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Mayur\Downloads\"/>
    </mc:Choice>
  </mc:AlternateContent>
  <xr:revisionPtr revIDLastSave="0" documentId="13_ncr:1_{8F05229D-5BCA-478C-8932-00FB244F443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F&amp;O)'!$R$1:$R$275</definedName>
  </definedNames>
  <calcPr calcId="191029"/>
</workbook>
</file>

<file path=xl/calcChain.xml><?xml version="1.0" encoding="utf-8"?>
<calcChain xmlns="http://schemas.openxmlformats.org/spreadsheetml/2006/main">
  <c r="P22" i="6" l="1"/>
  <c r="P20" i="6"/>
  <c r="P19" i="6"/>
  <c r="L21" i="6"/>
  <c r="K21" i="6"/>
  <c r="L15" i="6"/>
  <c r="K15" i="6"/>
  <c r="M15" i="6" s="1"/>
  <c r="L46" i="6"/>
  <c r="K46" i="6"/>
  <c r="M46" i="6" s="1"/>
  <c r="L48" i="6"/>
  <c r="K48" i="6"/>
  <c r="M48" i="6" l="1"/>
  <c r="M21" i="6"/>
  <c r="L16" i="6" l="1"/>
  <c r="K16" i="6"/>
  <c r="M16" i="6" s="1"/>
  <c r="L12" i="6"/>
  <c r="K12" i="6"/>
  <c r="K58" i="6"/>
  <c r="M58" i="6" s="1"/>
  <c r="L18" i="6"/>
  <c r="K18" i="6"/>
  <c r="M18" i="6" l="1"/>
  <c r="M12" i="6"/>
  <c r="P17" i="6" l="1"/>
  <c r="K272" i="6" l="1"/>
  <c r="L272" i="6" s="1"/>
  <c r="P14" i="6" l="1"/>
  <c r="P13" i="6"/>
  <c r="P10" i="6"/>
  <c r="P11" i="6"/>
  <c r="K260" i="6"/>
  <c r="L260" i="6" s="1"/>
  <c r="K261" i="6" l="1"/>
  <c r="L261" i="6" s="1"/>
  <c r="K254" i="6"/>
  <c r="L254" i="6" s="1"/>
  <c r="K271" i="6" l="1"/>
  <c r="L271" i="6" s="1"/>
  <c r="K265" i="6"/>
  <c r="L265" i="6" s="1"/>
  <c r="K267" i="6" l="1"/>
  <c r="L267" i="6" s="1"/>
  <c r="L6" i="2" l="1"/>
  <c r="K6" i="3"/>
  <c r="D7" i="5" l="1"/>
  <c r="M7" i="6"/>
  <c r="K262" i="6" l="1"/>
  <c r="L262" i="6" s="1"/>
  <c r="K259" i="6" l="1"/>
  <c r="L259" i="6" s="1"/>
  <c r="K263" i="6" l="1"/>
  <c r="L263" i="6" s="1"/>
  <c r="K258" i="6"/>
  <c r="L258" i="6" s="1"/>
  <c r="K257" i="6"/>
  <c r="L257" i="6" s="1"/>
  <c r="K255" i="6"/>
  <c r="L255" i="6" s="1"/>
  <c r="H253" i="6"/>
  <c r="K253" i="6" s="1"/>
  <c r="L253" i="6" s="1"/>
  <c r="K252" i="6"/>
  <c r="L252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F221" i="6"/>
  <c r="K221" i="6" s="1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F215" i="6"/>
  <c r="K215" i="6" s="1"/>
  <c r="L215" i="6" s="1"/>
  <c r="F214" i="6"/>
  <c r="K214" i="6" s="1"/>
  <c r="L214" i="6" s="1"/>
  <c r="K213" i="6"/>
  <c r="L213" i="6" s="1"/>
  <c r="F212" i="6"/>
  <c r="K212" i="6" s="1"/>
  <c r="L212" i="6" s="1"/>
  <c r="K211" i="6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6" i="6"/>
  <c r="L196" i="6" s="1"/>
  <c r="K194" i="6"/>
  <c r="L194" i="6" s="1"/>
  <c r="K193" i="6"/>
  <c r="L193" i="6" s="1"/>
  <c r="F192" i="6"/>
  <c r="K192" i="6" s="1"/>
  <c r="L192" i="6" s="1"/>
  <c r="K191" i="6"/>
  <c r="L191" i="6" s="1"/>
  <c r="K188" i="6"/>
  <c r="L188" i="6" s="1"/>
  <c r="K187" i="6"/>
  <c r="L187" i="6" s="1"/>
  <c r="K186" i="6"/>
  <c r="L186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6" i="6"/>
  <c r="L166" i="6" s="1"/>
  <c r="K164" i="6"/>
  <c r="L164" i="6" s="1"/>
  <c r="K162" i="6"/>
  <c r="L162" i="6" s="1"/>
  <c r="K160" i="6"/>
  <c r="L160" i="6" s="1"/>
  <c r="K159" i="6"/>
  <c r="L159" i="6" s="1"/>
  <c r="K158" i="6"/>
  <c r="L158" i="6" s="1"/>
  <c r="K156" i="6"/>
  <c r="L156" i="6" s="1"/>
  <c r="K155" i="6"/>
  <c r="L155" i="6" s="1"/>
  <c r="K154" i="6"/>
  <c r="L154" i="6" s="1"/>
  <c r="K153" i="6"/>
  <c r="K152" i="6"/>
  <c r="L152" i="6" s="1"/>
  <c r="K151" i="6"/>
  <c r="L151" i="6" s="1"/>
  <c r="K149" i="6"/>
  <c r="L149" i="6" s="1"/>
  <c r="K148" i="6"/>
  <c r="L148" i="6" s="1"/>
  <c r="K147" i="6"/>
  <c r="L147" i="6" s="1"/>
  <c r="K146" i="6"/>
  <c r="L146" i="6" s="1"/>
  <c r="K145" i="6"/>
  <c r="L145" i="6" s="1"/>
  <c r="F144" i="6"/>
  <c r="K144" i="6" s="1"/>
  <c r="L144" i="6" s="1"/>
  <c r="H143" i="6"/>
  <c r="K143" i="6" s="1"/>
  <c r="L143" i="6" s="1"/>
  <c r="K140" i="6"/>
  <c r="L140" i="6" s="1"/>
  <c r="K139" i="6"/>
  <c r="L139" i="6" s="1"/>
  <c r="K138" i="6"/>
  <c r="L138" i="6" s="1"/>
  <c r="K137" i="6"/>
  <c r="L137" i="6" s="1"/>
  <c r="K136" i="6"/>
  <c r="L136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H109" i="6"/>
  <c r="K109" i="6" s="1"/>
  <c r="L109" i="6" s="1"/>
  <c r="F108" i="6"/>
  <c r="K108" i="6" s="1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88" i="6"/>
  <c r="L88" i="6" s="1"/>
  <c r="K87" i="6"/>
  <c r="L87" i="6" s="1"/>
  <c r="K86" i="6"/>
  <c r="L86" i="6" s="1"/>
  <c r="K85" i="6"/>
  <c r="L85" i="6" s="1"/>
  <c r="K84" i="6"/>
  <c r="L84" i="6" s="1"/>
  <c r="K83" i="6"/>
  <c r="L83" i="6" s="1"/>
  <c r="K82" i="6"/>
  <c r="L82" i="6" s="1"/>
  <c r="K81" i="6"/>
  <c r="L81" i="6" s="1"/>
  <c r="K6" i="4"/>
</calcChain>
</file>

<file path=xl/sharedStrings.xml><?xml version="1.0" encoding="utf-8"?>
<sst xmlns="http://schemas.openxmlformats.org/spreadsheetml/2006/main" count="3125" uniqueCount="1140">
  <si>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</si>
  <si>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</si>
  <si>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</si>
  <si>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</si>
  <si>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</si>
  <si>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</si>
  <si>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</si>
  <si>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</si>
  <si>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</si>
  <si>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</si>
  <si>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</si>
  <si>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</si>
  <si>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</si>
  <si>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</si>
  <si>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</si>
  <si>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</si>
  <si>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</si>
  <si>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</si>
  <si>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</si>
  <si>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</si>
  <si>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</si>
  <si>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</si>
  <si>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</si>
  <si>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</si>
  <si>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</si>
  <si>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</si>
  <si>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</si>
  <si>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</si>
  <si>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</si>
  <si>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</si>
  <si>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</si>
  <si>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</si>
  <si>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</si>
  <si>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</si>
  <si>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</si>
  <si>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</si>
  <si>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</si>
  <si>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</si>
  <si>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</si>
  <si>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</si>
  <si>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</si>
  <si>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</si>
  <si>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</si>
  <si>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</si>
  <si>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</si>
  <si>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</si>
  <si>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</si>
  <si>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</si>
  <si>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</si>
  <si>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</si>
  <si>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</si>
  <si>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</si>
  <si>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</si>
  <si>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</si>
  <si>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</si>
  <si>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</si>
  <si>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</si>
  <si>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</si>
  <si>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</si>
  <si>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</si>
  <si>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</si>
  <si>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</si>
  <si>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</si>
  <si>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</si>
  <si>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</si>
  <si>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</si>
  <si>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</si>
  <si>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</si>
  <si>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</si>
  <si>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</si>
  <si>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</si>
  <si>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</si>
  <si>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</si>
  <si>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</si>
  <si>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</si>
  <si>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</si>
  <si>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</si>
  <si>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</si>
  <si>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</si>
  <si>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</si>
  <si>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</si>
  <si>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</si>
  <si>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</si>
  <si>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</si>
  <si>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</si>
  <si>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</si>
  <si>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</si>
  <si>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</si>
  <si>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</si>
  <si>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</si>
  <si>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</si>
  <si>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</si>
  <si>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</si>
  <si>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</si>
  <si>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</si>
  <si>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</si>
  <si>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</si>
  <si>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</si>
  <si>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</si>
  <si>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</si>
  <si>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</si>
  <si>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</si>
  <si>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</si>
  <si>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</si>
  <si>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</si>
  <si>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</si>
  <si>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</si>
  <si>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</si>
  <si>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</si>
  <si>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</si>
  <si>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</si>
  <si>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</si>
  <si>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</si>
  <si>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</si>
  <si>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</si>
  <si>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</si>
  <si>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</si>
  <si>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</si>
  <si>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</si>
  <si>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</si>
  <si>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</si>
  <si>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</si>
  <si>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</si>
  <si>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</si>
  <si>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</si>
  <si>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</si>
  <si>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</si>
  <si>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</si>
  <si>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</si>
  <si>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</si>
  <si>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</si>
  <si>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</si>
  <si>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</si>
  <si>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</si>
  <si>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</si>
  <si>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</si>
  <si>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</si>
  <si>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</si>
  <si>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</si>
  <si>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</si>
  <si>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</si>
  <si>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</si>
  <si>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</si>
  <si>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</si>
  <si>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</si>
  <si>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</si>
  <si>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</si>
  <si>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</si>
  <si>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</si>
  <si>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</si>
  <si>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</si>
  <si>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</si>
  <si>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</si>
  <si>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</si>
  <si>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</si>
  <si>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</si>
  <si>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</si>
  <si>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</si>
  <si>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</si>
  <si>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</si>
  <si>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</si>
  <si>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</si>
  <si>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</si>
  <si>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</si>
  <si>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</si>
  <si>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</si>
  <si>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</si>
  <si>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</si>
  <si>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</si>
  <si>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</si>
  <si>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</si>
  <si>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</si>
  <si>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</si>
  <si>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</si>
  <si>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</si>
  <si>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</si>
  <si>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</si>
  <si>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</si>
  <si>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</si>
  <si>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</si>
  <si>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</si>
  <si>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</si>
  <si>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</si>
  <si>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</si>
  <si>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</si>
  <si>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</si>
  <si>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</si>
  <si>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</si>
  <si>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</si>
  <si>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</si>
  <si>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</si>
  <si>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</si>
  <si>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</si>
  <si>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</si>
  <si>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</si>
  <si>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</si>
  <si>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</si>
  <si>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</si>
  <si>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</si>
  <si>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</si>
  <si>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</si>
  <si>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</si>
  <si>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</si>
  <si>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</si>
  <si>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</si>
  <si>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</si>
  <si>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</si>
  <si>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</si>
  <si>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</si>
  <si>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</si>
  <si>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</si>
  <si>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</si>
  <si>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</si>
  <si>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</si>
  <si>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</si>
  <si>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</si>
  <si>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</si>
  <si>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</si>
  <si>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</si>
  <si>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</si>
  <si>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</si>
  <si>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</si>
  <si>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</si>
  <si>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</si>
  <si>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</si>
  <si>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</si>
  <si>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</si>
  <si>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</si>
  <si>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</si>
  <si>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</si>
  <si>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</si>
  <si>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</si>
  <si>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</si>
  <si>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</si>
  <si>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</si>
  <si>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</si>
  <si>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</si>
  <si>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</si>
  <si>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</si>
  <si>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</si>
  <si>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</si>
  <si>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</si>
  <si>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</si>
  <si>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</si>
  <si>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</si>
  <si>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</si>
  <si>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</si>
  <si>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</si>
  <si>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</si>
  <si>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</si>
  <si>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</si>
  <si>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</si>
  <si>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</si>
  <si>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</si>
  <si>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</si>
  <si>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</si>
  <si>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</si>
  <si>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</si>
  <si>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</si>
  <si>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</si>
  <si>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</si>
  <si>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</si>
  <si>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</si>
  <si>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</si>
  <si>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</si>
  <si>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</si>
  <si>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</si>
  <si>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</si>
  <si>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</si>
  <si>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</si>
  <si>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</si>
  <si>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</si>
  <si>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</si>
  <si>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</si>
  <si>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</si>
  <si>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</si>
  <si>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</si>
  <si>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</si>
  <si>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</si>
  <si>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</si>
  <si>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</si>
  <si>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</si>
  <si>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</si>
  <si>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</si>
  <si>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</si>
  <si>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</si>
  <si>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</si>
  <si>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</si>
  <si>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</si>
  <si>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</si>
  <si>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</si>
  <si>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</si>
  <si>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</si>
  <si>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</si>
  <si>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</si>
  <si>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</si>
  <si>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</si>
  <si>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</si>
  <si>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</si>
  <si>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</si>
  <si>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</si>
  <si>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</si>
  <si>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</si>
  <si>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</si>
  <si>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</si>
  <si>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</si>
  <si>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</si>
  <si>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</si>
  <si>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</si>
  <si>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</si>
  <si>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</si>
  <si>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</si>
  <si>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</si>
  <si>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</si>
  <si>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</si>
  <si>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</si>
  <si>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</si>
  <si>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</si>
  <si>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</si>
  <si>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</si>
  <si>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</si>
  <si>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</si>
  <si>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</si>
  <si>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</si>
  <si>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AMARAJABAT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</si>
  <si>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</si>
  <si>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</si>
  <si>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</si>
  <si>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</si>
  <si>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</si>
  <si>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</si>
  <si>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</si>
  <si>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</si>
  <si>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</si>
  <si>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</si>
  <si>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</si>
  <si>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</si>
  <si>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</si>
  <si>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</si>
  <si>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</si>
  <si>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</si>
  <si>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</si>
  <si>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</si>
  <si>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</si>
  <si>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</si>
  <si>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</si>
  <si>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</si>
  <si>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</si>
  <si>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</si>
  <si>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</si>
  <si>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</si>
  <si>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</si>
  <si>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</si>
  <si>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</si>
  <si>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</si>
  <si>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</si>
  <si>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</si>
  <si>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</si>
  <si>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</si>
  <si>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</si>
  <si>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</si>
  <si>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</si>
  <si>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</si>
  <si>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</si>
  <si>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</si>
  <si>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</si>
  <si>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</si>
  <si>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</si>
  <si>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</si>
  <si>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</si>
  <si>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</si>
  <si>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</si>
  <si>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</si>
  <si>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</si>
  <si>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</si>
  <si>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</si>
  <si>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</si>
  <si>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</si>
  <si>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</si>
  <si>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</si>
  <si>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</si>
  <si>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</si>
  <si>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</si>
  <si>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</si>
  <si>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</si>
  <si>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</si>
  <si>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</si>
  <si>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</si>
  <si>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</si>
  <si>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</si>
  <si>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</si>
  <si>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</si>
  <si>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</si>
  <si>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</si>
  <si>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</si>
  <si>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</si>
  <si>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</si>
  <si>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</si>
  <si>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</si>
  <si>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</si>
  <si>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</si>
  <si>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</si>
  <si>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</si>
  <si>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</si>
  <si>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</si>
  <si>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</si>
  <si>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</si>
  <si>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</si>
  <si>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</si>
  <si>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</si>
  <si>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</si>
  <si>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</si>
  <si>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</si>
  <si>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</si>
  <si>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</si>
  <si>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</si>
  <si>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</si>
  <si>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</si>
  <si>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</si>
  <si>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</si>
  <si>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</si>
  <si>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</si>
  <si>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</si>
  <si>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</si>
  <si>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</si>
  <si>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</si>
  <si>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</si>
  <si>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</si>
  <si>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</si>
  <si>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</si>
  <si>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</si>
  <si>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</si>
  <si>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</si>
  <si>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</si>
  <si>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</si>
  <si>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</si>
  <si>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</si>
  <si>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</si>
  <si>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</si>
  <si>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</si>
  <si>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</si>
  <si>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</si>
  <si>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</si>
  <si>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</si>
  <si>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</si>
  <si>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</si>
  <si>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</si>
  <si>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</si>
  <si>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</si>
  <si>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</si>
  <si>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</si>
  <si>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</si>
  <si>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</si>
  <si>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</si>
  <si>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</si>
  <si>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</si>
  <si>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</si>
  <si>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</si>
  <si>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</si>
  <si>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</si>
  <si>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</si>
  <si>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</si>
  <si>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</si>
  <si>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</si>
  <si>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</si>
  <si>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</si>
  <si>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</si>
  <si>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</si>
  <si>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</si>
  <si>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</si>
  <si>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</si>
  <si>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</si>
  <si>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</si>
  <si>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</si>
  <si>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</si>
  <si>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</si>
  <si>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</si>
  <si>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</si>
  <si>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</si>
  <si>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</si>
  <si>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</si>
  <si>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</si>
  <si>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</si>
  <si>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</si>
  <si>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</si>
  <si>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</si>
  <si>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</si>
  <si>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</si>
  <si>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</si>
  <si>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</si>
  <si>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</si>
  <si>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</si>
  <si>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</si>
  <si>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</si>
  <si>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</si>
  <si>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</si>
  <si>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</si>
  <si>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</si>
  <si>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</si>
  <si>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</si>
  <si>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</si>
  <si>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</si>
  <si>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</si>
  <si>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</si>
  <si>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</si>
  <si>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</si>
  <si>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</si>
  <si>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</si>
  <si>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</si>
  <si>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</si>
  <si>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</si>
  <si>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</si>
  <si>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</si>
  <si>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</si>
  <si>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</si>
  <si>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</si>
  <si>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</si>
  <si>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</si>
  <si>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</si>
  <si>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</si>
  <si>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</si>
  <si>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</si>
  <si>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</si>
  <si>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</si>
  <si>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</si>
  <si>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</si>
  <si>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</si>
  <si>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</si>
  <si>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</si>
  <si>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</si>
  <si>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</si>
  <si>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</si>
  <si>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</si>
  <si>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</si>
  <si>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</si>
  <si>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</si>
  <si>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</si>
  <si>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</si>
  <si>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</si>
  <si>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</si>
  <si>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</si>
  <si>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</si>
  <si>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</si>
  <si>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</si>
  <si>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</si>
  <si>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</si>
  <si>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</si>
  <si>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</si>
  <si>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</si>
  <si>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</si>
  <si>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</si>
  <si>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</si>
  <si>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</si>
  <si>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</si>
  <si>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</si>
  <si>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</si>
  <si>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</si>
  <si>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</si>
  <si>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</si>
  <si>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</si>
  <si>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</si>
  <si>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</si>
  <si>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</si>
  <si>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</si>
  <si>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</si>
  <si>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</si>
  <si>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</si>
  <si>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</si>
  <si>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</si>
  <si>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</si>
  <si>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</si>
  <si>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</si>
  <si>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</si>
  <si>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</si>
  <si>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</si>
  <si>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</si>
  <si>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</si>
  <si>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</si>
  <si>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</si>
  <si>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</si>
  <si>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</si>
  <si>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</si>
  <si>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</si>
  <si>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</si>
  <si>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</si>
  <si>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</si>
  <si>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</si>
  <si>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</si>
  <si>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</si>
  <si>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</si>
  <si>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</si>
  <si>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</si>
  <si>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</si>
  <si>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</si>
  <si>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</si>
  <si>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</si>
  <si>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</si>
  <si>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</si>
  <si>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</si>
  <si>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</si>
  <si>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</si>
  <si>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</si>
  <si>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Momentum Call</t>
  </si>
  <si>
    <t>Stop Loss</t>
  </si>
  <si>
    <t>Profit / Loss per Share/Lot</t>
  </si>
  <si>
    <t>Buy</t>
  </si>
  <si>
    <t>Unsuccessful</t>
  </si>
  <si>
    <t>N</t>
  </si>
  <si>
    <t>*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</si>
  <si>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</si>
  <si>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</si>
  <si>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</si>
  <si>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</si>
  <si>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</si>
  <si>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</si>
  <si>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</si>
  <si>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</si>
  <si>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</si>
  <si>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</si>
  <si>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</si>
  <si>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</si>
  <si>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</si>
  <si>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</si>
  <si>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</si>
  <si>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</si>
  <si>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</si>
  <si>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</si>
  <si>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</si>
  <si>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</si>
  <si>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</si>
  <si>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</si>
  <si>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</si>
  <si>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</si>
  <si>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</si>
  <si>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</si>
  <si>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</si>
  <si>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</si>
  <si>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</si>
  <si>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</si>
  <si>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</si>
  <si>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</si>
  <si>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</si>
  <si>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</si>
  <si>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</si>
  <si>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</si>
  <si>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</si>
  <si>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</si>
  <si>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</si>
  <si>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</si>
  <si>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</si>
  <si>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</si>
  <si>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</si>
  <si>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</si>
  <si>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</si>
  <si>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</si>
  <si>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</si>
  <si>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</si>
  <si>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</si>
  <si>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</si>
  <si>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</si>
  <si>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</si>
  <si>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</si>
  <si>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</si>
  <si>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</si>
  <si>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</si>
  <si>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</si>
  <si>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</si>
  <si>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</si>
  <si>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</si>
  <si>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</si>
  <si>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</si>
  <si>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</si>
  <si>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</si>
  <si>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</si>
  <si>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</si>
  <si>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</si>
  <si>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</si>
  <si>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</si>
  <si>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</si>
  <si>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</si>
  <si>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</si>
  <si>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</si>
  <si>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</si>
  <si>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</si>
  <si>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</si>
  <si>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</si>
  <si>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</si>
  <si>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</si>
  <si>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</si>
  <si>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</si>
  <si>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</si>
  <si>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</si>
  <si>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</si>
  <si>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</si>
  <si>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</si>
  <si>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</si>
  <si>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</si>
  <si>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</si>
  <si>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</si>
  <si>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</si>
  <si>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</si>
  <si>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</si>
  <si>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</si>
  <si>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</si>
  <si>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</si>
  <si>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</si>
  <si>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</si>
  <si>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</si>
  <si>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</si>
  <si>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</si>
  <si>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</si>
  <si>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</si>
  <si>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</si>
  <si>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</si>
  <si>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</si>
  <si>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</si>
  <si>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</si>
  <si>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</si>
  <si>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</si>
  <si>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</si>
  <si>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</si>
  <si>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</si>
  <si>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</si>
  <si>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</si>
  <si>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</si>
  <si>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</si>
  <si>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</si>
  <si>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</si>
  <si>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</si>
  <si>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</si>
  <si>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</si>
  <si>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</si>
  <si>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</si>
  <si>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</si>
  <si>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</si>
  <si>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</si>
  <si>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</si>
  <si>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</si>
  <si>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</si>
  <si>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</si>
  <si>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</si>
  <si>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</si>
  <si>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</si>
  <si>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</si>
  <si>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</si>
  <si>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</si>
  <si>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</si>
  <si>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</si>
  <si>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</si>
  <si>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</si>
  <si>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</si>
  <si>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</si>
  <si>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</si>
  <si>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</si>
  <si>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</si>
  <si>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</si>
  <si>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</si>
  <si>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</si>
  <si>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</si>
  <si>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</si>
  <si>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</si>
  <si>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</si>
  <si>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</si>
  <si>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</si>
  <si>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</si>
  <si>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</si>
  <si>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</si>
  <si>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</si>
  <si>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</si>
  <si>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</si>
  <si>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</si>
  <si>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</si>
  <si>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</si>
  <si>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</si>
  <si>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</si>
  <si>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</si>
  <si>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</si>
  <si>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</si>
  <si>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</si>
  <si>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</si>
  <si>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</si>
  <si>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</si>
  <si>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</si>
  <si>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</si>
  <si>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</si>
  <si>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</si>
  <si>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</si>
  <si>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</si>
  <si>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</si>
  <si>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</si>
  <si>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</si>
  <si>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</si>
  <si>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</si>
  <si>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</si>
  <si>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</si>
  <si>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</si>
  <si>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</si>
  <si>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</si>
  <si>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</si>
  <si>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</si>
  <si>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</si>
  <si>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</si>
  <si>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</si>
  <si>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</si>
  <si>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</si>
  <si>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</si>
  <si>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</si>
  <si>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</si>
  <si>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</si>
  <si>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</si>
  <si>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</si>
  <si>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</si>
  <si>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</si>
  <si>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</si>
  <si>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</si>
  <si>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</si>
  <si>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</si>
  <si>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</si>
  <si>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</si>
  <si>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</si>
  <si>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</si>
  <si>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</si>
  <si>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</si>
  <si>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</si>
  <si>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</si>
  <si>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</si>
  <si>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</si>
  <si>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</si>
  <si>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</si>
  <si>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</si>
  <si>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</si>
  <si>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</si>
  <si>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</si>
  <si>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</si>
  <si>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</si>
  <si>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Rs.210/-</t>
  </si>
  <si>
    <t>440-450</t>
  </si>
  <si>
    <t>ACE</t>
  </si>
  <si>
    <t>DHANUKA</t>
  </si>
  <si>
    <t>2750-2780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</si>
  <si>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</si>
  <si>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</si>
  <si>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</si>
  <si>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</si>
  <si>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</si>
  <si>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</si>
  <si>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</si>
  <si>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</si>
  <si>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</si>
  <si>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</si>
  <si>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</si>
  <si>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</si>
  <si>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</si>
  <si>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</si>
  <si>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</si>
  <si>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</si>
  <si>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</si>
  <si>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</si>
  <si>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KENNAMET</t>
  </si>
  <si>
    <t>KFINTECH</t>
  </si>
  <si>
    <t>KSB</t>
  </si>
  <si>
    <t>MEDANTA</t>
  </si>
  <si>
    <t>MFL</t>
  </si>
  <si>
    <t>NSLNISP</t>
  </si>
  <si>
    <t>RUSTOMJEE</t>
  </si>
  <si>
    <t>TMB</t>
  </si>
  <si>
    <t>% Change in OI</t>
  </si>
  <si>
    <t>1800-1900</t>
  </si>
  <si>
    <t>1595-1655</t>
  </si>
  <si>
    <t>2300-2325</t>
  </si>
  <si>
    <t>MINDACORP</t>
  </si>
  <si>
    <t>MANKIND</t>
  </si>
  <si>
    <t>NSE</t>
  </si>
  <si>
    <t>191-197</t>
  </si>
  <si>
    <t>215-225</t>
  </si>
  <si>
    <t>145-150</t>
  </si>
  <si>
    <t>J</t>
  </si>
  <si>
    <t>MULTIPLIER SHARE &amp; STOCK ADVISORS PRIVATE LIMITED</t>
  </si>
  <si>
    <t>RKFORGE</t>
  </si>
  <si>
    <t>381-399</t>
  </si>
  <si>
    <t>440-460</t>
  </si>
  <si>
    <t>SBLI</t>
  </si>
  <si>
    <t>60-70</t>
  </si>
  <si>
    <t>Profiit of Rs.65/-</t>
  </si>
  <si>
    <t>Profiit of Rs.145/-</t>
  </si>
  <si>
    <t>Profiit of Rs.42.50/-</t>
  </si>
  <si>
    <t>HRTI PRIVATE LIMITED</t>
  </si>
  <si>
    <t>149-155</t>
  </si>
  <si>
    <t>HI GROWTH CORPORATE SERVICES PVT LTD</t>
  </si>
  <si>
    <t>VIKASLIFE</t>
  </si>
  <si>
    <t>Vikas Lifecare Limited</t>
  </si>
  <si>
    <t>3180-3380</t>
  </si>
  <si>
    <t>ISGEC</t>
  </si>
  <si>
    <t>695-705</t>
  </si>
  <si>
    <t>124-130</t>
  </si>
  <si>
    <t>GOPAIST</t>
  </si>
  <si>
    <t>MISTERKAPOORKESHRI</t>
  </si>
  <si>
    <t>RPOWER</t>
  </si>
  <si>
    <t>Reliance Power Limited</t>
  </si>
  <si>
    <t>ATUL SEPT FUT</t>
  </si>
  <si>
    <t>HINDUNILVR 2560 CE 28-SEPT</t>
  </si>
  <si>
    <t>60-75</t>
  </si>
  <si>
    <t>597-627</t>
  </si>
  <si>
    <t>RELIANCE 2480 CE 28-SEPT</t>
  </si>
  <si>
    <t>41.50-42.50</t>
  </si>
  <si>
    <t>ADVIKCA</t>
  </si>
  <si>
    <t>G G ENGINEERING LIMITED</t>
  </si>
  <si>
    <t>SKSE SECURITIES LIMITED CORP CM/TM PROP A/C</t>
  </si>
  <si>
    <t>SHAKTIPUMP</t>
  </si>
  <si>
    <t>Shakti Pumps (I) Ltd</t>
  </si>
  <si>
    <t xml:space="preserve">LATENTVIEW </t>
  </si>
  <si>
    <t>500-550</t>
  </si>
  <si>
    <t>NAUKRI SEPT FUT</t>
  </si>
  <si>
    <t>4470-4530</t>
  </si>
  <si>
    <t>670-700</t>
  </si>
  <si>
    <t>RELIANCE SEPT FUT</t>
  </si>
  <si>
    <t>2428-2432</t>
  </si>
  <si>
    <t>2480-2520</t>
  </si>
  <si>
    <t>1640-1700</t>
  </si>
  <si>
    <t>380-425</t>
  </si>
  <si>
    <t>SHALINI JAIN</t>
  </si>
  <si>
    <t>SEACOAST</t>
  </si>
  <si>
    <t>MAHADEV MANUBHAI MAKVANA</t>
  </si>
  <si>
    <t>YUGA STOCKS AND COMMODITIES PRIVATE LIMITED  .</t>
  </si>
  <si>
    <t>BSE Limited</t>
  </si>
  <si>
    <t>SECURCRED</t>
  </si>
  <si>
    <t>SecUR Credentials Limited</t>
  </si>
  <si>
    <t>123.5-126.5</t>
  </si>
  <si>
    <t>134-140</t>
  </si>
  <si>
    <t>LUPIN SEPT FUT</t>
  </si>
  <si>
    <t>1115-1125</t>
  </si>
  <si>
    <t>36.5</t>
  </si>
  <si>
    <t>Loss of Rs.13.5/-</t>
  </si>
  <si>
    <t>136.5-141.5</t>
  </si>
  <si>
    <t>Profit of Rs.7.25/-</t>
  </si>
  <si>
    <t>Profit of Rs.7.75/-</t>
  </si>
  <si>
    <t>7340-7350</t>
  </si>
  <si>
    <t>7500-7600</t>
  </si>
  <si>
    <t>ANKITA VISHAL SHAH</t>
  </si>
  <si>
    <t>ANJNADEVISHYAMSUNDARSARDANA</t>
  </si>
  <si>
    <t>LALJIBHAI TRIVEDI</t>
  </si>
  <si>
    <t>ASHISH PANCHAL</t>
  </si>
  <si>
    <t>ATALREAL</t>
  </si>
  <si>
    <t>Atal Realtech Limited</t>
  </si>
  <si>
    <t>AJAY  SALVI</t>
  </si>
  <si>
    <t>COFFEEDAY</t>
  </si>
  <si>
    <t>Coffee Day Enterprise Ltd</t>
  </si>
  <si>
    <t>JAINAM BROKING LIMITED</t>
  </si>
  <si>
    <t>GLOBALPET</t>
  </si>
  <si>
    <t>Global Pet Industries Ltd</t>
  </si>
  <si>
    <t>SHRENI SHARES PRIVATE LIMITED</t>
  </si>
  <si>
    <t>IPL</t>
  </si>
  <si>
    <t>India Pesticides Limited</t>
  </si>
  <si>
    <t>MSB E TRADE SECURITIES LIMITED</t>
  </si>
  <si>
    <t>MTAR Technologies Limited</t>
  </si>
  <si>
    <t>MTNL</t>
  </si>
  <si>
    <t>Maha Tel Nigam Ltd.</t>
  </si>
  <si>
    <t>GDN INVESTMENTS PRIVATE LIMITED</t>
  </si>
  <si>
    <t>RAILTEL</t>
  </si>
  <si>
    <t>Railtel Corp of Ind Ltd</t>
  </si>
  <si>
    <t>TRU</t>
  </si>
  <si>
    <t>TruCap Finance Limited</t>
  </si>
  <si>
    <t>Profit of Rs.10/-</t>
  </si>
  <si>
    <t>140-145</t>
  </si>
  <si>
    <t>5020-5270</t>
  </si>
  <si>
    <t>5700-6000</t>
  </si>
  <si>
    <t>FINNIFTY 19800 CE 05-SEP</t>
  </si>
  <si>
    <t>35-37</t>
  </si>
  <si>
    <t>60-80</t>
  </si>
  <si>
    <t>ICICIGI SEP FUT</t>
  </si>
  <si>
    <t>1362-1365</t>
  </si>
  <si>
    <t>1390-1415</t>
  </si>
  <si>
    <t>OFSS SEPT FUT</t>
  </si>
  <si>
    <t>4140-4150</t>
  </si>
  <si>
    <t>4210-4250</t>
  </si>
  <si>
    <t>3310-3410</t>
  </si>
  <si>
    <t>3650-3750</t>
  </si>
  <si>
    <t>Profit of Rs.190/-</t>
  </si>
  <si>
    <t>Profit of Rs.8.5/-</t>
  </si>
  <si>
    <t>Retail Research Technical Calls &amp; Fundamental Performance Report for the month of September-2023</t>
  </si>
  <si>
    <t>1798-1848</t>
  </si>
  <si>
    <t>1993-2043</t>
  </si>
  <si>
    <t>Accu &lt;&gt;</t>
  </si>
  <si>
    <t>ACIIN</t>
  </si>
  <si>
    <t>SUNIL HANSKRISHNA KHANNA</t>
  </si>
  <si>
    <t>AMARSEC</t>
  </si>
  <si>
    <t>SAMAR SHAHAJI RANSING</t>
  </si>
  <si>
    <t>SHIVALI ASHISH JOSHI</t>
  </si>
  <si>
    <t>GARIMA SUHAS KHABIYA</t>
  </si>
  <si>
    <t>AMRISH GADGE</t>
  </si>
  <si>
    <t>ASHIS</t>
  </si>
  <si>
    <t>PRATIK RAJIV PANDYA</t>
  </si>
  <si>
    <t>BAZELINTER</t>
  </si>
  <si>
    <t>PRATIK BHAGVANJIBHAI MORI</t>
  </si>
  <si>
    <t>BCP</t>
  </si>
  <si>
    <t>VAISHALI ANILKUMAR</t>
  </si>
  <si>
    <t>VIBHU GUPTA</t>
  </si>
  <si>
    <t>BIZOTIC</t>
  </si>
  <si>
    <t>SHREYA PREM SHAH</t>
  </si>
  <si>
    <t>BNL</t>
  </si>
  <si>
    <t>RAHAT HUSAIN MOHAMED YUNUS ANSARI</t>
  </si>
  <si>
    <t>BONDADA</t>
  </si>
  <si>
    <t>EPITOME TRADING AND INVESTMENTS</t>
  </si>
  <si>
    <t>CHEMTECH</t>
  </si>
  <si>
    <t>DEEPAKKUMAR</t>
  </si>
  <si>
    <t>DML</t>
  </si>
  <si>
    <t>HARNISH B SHAH HUF</t>
  </si>
  <si>
    <t>GEETANJ</t>
  </si>
  <si>
    <t>NARENDRA BABU KADATHUR HARIDAS</t>
  </si>
  <si>
    <t>DEVANSHGUPTA</t>
  </si>
  <si>
    <t>DEVANSH GUPTA</t>
  </si>
  <si>
    <t>RAKESHAGARWAL</t>
  </si>
  <si>
    <t>HITECHWIND</t>
  </si>
  <si>
    <t>RUCHIRA GOYAL</t>
  </si>
  <si>
    <t>M V THILAGAN</t>
  </si>
  <si>
    <t>JANUSCORP</t>
  </si>
  <si>
    <t>PRIYANSHU</t>
  </si>
  <si>
    <t>JTAPARIA</t>
  </si>
  <si>
    <t>SUTLAJ SALES PRIVATE LIMITED</t>
  </si>
  <si>
    <t>MAAGHADV</t>
  </si>
  <si>
    <t>NNM SECURITIES PVT LTD</t>
  </si>
  <si>
    <t>MACINTR</t>
  </si>
  <si>
    <t>KANTA DEVI SAMDARIA</t>
  </si>
  <si>
    <t>MANGIND</t>
  </si>
  <si>
    <t>INDIAN CO-OPERATIVE CREDIT SOCIETY LIMITED</t>
  </si>
  <si>
    <t>MFLINDIA</t>
  </si>
  <si>
    <t>NITIN BAKSHI</t>
  </si>
  <si>
    <t>MNIL</t>
  </si>
  <si>
    <t>SPEXTRA MULTIBIZ PRIVATE LIMITED</t>
  </si>
  <si>
    <t>OMANSH</t>
  </si>
  <si>
    <t>VIVEK KUMAR RATAKONDA</t>
  </si>
  <si>
    <t>OVOBELE</t>
  </si>
  <si>
    <t>HANUMANTHAPPA RATHNAMMA</t>
  </si>
  <si>
    <t>PVVINFRA</t>
  </si>
  <si>
    <t>KHARE TULIKA</t>
  </si>
  <si>
    <t>AMIT GARG</t>
  </si>
  <si>
    <t>SAMPRE</t>
  </si>
  <si>
    <t>ANKITGERA</t>
  </si>
  <si>
    <t>SHANKAR NATH</t>
  </si>
  <si>
    <t>SOMESHWARA TRADELINK PRIVATE LIMITED</t>
  </si>
  <si>
    <t>HIRAL VAGHELA</t>
  </si>
  <si>
    <t>DINESH DANTANI</t>
  </si>
  <si>
    <t>MANSI SHARE &amp; STOCK ADVISORS PRIVATE LIMITED</t>
  </si>
  <si>
    <t>BLISSFULBOUNTY AGRI PRIVATE LIMITED</t>
  </si>
  <si>
    <t>TOPGAIN FINANCE PRIVATE LIMITED</t>
  </si>
  <si>
    <t>SOFCOM</t>
  </si>
  <si>
    <t>ANAND PRAFULKUMAR GANDHI</t>
  </si>
  <si>
    <t>SOLIMAC</t>
  </si>
  <si>
    <t>JAIN PAL JAIN</t>
  </si>
  <si>
    <t>AMEER SAMSUL HUTHA BANU</t>
  </si>
  <si>
    <t>SRUSTEELS</t>
  </si>
  <si>
    <t>KESAR TRACOM INDIA LLP</t>
  </si>
  <si>
    <t>SWADEIN</t>
  </si>
  <si>
    <t>ARUNA KALANI</t>
  </si>
  <si>
    <t>NALANDA INDIA EQUITY FUND LIMITED</t>
  </si>
  <si>
    <t>THINKINK</t>
  </si>
  <si>
    <t>MOHIT SHARMA</t>
  </si>
  <si>
    <t>RASHI AGRAWAL</t>
  </si>
  <si>
    <t>MANISH KUMAR</t>
  </si>
  <si>
    <t>VASUDHAGAM</t>
  </si>
  <si>
    <t>SYNEMATIC MEDIA AND CONSULTING PRIVATE LIMITED</t>
  </si>
  <si>
    <t>AGARWALFT</t>
  </si>
  <si>
    <t>Agarwal Float Glass I Ltd</t>
  </si>
  <si>
    <t>SMC GLOBAL SECURITIES LIMITED</t>
  </si>
  <si>
    <t>CITADEL SECURITIES INDIA MARKETS PRIVATE LIMITED</t>
  </si>
  <si>
    <t>VICTUS ENTERPRISE LLP</t>
  </si>
  <si>
    <t>BANARBEADS</t>
  </si>
  <si>
    <t>Banaras Beads Ltd</t>
  </si>
  <si>
    <t>VEENA RAJESH SHAH</t>
  </si>
  <si>
    <t>BIRLACABLE</t>
  </si>
  <si>
    <t>Birla Cable Limited</t>
  </si>
  <si>
    <t>SANTOSH INDUSTRIES LTD</t>
  </si>
  <si>
    <t>Delta Corp Limited</t>
  </si>
  <si>
    <t>SOCIETE GENERALE</t>
  </si>
  <si>
    <t>DREDGECORP</t>
  </si>
  <si>
    <t>Dredging Corporation of I</t>
  </si>
  <si>
    <t>ENERGYDEV</t>
  </si>
  <si>
    <t>Energy Development Compan</t>
  </si>
  <si>
    <t>ALGOQUANT FINANCIALS LLP</t>
  </si>
  <si>
    <t>FCSSOFT</t>
  </si>
  <si>
    <t>FCS Software Solutions Li</t>
  </si>
  <si>
    <t>GMRP&amp;UI</t>
  </si>
  <si>
    <t>GMR Pow and Urban Infra L</t>
  </si>
  <si>
    <t>Ircon International Ltd</t>
  </si>
  <si>
    <t>JPASSOCIAT</t>
  </si>
  <si>
    <t>Jaiprakash Associates Lim</t>
  </si>
  <si>
    <t>JPPOWER</t>
  </si>
  <si>
    <t>Jaiprakash Power Ven. Lt</t>
  </si>
  <si>
    <t>LFIC</t>
  </si>
  <si>
    <t>Lakshmi Fin Ind Corp Ltd</t>
  </si>
  <si>
    <t>SURESHKUMAR MAKWANA</t>
  </si>
  <si>
    <t>Nazara Technologies Ltd</t>
  </si>
  <si>
    <t>NIDAN</t>
  </si>
  <si>
    <t>Nidan Labs and Health Ltd</t>
  </si>
  <si>
    <t>OMINFRAL</t>
  </si>
  <si>
    <t>OM INFRA LIMITED</t>
  </si>
  <si>
    <t>KEDIA SECURITIES PRIVATE LTD</t>
  </si>
  <si>
    <t>PONNIERODE</t>
  </si>
  <si>
    <t>Ponni Sugars (Erode) Limi</t>
  </si>
  <si>
    <t>HEMALI PATHIK THAKKAR</t>
  </si>
  <si>
    <t>RANASUG</t>
  </si>
  <si>
    <t>Rana Sugars Ltd</t>
  </si>
  <si>
    <t>Rail Vikas Nigam Limited</t>
  </si>
  <si>
    <t>JUMP TRADING FINANCIAL INDIA PRIVATE LIMITED</t>
  </si>
  <si>
    <t>JANAK NAVINBHAI PANCHAL</t>
  </si>
  <si>
    <t>SURANI</t>
  </si>
  <si>
    <t>Surani Steel Tubes Ltd.</t>
  </si>
  <si>
    <t>SHIVAM GOYAL</t>
  </si>
  <si>
    <t>TANIYA GOYAL</t>
  </si>
  <si>
    <t>ANIKET GOYAL</t>
  </si>
  <si>
    <t>TRIGYN</t>
  </si>
  <si>
    <t>Trigyn Technologies Ltd</t>
  </si>
  <si>
    <t>ESAAR (INDIA) LIMITED</t>
  </si>
  <si>
    <t>VIKASECO</t>
  </si>
  <si>
    <t>Vikas EcoTech Limited</t>
  </si>
  <si>
    <t>VISHWAS FINCAP SERVICES PRIVATE LIMITED</t>
  </si>
  <si>
    <t>ANLON</t>
  </si>
  <si>
    <t>Anlon Technology Sol Ltd</t>
  </si>
  <si>
    <t>PANKAJ BABULAL VORA</t>
  </si>
  <si>
    <t>INDRANIL  NANDI</t>
  </si>
  <si>
    <t>BRIGHT</t>
  </si>
  <si>
    <t>Bright Solar Limited</t>
  </si>
  <si>
    <t>RAHUL GOYAL</t>
  </si>
  <si>
    <t>CLSL</t>
  </si>
  <si>
    <t>Crop Life Science Limited</t>
  </si>
  <si>
    <t>NEOMILE CORPORATE ADVISORY LIMITED</t>
  </si>
  <si>
    <t>ZERODHA BROKING LIMITED</t>
  </si>
  <si>
    <t>FMNL</t>
  </si>
  <si>
    <t>Future Mkt Networks Ltd</t>
  </si>
  <si>
    <t>JRL MARKETING PVT LTD</t>
  </si>
  <si>
    <t>GHCL</t>
  </si>
  <si>
    <t>GHCL Limited</t>
  </si>
  <si>
    <t>DHARAMPAL SATYAPAL LTD</t>
  </si>
  <si>
    <t>NITIN VITTHALRAO THORAVE</t>
  </si>
  <si>
    <t>NRB Bearings Limited</t>
  </si>
  <si>
    <t>ACACIA PARTNERS  L.P</t>
  </si>
  <si>
    <t>OM KOTHARI FOUNDATION</t>
  </si>
  <si>
    <t>SONI KAJAL RITESH</t>
  </si>
  <si>
    <t>TCNS Clothing Co. Limited</t>
  </si>
  <si>
    <t>LILAVATI ASHOK SHAH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</si>
</sst>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0">
    <font>
      <sz val="10"/>
      <color rgb="FF000000"/>
      <name val="Calibri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1"/>
      <name val="Arial"/>
      <family val="2"/>
    </font>
    <font>
      <sz val="10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E5B8B7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39" fillId="0" borderId="0" applyFont="0" applyFill="0" applyBorder="0" applyAlignment="0" applyProtection="0"/>
    <xf numFmtId="0" fontId="1" fillId="0" borderId="24"/>
    <xf numFmtId="0" fontId="1" fillId="0" borderId="24"/>
  </cellStyleXfs>
  <cellXfs count="309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1" fillId="2" borderId="1" xfId="0" applyFont="1" applyFill="1" applyBorder="1" applyAlignment="1">
      <alignment horizontal="center"/>
    </xf>
    <xf numFmtId="15" fontId="4" fillId="2" borderId="1" xfId="0" applyNumberFormat="1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7" fillId="0" borderId="2" xfId="0" applyFont="1" applyBorder="1"/>
    <xf numFmtId="0" fontId="1" fillId="2" borderId="5" xfId="0" applyFont="1" applyFill="1" applyBorder="1"/>
    <xf numFmtId="0" fontId="1" fillId="2" borderId="6" xfId="0" applyFont="1" applyFill="1" applyBorder="1" applyAlignment="1">
      <alignment horizontal="center"/>
    </xf>
    <xf numFmtId="0" fontId="8" fillId="0" borderId="7" xfId="0" applyFont="1" applyBorder="1"/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2" xfId="0" applyFont="1" applyFill="1" applyBorder="1"/>
    <xf numFmtId="10" fontId="1" fillId="2" borderId="1" xfId="0" applyNumberFormat="1" applyFont="1" applyFill="1" applyBorder="1"/>
    <xf numFmtId="0" fontId="1" fillId="3" borderId="1" xfId="0" applyFont="1" applyFill="1" applyBorder="1"/>
    <xf numFmtId="0" fontId="9" fillId="5" borderId="1" xfId="0" applyFont="1" applyFill="1" applyBorder="1" applyAlignment="1">
      <alignment wrapText="1"/>
    </xf>
    <xf numFmtId="0" fontId="4" fillId="2" borderId="1" xfId="0" applyFont="1" applyFill="1" applyBorder="1"/>
    <xf numFmtId="0" fontId="10" fillId="2" borderId="1" xfId="0" applyFont="1" applyFill="1" applyBorder="1"/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 wrapText="1"/>
    </xf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1" fillId="0" borderId="20" xfId="0" applyFont="1" applyBorder="1"/>
    <xf numFmtId="15" fontId="1" fillId="0" borderId="2" xfId="0" applyNumberFormat="1" applyFont="1" applyBorder="1"/>
    <xf numFmtId="2" fontId="4" fillId="0" borderId="2" xfId="0" applyNumberFormat="1" applyFont="1" applyBorder="1"/>
    <xf numFmtId="2" fontId="4" fillId="0" borderId="2" xfId="0" applyNumberFormat="1" applyFont="1" applyBorder="1" applyAlignment="1">
      <alignment horizontal="right"/>
    </xf>
    <xf numFmtId="0" fontId="4" fillId="0" borderId="2" xfId="0" applyFont="1" applyBorder="1"/>
    <xf numFmtId="2" fontId="1" fillId="0" borderId="2" xfId="0" applyNumberFormat="1" applyFont="1" applyBorder="1"/>
    <xf numFmtId="2" fontId="1" fillId="0" borderId="2" xfId="0" applyNumberFormat="1" applyFont="1" applyBorder="1" applyAlignment="1">
      <alignment horizontal="right"/>
    </xf>
    <xf numFmtId="0" fontId="1" fillId="0" borderId="21" xfId="0" applyFont="1" applyBorder="1" applyAlignment="1">
      <alignment horizontal="left"/>
    </xf>
    <xf numFmtId="0" fontId="1" fillId="0" borderId="0" xfId="0" applyFont="1"/>
    <xf numFmtId="0" fontId="14" fillId="0" borderId="20" xfId="0" applyFont="1" applyBorder="1"/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3" fillId="0" borderId="0" xfId="0" applyFont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5" fillId="2" borderId="1" xfId="0" applyFont="1" applyFill="1" applyBorder="1" applyAlignment="1">
      <alignment horizontal="left"/>
    </xf>
    <xf numFmtId="0" fontId="16" fillId="2" borderId="1" xfId="0" applyFont="1" applyFill="1" applyBorder="1"/>
    <xf numFmtId="2" fontId="1" fillId="2" borderId="1" xfId="0" applyNumberFormat="1" applyFont="1" applyFill="1" applyBorder="1"/>
    <xf numFmtId="2" fontId="1" fillId="3" borderId="1" xfId="0" applyNumberFormat="1" applyFont="1" applyFill="1" applyBorder="1"/>
    <xf numFmtId="2" fontId="4" fillId="4" borderId="15" xfId="0" applyNumberFormat="1" applyFont="1" applyFill="1" applyBorder="1" applyAlignment="1">
      <alignment horizontal="center" vertical="center" wrapText="1"/>
    </xf>
    <xf numFmtId="2" fontId="4" fillId="4" borderId="19" xfId="0" applyNumberFormat="1" applyFont="1" applyFill="1" applyBorder="1" applyAlignment="1">
      <alignment horizontal="center"/>
    </xf>
    <xf numFmtId="2" fontId="4" fillId="4" borderId="19" xfId="0" applyNumberFormat="1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14" fillId="0" borderId="2" xfId="0" applyFont="1" applyBorder="1"/>
    <xf numFmtId="0" fontId="1" fillId="0" borderId="1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7" fillId="2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right"/>
    </xf>
    <xf numFmtId="2" fontId="17" fillId="2" borderId="1" xfId="0" applyNumberFormat="1" applyFont="1" applyFill="1" applyBorder="1" applyAlignment="1">
      <alignment horizontal="right"/>
    </xf>
    <xf numFmtId="0" fontId="18" fillId="2" borderId="1" xfId="0" applyFont="1" applyFill="1" applyBorder="1"/>
    <xf numFmtId="0" fontId="19" fillId="2" borderId="1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4" fontId="17" fillId="2" borderId="1" xfId="0" applyNumberFormat="1" applyFont="1" applyFill="1" applyBorder="1" applyAlignment="1">
      <alignment horizontal="right"/>
    </xf>
    <xf numFmtId="0" fontId="22" fillId="2" borderId="1" xfId="0" applyFont="1" applyFill="1" applyBorder="1"/>
    <xf numFmtId="0" fontId="23" fillId="2" borderId="1" xfId="0" applyFont="1" applyFill="1" applyBorder="1"/>
    <xf numFmtId="0" fontId="24" fillId="2" borderId="1" xfId="0" applyFont="1" applyFill="1" applyBorder="1"/>
    <xf numFmtId="0" fontId="26" fillId="2" borderId="1" xfId="0" applyFont="1" applyFill="1" applyBorder="1"/>
    <xf numFmtId="0" fontId="4" fillId="0" borderId="0" xfId="0" applyFont="1"/>
    <xf numFmtId="15" fontId="23" fillId="2" borderId="1" xfId="0" applyNumberFormat="1" applyFont="1" applyFill="1" applyBorder="1"/>
    <xf numFmtId="164" fontId="27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 wrapText="1"/>
    </xf>
    <xf numFmtId="2" fontId="28" fillId="2" borderId="1" xfId="0" applyNumberFormat="1" applyFont="1" applyFill="1" applyBorder="1" applyAlignment="1">
      <alignment wrapText="1"/>
    </xf>
    <xf numFmtId="0" fontId="28" fillId="2" borderId="1" xfId="0" applyFont="1" applyFill="1" applyBorder="1" applyAlignment="1">
      <alignment horizontal="left" wrapText="1"/>
    </xf>
    <xf numFmtId="0" fontId="28" fillId="2" borderId="1" xfId="0" applyFont="1" applyFill="1" applyBorder="1"/>
    <xf numFmtId="164" fontId="27" fillId="3" borderId="1" xfId="0" applyNumberFormat="1" applyFont="1" applyFill="1" applyBorder="1" applyAlignment="1">
      <alignment horizontal="left" wrapText="1"/>
    </xf>
    <xf numFmtId="0" fontId="28" fillId="3" borderId="1" xfId="0" applyFont="1" applyFill="1" applyBorder="1" applyAlignment="1">
      <alignment horizontal="center" wrapText="1"/>
    </xf>
    <xf numFmtId="2" fontId="28" fillId="3" borderId="1" xfId="0" applyNumberFormat="1" applyFont="1" applyFill="1" applyBorder="1" applyAlignment="1">
      <alignment wrapText="1"/>
    </xf>
    <xf numFmtId="0" fontId="28" fillId="3" borderId="1" xfId="0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164" fontId="30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/>
    </xf>
    <xf numFmtId="0" fontId="31" fillId="2" borderId="1" xfId="0" applyFont="1" applyFill="1" applyBorder="1" applyAlignment="1">
      <alignment horizontal="center" wrapText="1"/>
    </xf>
    <xf numFmtId="164" fontId="4" fillId="4" borderId="2" xfId="0" applyNumberFormat="1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/>
    </xf>
    <xf numFmtId="3" fontId="1" fillId="0" borderId="2" xfId="0" applyNumberFormat="1" applyFont="1" applyBorder="1" applyAlignment="1">
      <alignment horizontal="left"/>
    </xf>
    <xf numFmtId="3" fontId="28" fillId="2" borderId="1" xfId="0" applyNumberFormat="1" applyFont="1" applyFill="1" applyBorder="1"/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2" fillId="3" borderId="1" xfId="0" applyFont="1" applyFill="1" applyBorder="1" applyAlignment="1">
      <alignment horizontal="center"/>
    </xf>
    <xf numFmtId="0" fontId="33" fillId="5" borderId="1" xfId="0" applyFont="1" applyFill="1" applyBorder="1" applyAlignment="1">
      <alignment horizontal="center" wrapText="1"/>
    </xf>
    <xf numFmtId="0" fontId="34" fillId="2" borderId="1" xfId="0" applyFont="1" applyFill="1" applyBorder="1" applyAlignment="1">
      <alignment horizontal="left"/>
    </xf>
    <xf numFmtId="15" fontId="4" fillId="2" borderId="1" xfId="0" applyNumberFormat="1" applyFont="1" applyFill="1" applyBorder="1" applyAlignment="1">
      <alignment horizontal="center"/>
    </xf>
    <xf numFmtId="0" fontId="30" fillId="2" borderId="26" xfId="0" applyFont="1" applyFill="1" applyBorder="1"/>
    <xf numFmtId="0" fontId="4" fillId="4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/>
    </xf>
    <xf numFmtId="165" fontId="35" fillId="0" borderId="2" xfId="0" applyNumberFormat="1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2" fontId="36" fillId="0" borderId="2" xfId="0" applyNumberFormat="1" applyFont="1" applyBorder="1" applyAlignment="1">
      <alignment horizontal="center" vertical="center"/>
    </xf>
    <xf numFmtId="10" fontId="36" fillId="0" borderId="2" xfId="0" applyNumberFormat="1" applyFont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2" fontId="36" fillId="6" borderId="2" xfId="0" applyNumberFormat="1" applyFont="1" applyFill="1" applyBorder="1" applyAlignment="1">
      <alignment horizontal="center" vertical="center"/>
    </xf>
    <xf numFmtId="10" fontId="36" fillId="6" borderId="2" xfId="0" applyNumberFormat="1" applyFont="1" applyFill="1" applyBorder="1" applyAlignment="1">
      <alignment horizontal="center" vertical="center" wrapText="1"/>
    </xf>
    <xf numFmtId="2" fontId="36" fillId="0" borderId="17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14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16" fontId="1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1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2" fontId="28" fillId="0" borderId="0" xfId="0" applyNumberFormat="1" applyFont="1" applyAlignment="1">
      <alignment horizontal="center"/>
    </xf>
    <xf numFmtId="2" fontId="1" fillId="2" borderId="1" xfId="0" applyNumberFormat="1" applyFont="1" applyFill="1" applyBorder="1" applyAlignment="1">
      <alignment horizontal="right" vertical="center" wrapText="1"/>
    </xf>
    <xf numFmtId="2" fontId="28" fillId="2" borderId="1" xfId="0" applyNumberFormat="1" applyFont="1" applyFill="1" applyBorder="1" applyAlignment="1">
      <alignment horizontal="center" vertical="center" wrapText="1"/>
    </xf>
    <xf numFmtId="10" fontId="28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top"/>
    </xf>
    <xf numFmtId="164" fontId="28" fillId="2" borderId="1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/>
    </xf>
    <xf numFmtId="1" fontId="28" fillId="2" borderId="1" xfId="0" applyNumberFormat="1" applyFont="1" applyFill="1" applyBorder="1" applyAlignment="1">
      <alignment horizontal="center"/>
    </xf>
    <xf numFmtId="9" fontId="28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15" fontId="28" fillId="2" borderId="1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2" fontId="4" fillId="4" borderId="8" xfId="0" applyNumberFormat="1" applyFont="1" applyFill="1" applyBorder="1" applyAlignment="1">
      <alignment horizontal="center" vertical="center" wrapText="1"/>
    </xf>
    <xf numFmtId="16" fontId="1" fillId="2" borderId="1" xfId="0" applyNumberFormat="1" applyFont="1" applyFill="1" applyBorder="1" applyAlignment="1">
      <alignment horizontal="center" vertical="center"/>
    </xf>
    <xf numFmtId="10" fontId="14" fillId="2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right"/>
    </xf>
    <xf numFmtId="0" fontId="30" fillId="0" borderId="28" xfId="0" applyFont="1" applyBorder="1"/>
    <xf numFmtId="0" fontId="4" fillId="4" borderId="3" xfId="0" applyFont="1" applyFill="1" applyBorder="1" applyAlignment="1">
      <alignment horizontal="center" wrapText="1"/>
    </xf>
    <xf numFmtId="0" fontId="35" fillId="0" borderId="0" xfId="0" applyFont="1"/>
    <xf numFmtId="0" fontId="35" fillId="0" borderId="0" xfId="0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6" fontId="35" fillId="0" borderId="2" xfId="0" applyNumberFormat="1" applyFont="1" applyBorder="1" applyAlignment="1">
      <alignment horizontal="center" vertical="center"/>
    </xf>
    <xf numFmtId="0" fontId="35" fillId="0" borderId="2" xfId="0" applyFont="1" applyBorder="1"/>
    <xf numFmtId="166" fontId="35" fillId="0" borderId="2" xfId="0" applyNumberFormat="1" applyFont="1" applyBorder="1" applyAlignment="1">
      <alignment horizontal="center" vertical="center"/>
    </xf>
    <xf numFmtId="16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5" fontId="30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top"/>
    </xf>
    <xf numFmtId="15" fontId="28" fillId="2" borderId="1" xfId="0" applyNumberFormat="1" applyFont="1" applyFill="1" applyBorder="1" applyAlignment="1">
      <alignment horizontal="center" vertical="center" wrapText="1"/>
    </xf>
    <xf numFmtId="15" fontId="28" fillId="2" borderId="1" xfId="0" applyNumberFormat="1" applyFont="1" applyFill="1" applyBorder="1" applyAlignment="1">
      <alignment horizontal="left"/>
    </xf>
    <xf numFmtId="2" fontId="28" fillId="2" borderId="1" xfId="0" applyNumberFormat="1" applyFont="1" applyFill="1" applyBorder="1" applyAlignment="1">
      <alignment horizontal="center"/>
    </xf>
    <xf numFmtId="166" fontId="3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0" fillId="2" borderId="26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center" vertical="center" wrapText="1"/>
    </xf>
    <xf numFmtId="1" fontId="1" fillId="9" borderId="2" xfId="0" applyNumberFormat="1" applyFont="1" applyFill="1" applyBorder="1" applyAlignment="1">
      <alignment horizontal="center" vertical="center"/>
    </xf>
    <xf numFmtId="167" fontId="1" fillId="9" borderId="2" xfId="0" applyNumberFormat="1" applyFont="1" applyFill="1" applyBorder="1" applyAlignment="1">
      <alignment horizontal="center" vertical="center"/>
    </xf>
    <xf numFmtId="167" fontId="1" fillId="9" borderId="2" xfId="0" applyNumberFormat="1" applyFont="1" applyFill="1" applyBorder="1" applyAlignment="1">
      <alignment horizontal="left"/>
    </xf>
    <xf numFmtId="0" fontId="1" fillId="9" borderId="2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/>
    </xf>
    <xf numFmtId="2" fontId="1" fillId="9" borderId="2" xfId="0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 wrapText="1"/>
    </xf>
    <xf numFmtId="10" fontId="1" fillId="9" borderId="2" xfId="0" applyNumberFormat="1" applyFont="1" applyFill="1" applyBorder="1" applyAlignment="1">
      <alignment horizontal="center" vertical="center" wrapText="1"/>
    </xf>
    <xf numFmtId="167" fontId="1" fillId="9" borderId="2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left"/>
    </xf>
    <xf numFmtId="1" fontId="1" fillId="10" borderId="2" xfId="0" applyNumberFormat="1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 vertical="center" wrapText="1"/>
    </xf>
    <xf numFmtId="10" fontId="1" fillId="10" borderId="2" xfId="0" applyNumberFormat="1" applyFont="1" applyFill="1" applyBorder="1" applyAlignment="1">
      <alignment horizontal="center" vertical="center" wrapText="1"/>
    </xf>
    <xf numFmtId="0" fontId="1" fillId="10" borderId="2" xfId="0" applyFont="1" applyFill="1" applyBorder="1"/>
    <xf numFmtId="9" fontId="1" fillId="10" borderId="2" xfId="0" applyNumberFormat="1" applyFont="1" applyFill="1" applyBorder="1" applyAlignment="1">
      <alignment horizontal="center"/>
    </xf>
    <xf numFmtId="168" fontId="1" fillId="10" borderId="2" xfId="0" applyNumberFormat="1" applyFont="1" applyFill="1" applyBorder="1" applyAlignment="1">
      <alignment horizontal="center" vertical="center" wrapText="1"/>
    </xf>
    <xf numFmtId="15" fontId="1" fillId="10" borderId="2" xfId="0" applyNumberFormat="1" applyFont="1" applyFill="1" applyBorder="1"/>
    <xf numFmtId="1" fontId="1" fillId="8" borderId="2" xfId="0" applyNumberFormat="1" applyFont="1" applyFill="1" applyBorder="1" applyAlignment="1">
      <alignment horizontal="center" vertical="center" wrapText="1"/>
    </xf>
    <xf numFmtId="167" fontId="1" fillId="8" borderId="2" xfId="0" applyNumberFormat="1" applyFont="1" applyFill="1" applyBorder="1" applyAlignment="1">
      <alignment horizontal="center" vertical="center" wrapText="1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 vertical="center" wrapText="1"/>
    </xf>
    <xf numFmtId="9" fontId="1" fillId="8" borderId="2" xfId="0" applyNumberFormat="1" applyFont="1" applyFill="1" applyBorder="1" applyAlignment="1">
      <alignment horizontal="center"/>
    </xf>
    <xf numFmtId="1" fontId="1" fillId="9" borderId="3" xfId="0" applyNumberFormat="1" applyFont="1" applyFill="1" applyBorder="1" applyAlignment="1">
      <alignment horizontal="center" vertical="center"/>
    </xf>
    <xf numFmtId="167" fontId="1" fillId="9" borderId="3" xfId="0" applyNumberFormat="1" applyFont="1" applyFill="1" applyBorder="1" applyAlignment="1">
      <alignment horizontal="center" vertical="center"/>
    </xf>
    <xf numFmtId="167" fontId="1" fillId="9" borderId="3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2" fontId="1" fillId="9" borderId="3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/>
    </xf>
    <xf numFmtId="0" fontId="1" fillId="9" borderId="6" xfId="0" applyFont="1" applyFill="1" applyBorder="1" applyAlignment="1">
      <alignment horizontal="center"/>
    </xf>
    <xf numFmtId="10" fontId="1" fillId="9" borderId="3" xfId="0" applyNumberFormat="1" applyFont="1" applyFill="1" applyBorder="1" applyAlignment="1">
      <alignment horizontal="center" vertical="center" wrapText="1"/>
    </xf>
    <xf numFmtId="167" fontId="1" fillId="9" borderId="3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/>
    </xf>
    <xf numFmtId="167" fontId="1" fillId="10" borderId="2" xfId="0" applyNumberFormat="1" applyFont="1" applyFill="1" applyBorder="1" applyAlignment="1">
      <alignment horizontal="center" vertical="center"/>
    </xf>
    <xf numFmtId="2" fontId="1" fillId="10" borderId="2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 vertical="center" wrapText="1"/>
    </xf>
    <xf numFmtId="1" fontId="1" fillId="10" borderId="3" xfId="0" applyNumberFormat="1" applyFont="1" applyFill="1" applyBorder="1" applyAlignment="1">
      <alignment horizontal="center" vertical="center"/>
    </xf>
    <xf numFmtId="167" fontId="1" fillId="10" borderId="3" xfId="0" applyNumberFormat="1" applyFont="1" applyFill="1" applyBorder="1" applyAlignment="1">
      <alignment horizontal="center" vertical="center"/>
    </xf>
    <xf numFmtId="0" fontId="1" fillId="10" borderId="3" xfId="0" applyFont="1" applyFill="1" applyBorder="1"/>
    <xf numFmtId="0" fontId="1" fillId="10" borderId="3" xfId="0" applyFont="1" applyFill="1" applyBorder="1" applyAlignment="1">
      <alignment horizontal="center"/>
    </xf>
    <xf numFmtId="2" fontId="1" fillId="10" borderId="3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 vertical="center" wrapText="1"/>
    </xf>
    <xf numFmtId="167" fontId="1" fillId="2" borderId="3" xfId="0" applyNumberFormat="1" applyFont="1" applyFill="1" applyBorder="1" applyAlignment="1">
      <alignment horizontal="center" vertical="center"/>
    </xf>
    <xf numFmtId="167" fontId="1" fillId="2" borderId="3" xfId="0" applyNumberFormat="1" applyFont="1" applyFill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2" fontId="1" fillId="0" borderId="29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2" fontId="1" fillId="2" borderId="30" xfId="0" applyNumberFormat="1" applyFont="1" applyFill="1" applyBorder="1" applyAlignment="1">
      <alignment horizontal="center" vertical="center"/>
    </xf>
    <xf numFmtId="167" fontId="1" fillId="0" borderId="2" xfId="0" applyNumberFormat="1" applyFont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35" fillId="11" borderId="2" xfId="0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0" fontId="36" fillId="0" borderId="27" xfId="0" applyFont="1" applyBorder="1" applyAlignment="1">
      <alignment horizontal="center" vertical="center"/>
    </xf>
    <xf numFmtId="0" fontId="35" fillId="0" borderId="31" xfId="0" applyFont="1" applyBorder="1" applyAlignment="1">
      <alignment horizontal="center" vertical="center"/>
    </xf>
    <xf numFmtId="165" fontId="35" fillId="0" borderId="31" xfId="0" applyNumberFormat="1" applyFont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36" fillId="0" borderId="27" xfId="0" applyNumberFormat="1" applyFont="1" applyBorder="1" applyAlignment="1">
      <alignment horizontal="center" vertical="center"/>
    </xf>
    <xf numFmtId="0" fontId="35" fillId="11" borderId="31" xfId="0" applyFont="1" applyFill="1" applyBorder="1" applyAlignment="1">
      <alignment horizontal="center" vertical="center"/>
    </xf>
    <xf numFmtId="165" fontId="35" fillId="11" borderId="31" xfId="0" applyNumberFormat="1" applyFont="1" applyFill="1" applyBorder="1" applyAlignment="1">
      <alignment horizontal="center" vertical="center"/>
    </xf>
    <xf numFmtId="0" fontId="12" fillId="0" borderId="20" xfId="0" applyFont="1" applyBorder="1"/>
    <xf numFmtId="0" fontId="13" fillId="0" borderId="20" xfId="0" applyFont="1" applyBorder="1"/>
    <xf numFmtId="9" fontId="0" fillId="0" borderId="31" xfId="1" applyFont="1" applyBorder="1"/>
    <xf numFmtId="9" fontId="39" fillId="0" borderId="31" xfId="1" applyFont="1" applyBorder="1"/>
    <xf numFmtId="2" fontId="36" fillId="0" borderId="31" xfId="0" applyNumberFormat="1" applyFont="1" applyBorder="1" applyAlignment="1">
      <alignment horizontal="center" vertical="center"/>
    </xf>
    <xf numFmtId="0" fontId="36" fillId="6" borderId="20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16" fontId="36" fillId="6" borderId="31" xfId="0" applyNumberFormat="1" applyFont="1" applyFill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15" fontId="1" fillId="0" borderId="31" xfId="0" applyNumberFormat="1" applyFont="1" applyBorder="1" applyAlignment="1">
      <alignment horizontal="center" vertical="center"/>
    </xf>
    <xf numFmtId="0" fontId="38" fillId="0" borderId="31" xfId="0" applyFont="1" applyBorder="1" applyAlignment="1">
      <alignment horizontal="left"/>
    </xf>
    <xf numFmtId="43" fontId="35" fillId="0" borderId="31" xfId="0" applyNumberFormat="1" applyFont="1" applyBorder="1" applyAlignment="1">
      <alignment horizontal="center" vertical="top"/>
    </xf>
    <xf numFmtId="10" fontId="36" fillId="0" borderId="31" xfId="0" applyNumberFormat="1" applyFont="1" applyBorder="1" applyAlignment="1">
      <alignment horizontal="center" vertical="center" wrapText="1"/>
    </xf>
    <xf numFmtId="16" fontId="36" fillId="0" borderId="31" xfId="0" applyNumberFormat="1" applyFont="1" applyBorder="1" applyAlignment="1">
      <alignment horizontal="center" vertical="center"/>
    </xf>
    <xf numFmtId="0" fontId="35" fillId="0" borderId="31" xfId="0" applyFont="1" applyBorder="1" applyAlignment="1">
      <alignment horizontal="left"/>
    </xf>
    <xf numFmtId="0" fontId="36" fillId="0" borderId="31" xfId="0" applyFont="1" applyBorder="1" applyAlignment="1">
      <alignment horizontal="left" vertical="center"/>
    </xf>
    <xf numFmtId="49" fontId="36" fillId="0" borderId="31" xfId="0" applyNumberFormat="1" applyFont="1" applyBorder="1" applyAlignment="1">
      <alignment horizontal="center" vertical="center"/>
    </xf>
    <xf numFmtId="2" fontId="35" fillId="0" borderId="31" xfId="0" applyNumberFormat="1" applyFont="1" applyBorder="1" applyAlignment="1">
      <alignment horizontal="center" vertical="center"/>
    </xf>
    <xf numFmtId="166" fontId="35" fillId="0" borderId="31" xfId="0" applyNumberFormat="1" applyFont="1" applyBorder="1" applyAlignment="1">
      <alignment horizontal="center" vertical="center"/>
    </xf>
    <xf numFmtId="15" fontId="1" fillId="11" borderId="31" xfId="0" applyNumberFormat="1" applyFont="1" applyFill="1" applyBorder="1" applyAlignment="1">
      <alignment horizontal="center" vertical="center"/>
    </xf>
    <xf numFmtId="43" fontId="35" fillId="11" borderId="31" xfId="0" applyNumberFormat="1" applyFont="1" applyFill="1" applyBorder="1" applyAlignment="1">
      <alignment horizontal="center" vertical="top"/>
    </xf>
    <xf numFmtId="0" fontId="4" fillId="4" borderId="25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wrapText="1"/>
    </xf>
    <xf numFmtId="0" fontId="4" fillId="4" borderId="31" xfId="0" applyFont="1" applyFill="1" applyBorder="1" applyAlignment="1">
      <alignment horizontal="center" vertical="center" wrapText="1"/>
    </xf>
    <xf numFmtId="0" fontId="35" fillId="12" borderId="31" xfId="0" applyFont="1" applyFill="1" applyBorder="1" applyAlignment="1">
      <alignment horizontal="center" vertical="center"/>
    </xf>
    <xf numFmtId="165" fontId="35" fillId="12" borderId="31" xfId="0" applyNumberFormat="1" applyFont="1" applyFill="1" applyBorder="1" applyAlignment="1">
      <alignment horizontal="center" vertical="center"/>
    </xf>
    <xf numFmtId="0" fontId="36" fillId="12" borderId="31" xfId="0" applyFont="1" applyFill="1" applyBorder="1" applyAlignment="1">
      <alignment horizontal="center" vertical="center"/>
    </xf>
    <xf numFmtId="0" fontId="36" fillId="12" borderId="31" xfId="0" applyFont="1" applyFill="1" applyBorder="1" applyAlignment="1">
      <alignment horizontal="left" vertical="center"/>
    </xf>
    <xf numFmtId="49" fontId="36" fillId="12" borderId="31" xfId="0" applyNumberFormat="1" applyFont="1" applyFill="1" applyBorder="1" applyAlignment="1">
      <alignment horizontal="center" vertical="center"/>
    </xf>
    <xf numFmtId="0" fontId="36" fillId="12" borderId="7" xfId="0" applyFont="1" applyFill="1" applyBorder="1" applyAlignment="1">
      <alignment horizontal="center" vertical="center"/>
    </xf>
    <xf numFmtId="0" fontId="35" fillId="12" borderId="2" xfId="0" applyFont="1" applyFill="1" applyBorder="1" applyAlignment="1">
      <alignment horizontal="center" vertical="center"/>
    </xf>
    <xf numFmtId="2" fontId="35" fillId="12" borderId="2" xfId="0" applyNumberFormat="1" applyFont="1" applyFill="1" applyBorder="1" applyAlignment="1">
      <alignment horizontal="center" vertical="center"/>
    </xf>
    <xf numFmtId="166" fontId="35" fillId="12" borderId="2" xfId="0" applyNumberFormat="1" applyFont="1" applyFill="1" applyBorder="1" applyAlignment="1">
      <alignment horizontal="center" vertical="center"/>
    </xf>
    <xf numFmtId="0" fontId="36" fillId="13" borderId="7" xfId="0" applyFont="1" applyFill="1" applyBorder="1" applyAlignment="1">
      <alignment horizontal="center" vertical="center"/>
    </xf>
    <xf numFmtId="165" fontId="35" fillId="12" borderId="7" xfId="0" applyNumberFormat="1" applyFont="1" applyFill="1" applyBorder="1" applyAlignment="1">
      <alignment horizontal="center" vertical="center"/>
    </xf>
    <xf numFmtId="165" fontId="35" fillId="11" borderId="2" xfId="0" applyNumberFormat="1" applyFont="1" applyFill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/>
    </xf>
    <xf numFmtId="15" fontId="1" fillId="11" borderId="2" xfId="0" applyNumberFormat="1" applyFont="1" applyFill="1" applyBorder="1" applyAlignment="1">
      <alignment horizontal="center" vertical="center"/>
    </xf>
    <xf numFmtId="0" fontId="14" fillId="0" borderId="0" xfId="0" applyFont="1"/>
    <xf numFmtId="0" fontId="1" fillId="0" borderId="24" xfId="0" applyFont="1" applyBorder="1"/>
    <xf numFmtId="0" fontId="36" fillId="0" borderId="20" xfId="0" applyFont="1" applyBorder="1" applyAlignment="1">
      <alignment horizontal="center" vertical="center"/>
    </xf>
    <xf numFmtId="0" fontId="35" fillId="11" borderId="31" xfId="0" applyFont="1" applyFill="1" applyBorder="1" applyAlignment="1">
      <alignment horizontal="left"/>
    </xf>
    <xf numFmtId="0" fontId="35" fillId="11" borderId="2" xfId="0" applyFont="1" applyFill="1" applyBorder="1" applyAlignment="1">
      <alignment horizontal="left"/>
    </xf>
    <xf numFmtId="0" fontId="36" fillId="6" borderId="27" xfId="0" applyFont="1" applyFill="1" applyBorder="1" applyAlignment="1">
      <alignment horizontal="center" vertical="center"/>
    </xf>
    <xf numFmtId="0" fontId="35" fillId="6" borderId="2" xfId="0" applyFont="1" applyFill="1" applyBorder="1" applyAlignment="1">
      <alignment horizontal="center" vertical="center"/>
    </xf>
    <xf numFmtId="166" fontId="35" fillId="6" borderId="2" xfId="0" applyNumberFormat="1" applyFont="1" applyFill="1" applyBorder="1" applyAlignment="1">
      <alignment horizontal="center" vertical="center"/>
    </xf>
    <xf numFmtId="165" fontId="35" fillId="6" borderId="2" xfId="0" applyNumberFormat="1" applyFont="1" applyFill="1" applyBorder="1" applyAlignment="1">
      <alignment horizontal="center" vertical="center"/>
    </xf>
    <xf numFmtId="16" fontId="35" fillId="11" borderId="2" xfId="0" applyNumberFormat="1" applyFont="1" applyFill="1" applyBorder="1" applyAlignment="1">
      <alignment horizontal="center" vertical="center"/>
    </xf>
    <xf numFmtId="0" fontId="35" fillId="11" borderId="2" xfId="0" applyFont="1" applyFill="1" applyBorder="1"/>
    <xf numFmtId="0" fontId="1" fillId="11" borderId="3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0" fontId="11" fillId="0" borderId="13" xfId="0" applyFont="1" applyBorder="1"/>
    <xf numFmtId="0" fontId="11" fillId="0" borderId="14" xfId="0" applyFont="1" applyBorder="1"/>
    <xf numFmtId="0" fontId="4" fillId="4" borderId="9" xfId="0" applyFont="1" applyFill="1" applyBorder="1" applyAlignment="1">
      <alignment horizontal="center" vertical="center" wrapText="1"/>
    </xf>
    <xf numFmtId="0" fontId="11" fillId="0" borderId="16" xfId="0" applyFont="1" applyBorder="1"/>
    <xf numFmtId="0" fontId="4" fillId="4" borderId="10" xfId="0" applyFont="1" applyFill="1" applyBorder="1" applyAlignment="1">
      <alignment horizontal="left" vertical="center" wrapText="1"/>
    </xf>
    <xf numFmtId="0" fontId="11" fillId="0" borderId="17" xfId="0" applyFont="1" applyBorder="1"/>
    <xf numFmtId="0" fontId="11" fillId="0" borderId="22" xfId="0" applyFont="1" applyBorder="1"/>
    <xf numFmtId="0" fontId="11" fillId="0" borderId="21" xfId="0" applyFont="1" applyBorder="1"/>
    <xf numFmtId="0" fontId="4" fillId="4" borderId="10" xfId="0" applyFont="1" applyFill="1" applyBorder="1" applyAlignment="1">
      <alignment horizontal="center" vertical="center" wrapText="1"/>
    </xf>
    <xf numFmtId="0" fontId="25" fillId="2" borderId="23" xfId="0" applyFont="1" applyFill="1" applyBorder="1"/>
    <xf numFmtId="0" fontId="11" fillId="0" borderId="24" xfId="0" applyFont="1" applyBorder="1"/>
    <xf numFmtId="2" fontId="30" fillId="2" borderId="23" xfId="0" applyNumberFormat="1" applyFont="1" applyFill="1" applyBorder="1" applyAlignment="1">
      <alignment horizontal="left" wrapText="1"/>
    </xf>
  </cellXfs>
  <cellStyles count="4">
    <cellStyle name="Normal" xfId="0" builtinId="0"/>
    <cellStyle name="Normal 7" xfId="2" xr:uid="{00000000-0005-0000-0000-000001000000}"/>
    <cellStyle name="Normal 7 2" xfId="3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214</xdr:row>
      <xdr:rowOff>85725</xdr:rowOff>
    </xdr:from>
    <xdr:ext cx="3590925" cy="8001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171450</xdr:colOff>
      <xdr:row>217</xdr:row>
      <xdr:rowOff>76200</xdr:rowOff>
    </xdr:from>
    <xdr:ext cx="3590925" cy="800100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510</xdr:row>
      <xdr:rowOff>95250</xdr:rowOff>
    </xdr:from>
    <xdr:ext cx="3962400" cy="657225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7"/>
  <sheetViews>
    <sheetView tabSelected="1" workbookViewId="0">
      <selection activeCell="G6" sqref="G6"/>
    </sheetView>
  </sheetViews>
  <sheetFormatPr defaultColWidth="14.44140625" defaultRowHeight="15" customHeight="1"/>
  <cols>
    <col min="1" max="1" width="7" customWidth="1"/>
    <col min="2" max="2" width="9.88671875" customWidth="1"/>
    <col min="3" max="3" width="24.109375" customWidth="1"/>
    <col min="4" max="4" width="70.5546875" customWidth="1"/>
    <col min="5" max="13" width="9.332031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45174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4140625" defaultRowHeight="15" customHeight="1"/>
  <cols>
    <col min="1" max="1" width="3.88671875" customWidth="1"/>
    <col min="2" max="2" width="14.5546875" customWidth="1"/>
    <col min="3" max="3" width="16.33203125" customWidth="1"/>
    <col min="4" max="4" width="11.6640625" customWidth="1"/>
    <col min="5" max="5" width="10.5546875" customWidth="1"/>
    <col min="6" max="7" width="10.6640625" customWidth="1"/>
    <col min="8" max="9" width="11.33203125" customWidth="1"/>
    <col min="10" max="10" width="12.6640625" customWidth="1"/>
    <col min="11" max="11" width="12.5546875" customWidth="1"/>
    <col min="12" max="12" width="11.88671875" customWidth="1"/>
    <col min="13" max="13" width="9.5546875" customWidth="1"/>
    <col min="14" max="14" width="10" customWidth="1"/>
    <col min="15" max="15" width="10.33203125" customWidth="1"/>
    <col min="16" max="16" width="9.332031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45174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299" t="s">
        <v>16</v>
      </c>
      <c r="B9" s="301" t="s">
        <v>17</v>
      </c>
      <c r="C9" s="301" t="s">
        <v>18</v>
      </c>
      <c r="D9" s="301" t="s">
        <v>19</v>
      </c>
      <c r="E9" s="26" t="s">
        <v>20</v>
      </c>
      <c r="F9" s="26" t="s">
        <v>21</v>
      </c>
      <c r="G9" s="296" t="s">
        <v>22</v>
      </c>
      <c r="H9" s="297"/>
      <c r="I9" s="298"/>
      <c r="J9" s="296" t="s">
        <v>23</v>
      </c>
      <c r="K9" s="297"/>
      <c r="L9" s="298"/>
      <c r="M9" s="26"/>
      <c r="N9" s="27"/>
      <c r="O9" s="27"/>
      <c r="P9" s="27"/>
    </row>
    <row r="10" spans="1:16" ht="40.200000000000003">
      <c r="A10" s="300"/>
      <c r="B10" s="302"/>
      <c r="C10" s="302"/>
      <c r="D10" s="302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866</v>
      </c>
    </row>
    <row r="11" spans="1:16" ht="12.75" customHeight="1">
      <c r="A11" s="31">
        <v>1</v>
      </c>
      <c r="B11" s="32" t="s">
        <v>34</v>
      </c>
      <c r="C11" s="33" t="s">
        <v>35</v>
      </c>
      <c r="D11" s="34">
        <v>45197</v>
      </c>
      <c r="E11" s="35">
        <v>19608.8</v>
      </c>
      <c r="F11" s="35">
        <v>19579.266666666666</v>
      </c>
      <c r="G11" s="36">
        <v>19537.533333333333</v>
      </c>
      <c r="H11" s="36">
        <v>19466.266666666666</v>
      </c>
      <c r="I11" s="36">
        <v>19424.533333333333</v>
      </c>
      <c r="J11" s="36">
        <v>19650.533333333333</v>
      </c>
      <c r="K11" s="36">
        <v>19692.266666666663</v>
      </c>
      <c r="L11" s="36">
        <v>19763.533333333333</v>
      </c>
      <c r="M11" s="37">
        <v>19621</v>
      </c>
      <c r="N11" s="37">
        <v>19508</v>
      </c>
      <c r="O11" s="246">
        <v>10239000</v>
      </c>
      <c r="P11" s="248">
        <v>1.6238848020034434E-3</v>
      </c>
    </row>
    <row r="12" spans="1:16" ht="12.75" customHeight="1">
      <c r="A12" s="31">
        <v>2</v>
      </c>
      <c r="B12" s="32" t="s">
        <v>34</v>
      </c>
      <c r="C12" s="33" t="s">
        <v>36</v>
      </c>
      <c r="D12" s="34">
        <v>45197</v>
      </c>
      <c r="E12" s="38">
        <v>44781.5</v>
      </c>
      <c r="F12" s="38">
        <v>44608.85</v>
      </c>
      <c r="G12" s="39">
        <v>44332.7</v>
      </c>
      <c r="H12" s="39">
        <v>43883.9</v>
      </c>
      <c r="I12" s="39">
        <v>43607.75</v>
      </c>
      <c r="J12" s="39">
        <v>45057.649999999994</v>
      </c>
      <c r="K12" s="39">
        <v>45333.8</v>
      </c>
      <c r="L12" s="39">
        <v>45782.599999999991</v>
      </c>
      <c r="M12" s="31">
        <v>44885</v>
      </c>
      <c r="N12" s="31">
        <v>44160.05</v>
      </c>
      <c r="O12" s="247">
        <v>2229420</v>
      </c>
      <c r="P12" s="248">
        <v>-4.449401796218555E-2</v>
      </c>
    </row>
    <row r="13" spans="1:16" ht="12.75" customHeight="1">
      <c r="A13" s="31">
        <v>3</v>
      </c>
      <c r="B13" s="32" t="s">
        <v>34</v>
      </c>
      <c r="C13" s="33" t="s">
        <v>37</v>
      </c>
      <c r="D13" s="34">
        <v>45195</v>
      </c>
      <c r="E13" s="38">
        <v>19910.400000000001</v>
      </c>
      <c r="F13" s="38">
        <v>19884.866666666669</v>
      </c>
      <c r="G13" s="39">
        <v>19833.333333333336</v>
      </c>
      <c r="H13" s="39">
        <v>19756.266666666666</v>
      </c>
      <c r="I13" s="39">
        <v>19704.733333333334</v>
      </c>
      <c r="J13" s="39">
        <v>19961.933333333338</v>
      </c>
      <c r="K13" s="39">
        <v>20013.466666666671</v>
      </c>
      <c r="L13" s="39">
        <v>20090.53333333334</v>
      </c>
      <c r="M13" s="31">
        <v>19936.400000000001</v>
      </c>
      <c r="N13" s="31">
        <v>19807.8</v>
      </c>
      <c r="O13" s="247">
        <v>60960</v>
      </c>
      <c r="P13" s="249">
        <v>0.1696085955487337</v>
      </c>
    </row>
    <row r="14" spans="1:16" ht="12.75" customHeight="1">
      <c r="A14" s="31">
        <v>4</v>
      </c>
      <c r="B14" s="32" t="s">
        <v>34</v>
      </c>
      <c r="C14" s="33" t="s">
        <v>38</v>
      </c>
      <c r="D14" s="34">
        <v>45194</v>
      </c>
      <c r="E14" s="38">
        <v>8970.7999999999993</v>
      </c>
      <c r="F14" s="38">
        <v>8961.2833333333328</v>
      </c>
      <c r="G14" s="39">
        <v>8936.366666666665</v>
      </c>
      <c r="H14" s="39">
        <v>8901.9333333333325</v>
      </c>
      <c r="I14" s="39">
        <v>8877.0166666666646</v>
      </c>
      <c r="J14" s="39">
        <v>8995.7166666666653</v>
      </c>
      <c r="K14" s="39">
        <v>9020.6333333333332</v>
      </c>
      <c r="L14" s="39">
        <v>9055.0666666666657</v>
      </c>
      <c r="M14" s="31">
        <v>8986.2000000000007</v>
      </c>
      <c r="N14" s="31">
        <v>8926.85</v>
      </c>
      <c r="O14" s="247">
        <v>113775</v>
      </c>
      <c r="P14" s="249">
        <v>0.16245210727969348</v>
      </c>
    </row>
    <row r="15" spans="1:16" ht="12.75" customHeight="1">
      <c r="A15" s="31">
        <v>5</v>
      </c>
      <c r="B15" s="32" t="s">
        <v>39</v>
      </c>
      <c r="C15" s="33" t="s">
        <v>40</v>
      </c>
      <c r="D15" s="34">
        <v>45197</v>
      </c>
      <c r="E15" s="38">
        <v>503.15</v>
      </c>
      <c r="F15" s="38">
        <v>501.48333333333335</v>
      </c>
      <c r="G15" s="39">
        <v>495.2166666666667</v>
      </c>
      <c r="H15" s="39">
        <v>487.28333333333336</v>
      </c>
      <c r="I15" s="39">
        <v>481.01666666666671</v>
      </c>
      <c r="J15" s="39">
        <v>509.41666666666669</v>
      </c>
      <c r="K15" s="39">
        <v>515.68333333333339</v>
      </c>
      <c r="L15" s="39">
        <v>523.61666666666667</v>
      </c>
      <c r="M15" s="31">
        <v>507.75</v>
      </c>
      <c r="N15" s="31">
        <v>493.55</v>
      </c>
      <c r="O15" s="247">
        <v>11755000</v>
      </c>
      <c r="P15" s="248">
        <v>5.8913611386361586E-2</v>
      </c>
    </row>
    <row r="16" spans="1:16" ht="12.75" customHeight="1">
      <c r="A16" s="31">
        <v>6</v>
      </c>
      <c r="B16" s="32" t="s">
        <v>41</v>
      </c>
      <c r="C16" s="33" t="s">
        <v>42</v>
      </c>
      <c r="D16" s="34">
        <v>45197</v>
      </c>
      <c r="E16" s="38">
        <v>4332.8</v>
      </c>
      <c r="F16" s="38">
        <v>4314.583333333333</v>
      </c>
      <c r="G16" s="39">
        <v>4281.1666666666661</v>
      </c>
      <c r="H16" s="39">
        <v>4229.5333333333328</v>
      </c>
      <c r="I16" s="39">
        <v>4196.1166666666659</v>
      </c>
      <c r="J16" s="39">
        <v>4366.2166666666662</v>
      </c>
      <c r="K16" s="39">
        <v>4399.6333333333323</v>
      </c>
      <c r="L16" s="39">
        <v>4451.2666666666664</v>
      </c>
      <c r="M16" s="31">
        <v>4348</v>
      </c>
      <c r="N16" s="31">
        <v>4262.95</v>
      </c>
      <c r="O16" s="247">
        <v>1303000</v>
      </c>
      <c r="P16" s="248">
        <v>9.8818058515791514E-3</v>
      </c>
    </row>
    <row r="17" spans="1:16" ht="12.75" customHeight="1">
      <c r="A17" s="31">
        <v>7</v>
      </c>
      <c r="B17" s="32" t="s">
        <v>43</v>
      </c>
      <c r="C17" s="33" t="s">
        <v>44</v>
      </c>
      <c r="D17" s="34">
        <v>45197</v>
      </c>
      <c r="E17" s="38">
        <v>22509.15</v>
      </c>
      <c r="F17" s="38">
        <v>22638.433333333334</v>
      </c>
      <c r="G17" s="39">
        <v>22346.866666666669</v>
      </c>
      <c r="H17" s="39">
        <v>22184.583333333336</v>
      </c>
      <c r="I17" s="39">
        <v>21893.01666666667</v>
      </c>
      <c r="J17" s="39">
        <v>22800.716666666667</v>
      </c>
      <c r="K17" s="39">
        <v>23092.283333333333</v>
      </c>
      <c r="L17" s="39">
        <v>23254.566666666666</v>
      </c>
      <c r="M17" s="31">
        <v>22930</v>
      </c>
      <c r="N17" s="31">
        <v>22476.15</v>
      </c>
      <c r="O17" s="247">
        <v>70480</v>
      </c>
      <c r="P17" s="248">
        <v>4.880952380952381E-2</v>
      </c>
    </row>
    <row r="18" spans="1:16" ht="12.75" customHeight="1">
      <c r="A18" s="31">
        <v>8</v>
      </c>
      <c r="B18" s="32" t="s">
        <v>45</v>
      </c>
      <c r="C18" s="33" t="s">
        <v>46</v>
      </c>
      <c r="D18" s="34">
        <v>45197</v>
      </c>
      <c r="E18" s="38">
        <v>191.75</v>
      </c>
      <c r="F18" s="38">
        <v>189.98333333333335</v>
      </c>
      <c r="G18" s="39">
        <v>187.01666666666671</v>
      </c>
      <c r="H18" s="39">
        <v>182.28333333333336</v>
      </c>
      <c r="I18" s="39">
        <v>179.31666666666672</v>
      </c>
      <c r="J18" s="39">
        <v>194.7166666666667</v>
      </c>
      <c r="K18" s="39">
        <v>197.68333333333334</v>
      </c>
      <c r="L18" s="39">
        <v>202.41666666666669</v>
      </c>
      <c r="M18" s="31">
        <v>192.95</v>
      </c>
      <c r="N18" s="31">
        <v>185.25</v>
      </c>
      <c r="O18" s="247">
        <v>35510400</v>
      </c>
      <c r="P18" s="248">
        <v>-1.2316010814058276E-2</v>
      </c>
    </row>
    <row r="19" spans="1:16" ht="12.75" customHeight="1">
      <c r="A19" s="31">
        <v>9</v>
      </c>
      <c r="B19" s="32" t="s">
        <v>47</v>
      </c>
      <c r="C19" s="33" t="s">
        <v>48</v>
      </c>
      <c r="D19" s="34">
        <v>45197</v>
      </c>
      <c r="E19" s="38">
        <v>221.05</v>
      </c>
      <c r="F19" s="38">
        <v>220.5</v>
      </c>
      <c r="G19" s="39">
        <v>219.05</v>
      </c>
      <c r="H19" s="39">
        <v>217.05</v>
      </c>
      <c r="I19" s="39">
        <v>215.60000000000002</v>
      </c>
      <c r="J19" s="39">
        <v>222.5</v>
      </c>
      <c r="K19" s="39">
        <v>223.95</v>
      </c>
      <c r="L19" s="39">
        <v>225.95</v>
      </c>
      <c r="M19" s="31">
        <v>221.95</v>
      </c>
      <c r="N19" s="31">
        <v>218.5</v>
      </c>
      <c r="O19" s="247">
        <v>28366000</v>
      </c>
      <c r="P19" s="248">
        <v>0.11077173691712482</v>
      </c>
    </row>
    <row r="20" spans="1:16" ht="12.75" customHeight="1">
      <c r="A20" s="31">
        <v>10</v>
      </c>
      <c r="B20" s="32" t="s">
        <v>49</v>
      </c>
      <c r="C20" s="33" t="s">
        <v>50</v>
      </c>
      <c r="D20" s="34">
        <v>45197</v>
      </c>
      <c r="E20" s="38">
        <v>2072.75</v>
      </c>
      <c r="F20" s="38">
        <v>2052.3333333333335</v>
      </c>
      <c r="G20" s="39">
        <v>2025.5166666666669</v>
      </c>
      <c r="H20" s="39">
        <v>1978.2833333333333</v>
      </c>
      <c r="I20" s="39">
        <v>1951.4666666666667</v>
      </c>
      <c r="J20" s="39">
        <v>2099.5666666666671</v>
      </c>
      <c r="K20" s="39">
        <v>2126.3833333333337</v>
      </c>
      <c r="L20" s="39">
        <v>2173.6166666666672</v>
      </c>
      <c r="M20" s="31">
        <v>2079.15</v>
      </c>
      <c r="N20" s="31">
        <v>2005.1</v>
      </c>
      <c r="O20" s="247">
        <v>6127200</v>
      </c>
      <c r="P20" s="248">
        <v>-1.6516588818799055E-2</v>
      </c>
    </row>
    <row r="21" spans="1:16" ht="12.75" customHeight="1">
      <c r="A21" s="31">
        <v>11</v>
      </c>
      <c r="B21" s="32" t="s">
        <v>45</v>
      </c>
      <c r="C21" s="33" t="s">
        <v>51</v>
      </c>
      <c r="D21" s="34">
        <v>45197</v>
      </c>
      <c r="E21" s="38">
        <v>2487</v>
      </c>
      <c r="F21" s="38">
        <v>2483.0499999999997</v>
      </c>
      <c r="G21" s="39">
        <v>2467.4499999999994</v>
      </c>
      <c r="H21" s="39">
        <v>2447.8999999999996</v>
      </c>
      <c r="I21" s="39">
        <v>2432.2999999999993</v>
      </c>
      <c r="J21" s="39">
        <v>2502.5999999999995</v>
      </c>
      <c r="K21" s="39">
        <v>2518.1999999999998</v>
      </c>
      <c r="L21" s="39">
        <v>2537.7499999999995</v>
      </c>
      <c r="M21" s="31">
        <v>2498.65</v>
      </c>
      <c r="N21" s="31">
        <v>2463.5</v>
      </c>
      <c r="O21" s="247">
        <v>10756500</v>
      </c>
      <c r="P21" s="248">
        <v>-2.0970428419299348E-2</v>
      </c>
    </row>
    <row r="22" spans="1:16" ht="12.75" customHeight="1">
      <c r="A22" s="31">
        <v>12</v>
      </c>
      <c r="B22" s="32" t="s">
        <v>45</v>
      </c>
      <c r="C22" s="33" t="s">
        <v>52</v>
      </c>
      <c r="D22" s="34">
        <v>45197</v>
      </c>
      <c r="E22" s="38">
        <v>806.7</v>
      </c>
      <c r="F22" s="38">
        <v>808.36666666666667</v>
      </c>
      <c r="G22" s="39">
        <v>799.48333333333335</v>
      </c>
      <c r="H22" s="39">
        <v>792.26666666666665</v>
      </c>
      <c r="I22" s="39">
        <v>783.38333333333333</v>
      </c>
      <c r="J22" s="39">
        <v>815.58333333333337</v>
      </c>
      <c r="K22" s="39">
        <v>824.46666666666681</v>
      </c>
      <c r="L22" s="39">
        <v>831.68333333333339</v>
      </c>
      <c r="M22" s="31">
        <v>817.25</v>
      </c>
      <c r="N22" s="31">
        <v>801.15</v>
      </c>
      <c r="O22" s="247">
        <v>43192000</v>
      </c>
      <c r="P22" s="248">
        <v>3.5739635889270434E-2</v>
      </c>
    </row>
    <row r="23" spans="1:16" ht="12.75" customHeight="1">
      <c r="A23" s="31">
        <v>13</v>
      </c>
      <c r="B23" s="32" t="s">
        <v>43</v>
      </c>
      <c r="C23" s="33" t="s">
        <v>53</v>
      </c>
      <c r="D23" s="34">
        <v>45197</v>
      </c>
      <c r="E23" s="38">
        <v>3670.1</v>
      </c>
      <c r="F23" s="38">
        <v>3663.9666666666667</v>
      </c>
      <c r="G23" s="39">
        <v>3636.5833333333335</v>
      </c>
      <c r="H23" s="39">
        <v>3603.0666666666666</v>
      </c>
      <c r="I23" s="39">
        <v>3575.6833333333334</v>
      </c>
      <c r="J23" s="39">
        <v>3697.4833333333336</v>
      </c>
      <c r="K23" s="39">
        <v>3724.8666666666668</v>
      </c>
      <c r="L23" s="39">
        <v>3758.3833333333337</v>
      </c>
      <c r="M23" s="31">
        <v>3691.35</v>
      </c>
      <c r="N23" s="31">
        <v>3630.45</v>
      </c>
      <c r="O23" s="247">
        <v>667600</v>
      </c>
      <c r="P23" s="248">
        <v>2.4024024024024023E-3</v>
      </c>
    </row>
    <row r="24" spans="1:16" ht="12.75" customHeight="1">
      <c r="A24" s="31">
        <v>14</v>
      </c>
      <c r="B24" s="32" t="s">
        <v>49</v>
      </c>
      <c r="C24" s="33" t="s">
        <v>54</v>
      </c>
      <c r="D24" s="34">
        <v>45197</v>
      </c>
      <c r="E24" s="38">
        <v>444.1</v>
      </c>
      <c r="F24" s="38">
        <v>442.88333333333338</v>
      </c>
      <c r="G24" s="39">
        <v>438.71666666666675</v>
      </c>
      <c r="H24" s="39">
        <v>433.33333333333337</v>
      </c>
      <c r="I24" s="39">
        <v>429.16666666666674</v>
      </c>
      <c r="J24" s="39">
        <v>448.26666666666677</v>
      </c>
      <c r="K24" s="39">
        <v>452.43333333333339</v>
      </c>
      <c r="L24" s="39">
        <v>457.81666666666678</v>
      </c>
      <c r="M24" s="31">
        <v>447.05</v>
      </c>
      <c r="N24" s="31">
        <v>437.5</v>
      </c>
      <c r="O24" s="247">
        <v>67726800</v>
      </c>
      <c r="P24" s="248">
        <v>-4.2080190551806269E-3</v>
      </c>
    </row>
    <row r="25" spans="1:16" ht="12.75" customHeight="1">
      <c r="A25" s="31">
        <v>15</v>
      </c>
      <c r="B25" s="40" t="s">
        <v>45</v>
      </c>
      <c r="C25" s="33" t="s">
        <v>55</v>
      </c>
      <c r="D25" s="34">
        <v>45197</v>
      </c>
      <c r="E25" s="38">
        <v>4858.55</v>
      </c>
      <c r="F25" s="38">
        <v>4855.8666666666659</v>
      </c>
      <c r="G25" s="39">
        <v>4841.4833333333318</v>
      </c>
      <c r="H25" s="39">
        <v>4824.4166666666661</v>
      </c>
      <c r="I25" s="39">
        <v>4810.0333333333319</v>
      </c>
      <c r="J25" s="39">
        <v>4872.9333333333316</v>
      </c>
      <c r="K25" s="39">
        <v>4887.3166666666648</v>
      </c>
      <c r="L25" s="39">
        <v>4904.3833333333314</v>
      </c>
      <c r="M25" s="31">
        <v>4870.25</v>
      </c>
      <c r="N25" s="31">
        <v>4838.8</v>
      </c>
      <c r="O25" s="247">
        <v>2239125</v>
      </c>
      <c r="P25" s="248">
        <v>-2.2836136794029188E-3</v>
      </c>
    </row>
    <row r="26" spans="1:16" ht="12.75" customHeight="1">
      <c r="A26" s="31">
        <v>16</v>
      </c>
      <c r="B26" s="32" t="s">
        <v>56</v>
      </c>
      <c r="C26" s="33" t="s">
        <v>57</v>
      </c>
      <c r="D26" s="34">
        <v>45197</v>
      </c>
      <c r="E26" s="38">
        <v>391.45</v>
      </c>
      <c r="F26" s="38">
        <v>389.68333333333334</v>
      </c>
      <c r="G26" s="39">
        <v>387.4666666666667</v>
      </c>
      <c r="H26" s="39">
        <v>383.48333333333335</v>
      </c>
      <c r="I26" s="39">
        <v>381.26666666666671</v>
      </c>
      <c r="J26" s="39">
        <v>393.66666666666669</v>
      </c>
      <c r="K26" s="39">
        <v>395.88333333333327</v>
      </c>
      <c r="L26" s="39">
        <v>399.86666666666667</v>
      </c>
      <c r="M26" s="31">
        <v>391.9</v>
      </c>
      <c r="N26" s="31">
        <v>385.7</v>
      </c>
      <c r="O26" s="247">
        <v>9448600</v>
      </c>
      <c r="P26" s="248">
        <v>8.8945362134688691E-3</v>
      </c>
    </row>
    <row r="27" spans="1:16" ht="12.75" customHeight="1">
      <c r="A27" s="31">
        <v>17</v>
      </c>
      <c r="B27" s="32" t="s">
        <v>56</v>
      </c>
      <c r="C27" s="33" t="s">
        <v>58</v>
      </c>
      <c r="D27" s="34">
        <v>45197</v>
      </c>
      <c r="E27" s="38">
        <v>184.8</v>
      </c>
      <c r="F27" s="38">
        <v>185</v>
      </c>
      <c r="G27" s="39">
        <v>183.8</v>
      </c>
      <c r="H27" s="39">
        <v>182.8</v>
      </c>
      <c r="I27" s="39">
        <v>181.60000000000002</v>
      </c>
      <c r="J27" s="39">
        <v>186</v>
      </c>
      <c r="K27" s="39">
        <v>187.2</v>
      </c>
      <c r="L27" s="39">
        <v>188.2</v>
      </c>
      <c r="M27" s="31">
        <v>186.2</v>
      </c>
      <c r="N27" s="31">
        <v>184</v>
      </c>
      <c r="O27" s="247">
        <v>84195000</v>
      </c>
      <c r="P27" s="248">
        <v>4.2941492216854536E-3</v>
      </c>
    </row>
    <row r="28" spans="1:16" ht="12.75" customHeight="1">
      <c r="A28" s="31">
        <v>18</v>
      </c>
      <c r="B28" s="32" t="s">
        <v>59</v>
      </c>
      <c r="C28" s="33" t="s">
        <v>60</v>
      </c>
      <c r="D28" s="34">
        <v>45197</v>
      </c>
      <c r="E28" s="38">
        <v>3246.65</v>
      </c>
      <c r="F28" s="38">
        <v>3248.5499999999997</v>
      </c>
      <c r="G28" s="39">
        <v>3223.4499999999994</v>
      </c>
      <c r="H28" s="39">
        <v>3200.2499999999995</v>
      </c>
      <c r="I28" s="39">
        <v>3175.1499999999992</v>
      </c>
      <c r="J28" s="39">
        <v>3271.7499999999995</v>
      </c>
      <c r="K28" s="39">
        <v>3296.85</v>
      </c>
      <c r="L28" s="39">
        <v>3320.0499999999997</v>
      </c>
      <c r="M28" s="31">
        <v>3273.65</v>
      </c>
      <c r="N28" s="31">
        <v>3225.35</v>
      </c>
      <c r="O28" s="247">
        <v>4271800</v>
      </c>
      <c r="P28" s="248">
        <v>2.5494526598809294E-2</v>
      </c>
    </row>
    <row r="29" spans="1:16" ht="12.75" customHeight="1">
      <c r="A29" s="31">
        <v>19</v>
      </c>
      <c r="B29" s="32" t="s">
        <v>45</v>
      </c>
      <c r="C29" s="33" t="s">
        <v>61</v>
      </c>
      <c r="D29" s="34">
        <v>45197</v>
      </c>
      <c r="E29" s="38">
        <v>1889.35</v>
      </c>
      <c r="F29" s="38">
        <v>1900.0666666666666</v>
      </c>
      <c r="G29" s="39">
        <v>1870.6333333333332</v>
      </c>
      <c r="H29" s="39">
        <v>1851.9166666666665</v>
      </c>
      <c r="I29" s="39">
        <v>1822.4833333333331</v>
      </c>
      <c r="J29" s="39">
        <v>1918.7833333333333</v>
      </c>
      <c r="K29" s="39">
        <v>1948.2166666666667</v>
      </c>
      <c r="L29" s="39">
        <v>1966.9333333333334</v>
      </c>
      <c r="M29" s="31">
        <v>1929.5</v>
      </c>
      <c r="N29" s="31">
        <v>1881.35</v>
      </c>
      <c r="O29" s="247">
        <v>4115171</v>
      </c>
      <c r="P29" s="248">
        <v>3.003858166452324E-2</v>
      </c>
    </row>
    <row r="30" spans="1:16" ht="12.75" customHeight="1">
      <c r="A30" s="31">
        <v>20</v>
      </c>
      <c r="B30" s="32" t="s">
        <v>45</v>
      </c>
      <c r="C30" s="33" t="s">
        <v>62</v>
      </c>
      <c r="D30" s="34">
        <v>45197</v>
      </c>
      <c r="E30" s="38">
        <v>7329.2</v>
      </c>
      <c r="F30" s="38">
        <v>7350.583333333333</v>
      </c>
      <c r="G30" s="39">
        <v>7271.1666666666661</v>
      </c>
      <c r="H30" s="39">
        <v>7213.1333333333332</v>
      </c>
      <c r="I30" s="39">
        <v>7133.7166666666662</v>
      </c>
      <c r="J30" s="39">
        <v>7408.6166666666659</v>
      </c>
      <c r="K30" s="39">
        <v>7488.0333333333319</v>
      </c>
      <c r="L30" s="39">
        <v>7546.0666666666657</v>
      </c>
      <c r="M30" s="31">
        <v>7430</v>
      </c>
      <c r="N30" s="31">
        <v>7292.55</v>
      </c>
      <c r="O30" s="247">
        <v>346425</v>
      </c>
      <c r="P30" s="248">
        <v>-3.0218001295057198E-3</v>
      </c>
    </row>
    <row r="31" spans="1:16" ht="12.75" customHeight="1">
      <c r="A31" s="31">
        <v>21</v>
      </c>
      <c r="B31" s="32" t="s">
        <v>63</v>
      </c>
      <c r="C31" s="33" t="s">
        <v>64</v>
      </c>
      <c r="D31" s="34">
        <v>45197</v>
      </c>
      <c r="E31" s="38">
        <v>716.7</v>
      </c>
      <c r="F31" s="38">
        <v>719.45000000000016</v>
      </c>
      <c r="G31" s="39">
        <v>711.95000000000027</v>
      </c>
      <c r="H31" s="39">
        <v>707.20000000000016</v>
      </c>
      <c r="I31" s="39">
        <v>699.70000000000027</v>
      </c>
      <c r="J31" s="39">
        <v>724.20000000000027</v>
      </c>
      <c r="K31" s="39">
        <v>731.7</v>
      </c>
      <c r="L31" s="39">
        <v>736.45000000000027</v>
      </c>
      <c r="M31" s="31">
        <v>726.95</v>
      </c>
      <c r="N31" s="31">
        <v>714.7</v>
      </c>
      <c r="O31" s="247">
        <v>14903000</v>
      </c>
      <c r="P31" s="248">
        <v>-5.2065950203591211E-3</v>
      </c>
    </row>
    <row r="32" spans="1:16" ht="12.75" customHeight="1">
      <c r="A32" s="31">
        <v>22</v>
      </c>
      <c r="B32" s="32" t="s">
        <v>43</v>
      </c>
      <c r="C32" s="33" t="s">
        <v>65</v>
      </c>
      <c r="D32" s="34">
        <v>45197</v>
      </c>
      <c r="E32" s="38">
        <v>825.75</v>
      </c>
      <c r="F32" s="38">
        <v>827.5</v>
      </c>
      <c r="G32" s="39">
        <v>819.25</v>
      </c>
      <c r="H32" s="39">
        <v>812.75</v>
      </c>
      <c r="I32" s="39">
        <v>804.5</v>
      </c>
      <c r="J32" s="39">
        <v>834</v>
      </c>
      <c r="K32" s="39">
        <v>842.25</v>
      </c>
      <c r="L32" s="39">
        <v>848.75</v>
      </c>
      <c r="M32" s="31">
        <v>835.75</v>
      </c>
      <c r="N32" s="31">
        <v>821</v>
      </c>
      <c r="O32" s="247">
        <v>13366100</v>
      </c>
      <c r="P32" s="248">
        <v>3.2199471598414794E-3</v>
      </c>
    </row>
    <row r="33" spans="1:16" ht="12.75" customHeight="1">
      <c r="A33" s="31">
        <v>23</v>
      </c>
      <c r="B33" s="32" t="s">
        <v>63</v>
      </c>
      <c r="C33" s="33" t="s">
        <v>66</v>
      </c>
      <c r="D33" s="34">
        <v>45197</v>
      </c>
      <c r="E33" s="38">
        <v>989.05</v>
      </c>
      <c r="F33" s="38">
        <v>991.4666666666667</v>
      </c>
      <c r="G33" s="39">
        <v>984.18333333333339</v>
      </c>
      <c r="H33" s="39">
        <v>979.31666666666672</v>
      </c>
      <c r="I33" s="39">
        <v>972.03333333333342</v>
      </c>
      <c r="J33" s="39">
        <v>996.33333333333337</v>
      </c>
      <c r="K33" s="39">
        <v>1003.6166666666667</v>
      </c>
      <c r="L33" s="39">
        <v>1008.4833333333333</v>
      </c>
      <c r="M33" s="31">
        <v>998.75</v>
      </c>
      <c r="N33" s="31">
        <v>986.6</v>
      </c>
      <c r="O33" s="247">
        <v>38918750</v>
      </c>
      <c r="P33" s="248">
        <v>-9.1810269384377929E-3</v>
      </c>
    </row>
    <row r="34" spans="1:16" ht="12.75" customHeight="1">
      <c r="A34" s="31">
        <v>24</v>
      </c>
      <c r="B34" s="32" t="s">
        <v>56</v>
      </c>
      <c r="C34" s="33" t="s">
        <v>67</v>
      </c>
      <c r="D34" s="34">
        <v>45197</v>
      </c>
      <c r="E34" s="38">
        <v>4666.25</v>
      </c>
      <c r="F34" s="38">
        <v>4675.9833333333336</v>
      </c>
      <c r="G34" s="39">
        <v>4637.2666666666673</v>
      </c>
      <c r="H34" s="39">
        <v>4608.2833333333338</v>
      </c>
      <c r="I34" s="39">
        <v>4569.5666666666675</v>
      </c>
      <c r="J34" s="39">
        <v>4704.9666666666672</v>
      </c>
      <c r="K34" s="39">
        <v>4743.6833333333343</v>
      </c>
      <c r="L34" s="39">
        <v>4772.666666666667</v>
      </c>
      <c r="M34" s="31">
        <v>4714.7</v>
      </c>
      <c r="N34" s="31">
        <v>4647</v>
      </c>
      <c r="O34" s="247">
        <v>2378500</v>
      </c>
      <c r="P34" s="248">
        <v>2.8459997891852008E-3</v>
      </c>
    </row>
    <row r="35" spans="1:16" ht="12.75" customHeight="1">
      <c r="A35" s="31">
        <v>25</v>
      </c>
      <c r="B35" s="32" t="s">
        <v>68</v>
      </c>
      <c r="C35" s="33" t="s">
        <v>69</v>
      </c>
      <c r="D35" s="34">
        <v>45197</v>
      </c>
      <c r="E35" s="38">
        <v>1520.55</v>
      </c>
      <c r="F35" s="38">
        <v>1523.6833333333334</v>
      </c>
      <c r="G35" s="39">
        <v>1513.1666666666667</v>
      </c>
      <c r="H35" s="39">
        <v>1505.7833333333333</v>
      </c>
      <c r="I35" s="39">
        <v>1495.2666666666667</v>
      </c>
      <c r="J35" s="39">
        <v>1531.0666666666668</v>
      </c>
      <c r="K35" s="39">
        <v>1541.5833333333333</v>
      </c>
      <c r="L35" s="39">
        <v>1548.9666666666669</v>
      </c>
      <c r="M35" s="31">
        <v>1534.2</v>
      </c>
      <c r="N35" s="31">
        <v>1516.3</v>
      </c>
      <c r="O35" s="247">
        <v>9704000</v>
      </c>
      <c r="P35" s="248">
        <v>1.0307131702238417E-2</v>
      </c>
    </row>
    <row r="36" spans="1:16" ht="12.75" customHeight="1">
      <c r="A36" s="31">
        <v>26</v>
      </c>
      <c r="B36" s="32" t="s">
        <v>68</v>
      </c>
      <c r="C36" s="33" t="s">
        <v>70</v>
      </c>
      <c r="D36" s="34">
        <v>45197</v>
      </c>
      <c r="E36" s="38">
        <v>7320</v>
      </c>
      <c r="F36" s="38">
        <v>7337.3</v>
      </c>
      <c r="G36" s="39">
        <v>7283.7000000000007</v>
      </c>
      <c r="H36" s="39">
        <v>7247.4000000000005</v>
      </c>
      <c r="I36" s="39">
        <v>7193.8000000000011</v>
      </c>
      <c r="J36" s="39">
        <v>7373.6</v>
      </c>
      <c r="K36" s="39">
        <v>7427.2000000000007</v>
      </c>
      <c r="L36" s="39">
        <v>7463.5</v>
      </c>
      <c r="M36" s="31">
        <v>7390.9</v>
      </c>
      <c r="N36" s="31">
        <v>7301</v>
      </c>
      <c r="O36" s="247">
        <v>4325250</v>
      </c>
      <c r="P36" s="248">
        <v>-5.7467961611401648E-3</v>
      </c>
    </row>
    <row r="37" spans="1:16" ht="12.75" customHeight="1">
      <c r="A37" s="31">
        <v>27</v>
      </c>
      <c r="B37" s="32" t="s">
        <v>56</v>
      </c>
      <c r="C37" s="33" t="s">
        <v>71</v>
      </c>
      <c r="D37" s="34">
        <v>45197</v>
      </c>
      <c r="E37" s="38">
        <v>2393.25</v>
      </c>
      <c r="F37" s="38">
        <v>2385.65</v>
      </c>
      <c r="G37" s="39">
        <v>2374.6000000000004</v>
      </c>
      <c r="H37" s="39">
        <v>2355.9500000000003</v>
      </c>
      <c r="I37" s="39">
        <v>2344.9000000000005</v>
      </c>
      <c r="J37" s="39">
        <v>2404.3000000000002</v>
      </c>
      <c r="K37" s="39">
        <v>2415.3500000000004</v>
      </c>
      <c r="L37" s="39">
        <v>2434</v>
      </c>
      <c r="M37" s="31">
        <v>2396.6999999999998</v>
      </c>
      <c r="N37" s="31">
        <v>2367</v>
      </c>
      <c r="O37" s="247">
        <v>1770600</v>
      </c>
      <c r="P37" s="248">
        <v>5.2801907681825928E-3</v>
      </c>
    </row>
    <row r="38" spans="1:16" ht="12.75" customHeight="1">
      <c r="A38" s="31">
        <v>28</v>
      </c>
      <c r="B38" s="32" t="s">
        <v>45</v>
      </c>
      <c r="C38" s="33" t="s">
        <v>72</v>
      </c>
      <c r="D38" s="34">
        <v>45197</v>
      </c>
      <c r="E38" s="38">
        <v>409.7</v>
      </c>
      <c r="F38" s="38">
        <v>405.85000000000008</v>
      </c>
      <c r="G38" s="39">
        <v>400.70000000000016</v>
      </c>
      <c r="H38" s="39">
        <v>391.7000000000001</v>
      </c>
      <c r="I38" s="39">
        <v>386.55000000000018</v>
      </c>
      <c r="J38" s="39">
        <v>414.85000000000014</v>
      </c>
      <c r="K38" s="39">
        <v>420.00000000000011</v>
      </c>
      <c r="L38" s="39">
        <v>429.00000000000011</v>
      </c>
      <c r="M38" s="31">
        <v>411</v>
      </c>
      <c r="N38" s="31">
        <v>396.85</v>
      </c>
      <c r="O38" s="247">
        <v>16776000</v>
      </c>
      <c r="P38" s="248">
        <v>0.29173339903905382</v>
      </c>
    </row>
    <row r="39" spans="1:16" ht="12.75" customHeight="1">
      <c r="A39" s="31">
        <v>29</v>
      </c>
      <c r="B39" s="32" t="s">
        <v>63</v>
      </c>
      <c r="C39" s="33" t="s">
        <v>73</v>
      </c>
      <c r="D39" s="34">
        <v>45197</v>
      </c>
      <c r="E39" s="38">
        <v>237.7</v>
      </c>
      <c r="F39" s="38">
        <v>237.16666666666666</v>
      </c>
      <c r="G39" s="39">
        <v>235.7833333333333</v>
      </c>
      <c r="H39" s="39">
        <v>233.86666666666665</v>
      </c>
      <c r="I39" s="39">
        <v>232.48333333333329</v>
      </c>
      <c r="J39" s="39">
        <v>239.08333333333331</v>
      </c>
      <c r="K39" s="39">
        <v>240.4666666666667</v>
      </c>
      <c r="L39" s="39">
        <v>242.38333333333333</v>
      </c>
      <c r="M39" s="31">
        <v>238.55</v>
      </c>
      <c r="N39" s="31">
        <v>235.25</v>
      </c>
      <c r="O39" s="247">
        <v>77432500</v>
      </c>
      <c r="P39" s="248">
        <v>-5.0114041568954997E-3</v>
      </c>
    </row>
    <row r="40" spans="1:16" ht="12.75" customHeight="1">
      <c r="A40" s="31">
        <v>30</v>
      </c>
      <c r="B40" s="32" t="s">
        <v>63</v>
      </c>
      <c r="C40" s="33" t="s">
        <v>74</v>
      </c>
      <c r="D40" s="34">
        <v>45197</v>
      </c>
      <c r="E40" s="38">
        <v>196.85</v>
      </c>
      <c r="F40" s="38">
        <v>195.15</v>
      </c>
      <c r="G40" s="39">
        <v>193.05</v>
      </c>
      <c r="H40" s="39">
        <v>189.25</v>
      </c>
      <c r="I40" s="39">
        <v>187.15</v>
      </c>
      <c r="J40" s="39">
        <v>198.95000000000002</v>
      </c>
      <c r="K40" s="39">
        <v>201.04999999999998</v>
      </c>
      <c r="L40" s="39">
        <v>204.85000000000002</v>
      </c>
      <c r="M40" s="31">
        <v>197.25</v>
      </c>
      <c r="N40" s="31">
        <v>191.35</v>
      </c>
      <c r="O40" s="247">
        <v>123136650</v>
      </c>
      <c r="P40" s="248">
        <v>7.997318264534049E-3</v>
      </c>
    </row>
    <row r="41" spans="1:16" ht="12.75" customHeight="1">
      <c r="A41" s="31">
        <v>31</v>
      </c>
      <c r="B41" s="32" t="s">
        <v>59</v>
      </c>
      <c r="C41" s="33" t="s">
        <v>75</v>
      </c>
      <c r="D41" s="34">
        <v>45197</v>
      </c>
      <c r="E41" s="38">
        <v>1665.6</v>
      </c>
      <c r="F41" s="38">
        <v>1675.9333333333332</v>
      </c>
      <c r="G41" s="39">
        <v>1652.0166666666664</v>
      </c>
      <c r="H41" s="39">
        <v>1638.4333333333332</v>
      </c>
      <c r="I41" s="39">
        <v>1614.5166666666664</v>
      </c>
      <c r="J41" s="39">
        <v>1689.5166666666664</v>
      </c>
      <c r="K41" s="39">
        <v>1713.4333333333329</v>
      </c>
      <c r="L41" s="39">
        <v>1727.0166666666664</v>
      </c>
      <c r="M41" s="31">
        <v>1699.85</v>
      </c>
      <c r="N41" s="31">
        <v>1662.35</v>
      </c>
      <c r="O41" s="247">
        <v>1365750</v>
      </c>
      <c r="P41" s="248">
        <v>-6.1098221191028618E-2</v>
      </c>
    </row>
    <row r="42" spans="1:16" ht="12.75" customHeight="1">
      <c r="A42" s="31">
        <v>32</v>
      </c>
      <c r="B42" s="32" t="s">
        <v>41</v>
      </c>
      <c r="C42" s="33" t="s">
        <v>76</v>
      </c>
      <c r="D42" s="34">
        <v>45197</v>
      </c>
      <c r="E42" s="38">
        <v>141.19999999999999</v>
      </c>
      <c r="F42" s="38">
        <v>141.18333333333331</v>
      </c>
      <c r="G42" s="39">
        <v>139.51666666666662</v>
      </c>
      <c r="H42" s="39">
        <v>137.83333333333331</v>
      </c>
      <c r="I42" s="39">
        <v>136.16666666666663</v>
      </c>
      <c r="J42" s="39">
        <v>142.86666666666662</v>
      </c>
      <c r="K42" s="39">
        <v>144.5333333333333</v>
      </c>
      <c r="L42" s="39">
        <v>146.21666666666661</v>
      </c>
      <c r="M42" s="31">
        <v>142.85</v>
      </c>
      <c r="N42" s="31">
        <v>139.5</v>
      </c>
      <c r="O42" s="247">
        <v>77126700</v>
      </c>
      <c r="P42" s="248">
        <v>3.3058482211024587E-2</v>
      </c>
    </row>
    <row r="43" spans="1:16" ht="12.75" customHeight="1">
      <c r="A43" s="31">
        <v>33</v>
      </c>
      <c r="B43" s="32" t="s">
        <v>59</v>
      </c>
      <c r="C43" s="33" t="s">
        <v>77</v>
      </c>
      <c r="D43" s="34">
        <v>45197</v>
      </c>
      <c r="E43" s="38">
        <v>698.6</v>
      </c>
      <c r="F43" s="38">
        <v>698.9</v>
      </c>
      <c r="G43" s="39">
        <v>688.19999999999993</v>
      </c>
      <c r="H43" s="39">
        <v>677.8</v>
      </c>
      <c r="I43" s="39">
        <v>667.09999999999991</v>
      </c>
      <c r="J43" s="39">
        <v>709.3</v>
      </c>
      <c r="K43" s="39">
        <v>720</v>
      </c>
      <c r="L43" s="39">
        <v>730.4</v>
      </c>
      <c r="M43" s="31">
        <v>709.6</v>
      </c>
      <c r="N43" s="31">
        <v>688.5</v>
      </c>
      <c r="O43" s="247">
        <v>8554700</v>
      </c>
      <c r="P43" s="248">
        <v>9.6897038081805359E-2</v>
      </c>
    </row>
    <row r="44" spans="1:16" ht="12.75" customHeight="1">
      <c r="A44" s="31">
        <v>34</v>
      </c>
      <c r="B44" s="32" t="s">
        <v>56</v>
      </c>
      <c r="C44" s="33" t="s">
        <v>78</v>
      </c>
      <c r="D44" s="34">
        <v>45197</v>
      </c>
      <c r="E44" s="38">
        <v>1090.55</v>
      </c>
      <c r="F44" s="38">
        <v>1092.4166666666667</v>
      </c>
      <c r="G44" s="39">
        <v>1083.1833333333334</v>
      </c>
      <c r="H44" s="39">
        <v>1075.8166666666666</v>
      </c>
      <c r="I44" s="39">
        <v>1066.5833333333333</v>
      </c>
      <c r="J44" s="39">
        <v>1099.7833333333335</v>
      </c>
      <c r="K44" s="39">
        <v>1109.0166666666667</v>
      </c>
      <c r="L44" s="39">
        <v>1116.3833333333337</v>
      </c>
      <c r="M44" s="31">
        <v>1101.6500000000001</v>
      </c>
      <c r="N44" s="31">
        <v>1085.05</v>
      </c>
      <c r="O44" s="247">
        <v>9433000</v>
      </c>
      <c r="P44" s="248">
        <v>6.0721916113797368E-2</v>
      </c>
    </row>
    <row r="45" spans="1:16" ht="12.75" customHeight="1">
      <c r="A45" s="31">
        <v>35</v>
      </c>
      <c r="B45" s="32" t="s">
        <v>79</v>
      </c>
      <c r="C45" s="33" t="s">
        <v>80</v>
      </c>
      <c r="D45" s="34">
        <v>45197</v>
      </c>
      <c r="E45" s="38">
        <v>867.5</v>
      </c>
      <c r="F45" s="38">
        <v>866.43333333333339</v>
      </c>
      <c r="G45" s="39">
        <v>861.11666666666679</v>
      </c>
      <c r="H45" s="39">
        <v>854.73333333333335</v>
      </c>
      <c r="I45" s="39">
        <v>849.41666666666674</v>
      </c>
      <c r="J45" s="39">
        <v>872.81666666666683</v>
      </c>
      <c r="K45" s="39">
        <v>878.13333333333344</v>
      </c>
      <c r="L45" s="39">
        <v>884.51666666666688</v>
      </c>
      <c r="M45" s="31">
        <v>871.75</v>
      </c>
      <c r="N45" s="31">
        <v>860.05</v>
      </c>
      <c r="O45" s="247">
        <v>41230950</v>
      </c>
      <c r="P45" s="248">
        <v>-1.0171733527949461E-2</v>
      </c>
    </row>
    <row r="46" spans="1:16" ht="12.75" customHeight="1">
      <c r="A46" s="31">
        <v>36</v>
      </c>
      <c r="B46" s="32" t="s">
        <v>41</v>
      </c>
      <c r="C46" s="33" t="s">
        <v>81</v>
      </c>
      <c r="D46" s="34">
        <v>45197</v>
      </c>
      <c r="E46" s="38">
        <v>139.5</v>
      </c>
      <c r="F46" s="38">
        <v>138.66666666666666</v>
      </c>
      <c r="G46" s="39">
        <v>135.98333333333332</v>
      </c>
      <c r="H46" s="39">
        <v>132.46666666666667</v>
      </c>
      <c r="I46" s="39">
        <v>129.78333333333333</v>
      </c>
      <c r="J46" s="39">
        <v>142.18333333333331</v>
      </c>
      <c r="K46" s="39">
        <v>144.86666666666665</v>
      </c>
      <c r="L46" s="39">
        <v>148.3833333333333</v>
      </c>
      <c r="M46" s="31">
        <v>141.35</v>
      </c>
      <c r="N46" s="31">
        <v>135.15</v>
      </c>
      <c r="O46" s="247">
        <v>112917000</v>
      </c>
      <c r="P46" s="248">
        <v>0.13235758660629673</v>
      </c>
    </row>
    <row r="47" spans="1:16" ht="12.75" customHeight="1">
      <c r="A47" s="31">
        <v>37</v>
      </c>
      <c r="B47" s="32" t="s">
        <v>43</v>
      </c>
      <c r="C47" s="33" t="s">
        <v>82</v>
      </c>
      <c r="D47" s="34">
        <v>45197</v>
      </c>
      <c r="E47" s="38">
        <v>263.10000000000002</v>
      </c>
      <c r="F47" s="38">
        <v>263.51666666666671</v>
      </c>
      <c r="G47" s="39">
        <v>261.98333333333341</v>
      </c>
      <c r="H47" s="39">
        <v>260.86666666666667</v>
      </c>
      <c r="I47" s="39">
        <v>259.33333333333337</v>
      </c>
      <c r="J47" s="39">
        <v>264.63333333333344</v>
      </c>
      <c r="K47" s="39">
        <v>266.16666666666674</v>
      </c>
      <c r="L47" s="39">
        <v>267.28333333333347</v>
      </c>
      <c r="M47" s="31">
        <v>265.05</v>
      </c>
      <c r="N47" s="31">
        <v>262.39999999999998</v>
      </c>
      <c r="O47" s="247">
        <v>28247500</v>
      </c>
      <c r="P47" s="248">
        <v>1.5366642703091302E-2</v>
      </c>
    </row>
    <row r="48" spans="1:16" ht="12.75" customHeight="1">
      <c r="A48" s="31">
        <v>38</v>
      </c>
      <c r="B48" s="32" t="s">
        <v>56</v>
      </c>
      <c r="C48" s="33" t="s">
        <v>83</v>
      </c>
      <c r="D48" s="34">
        <v>45197</v>
      </c>
      <c r="E48" s="38">
        <v>19197.95</v>
      </c>
      <c r="F48" s="38">
        <v>19157.649999999998</v>
      </c>
      <c r="G48" s="39">
        <v>19010.299999999996</v>
      </c>
      <c r="H48" s="39">
        <v>18822.649999999998</v>
      </c>
      <c r="I48" s="39">
        <v>18675.299999999996</v>
      </c>
      <c r="J48" s="39">
        <v>19345.299999999996</v>
      </c>
      <c r="K48" s="39">
        <v>19492.649999999994</v>
      </c>
      <c r="L48" s="39">
        <v>19680.299999999996</v>
      </c>
      <c r="M48" s="31">
        <v>19305</v>
      </c>
      <c r="N48" s="31">
        <v>18970</v>
      </c>
      <c r="O48" s="247">
        <v>124850</v>
      </c>
      <c r="P48" s="248">
        <v>-3.5913806863527532E-3</v>
      </c>
    </row>
    <row r="49" spans="1:16" ht="12.75" customHeight="1">
      <c r="A49" s="31">
        <v>39</v>
      </c>
      <c r="B49" s="32" t="s">
        <v>84</v>
      </c>
      <c r="C49" s="33" t="s">
        <v>85</v>
      </c>
      <c r="D49" s="34">
        <v>45197</v>
      </c>
      <c r="E49" s="38">
        <v>347.15</v>
      </c>
      <c r="F49" s="38">
        <v>347.33333333333331</v>
      </c>
      <c r="G49" s="39">
        <v>344.26666666666665</v>
      </c>
      <c r="H49" s="39">
        <v>341.38333333333333</v>
      </c>
      <c r="I49" s="39">
        <v>338.31666666666666</v>
      </c>
      <c r="J49" s="39">
        <v>350.21666666666664</v>
      </c>
      <c r="K49" s="39">
        <v>353.28333333333336</v>
      </c>
      <c r="L49" s="39">
        <v>356.16666666666663</v>
      </c>
      <c r="M49" s="31">
        <v>350.4</v>
      </c>
      <c r="N49" s="31">
        <v>344.45</v>
      </c>
      <c r="O49" s="247">
        <v>28098000</v>
      </c>
      <c r="P49" s="248">
        <v>1.9062540801671236E-2</v>
      </c>
    </row>
    <row r="50" spans="1:16" ht="12.75" customHeight="1">
      <c r="A50" s="31">
        <v>40</v>
      </c>
      <c r="B50" s="32" t="s">
        <v>59</v>
      </c>
      <c r="C50" s="33" t="s">
        <v>86</v>
      </c>
      <c r="D50" s="34">
        <v>45197</v>
      </c>
      <c r="E50" s="38">
        <v>4524.3999999999996</v>
      </c>
      <c r="F50" s="38">
        <v>4508.0333333333328</v>
      </c>
      <c r="G50" s="39">
        <v>4486.3666666666659</v>
      </c>
      <c r="H50" s="39">
        <v>4448.333333333333</v>
      </c>
      <c r="I50" s="39">
        <v>4426.6666666666661</v>
      </c>
      <c r="J50" s="39">
        <v>4546.0666666666657</v>
      </c>
      <c r="K50" s="39">
        <v>4567.7333333333336</v>
      </c>
      <c r="L50" s="39">
        <v>4605.7666666666655</v>
      </c>
      <c r="M50" s="31">
        <v>4529.7</v>
      </c>
      <c r="N50" s="31">
        <v>4470</v>
      </c>
      <c r="O50" s="247">
        <v>2098600</v>
      </c>
      <c r="P50" s="248">
        <v>-2.6262063845582776E-2</v>
      </c>
    </row>
    <row r="51" spans="1:16" ht="12.75" customHeight="1">
      <c r="A51" s="31">
        <v>41</v>
      </c>
      <c r="B51" s="32" t="s">
        <v>87</v>
      </c>
      <c r="C51" s="33" t="s">
        <v>88</v>
      </c>
      <c r="D51" s="34">
        <v>45197</v>
      </c>
      <c r="E51" s="38">
        <v>522.04999999999995</v>
      </c>
      <c r="F51" s="38">
        <v>526.99999999999989</v>
      </c>
      <c r="G51" s="39">
        <v>515.3499999999998</v>
      </c>
      <c r="H51" s="39">
        <v>508.64999999999986</v>
      </c>
      <c r="I51" s="39">
        <v>496.99999999999977</v>
      </c>
      <c r="J51" s="39">
        <v>533.69999999999982</v>
      </c>
      <c r="K51" s="39">
        <v>545.34999999999991</v>
      </c>
      <c r="L51" s="39">
        <v>552.04999999999984</v>
      </c>
      <c r="M51" s="31">
        <v>538.65</v>
      </c>
      <c r="N51" s="31">
        <v>520.29999999999995</v>
      </c>
      <c r="O51" s="247">
        <v>7180000</v>
      </c>
      <c r="P51" s="248">
        <v>5.6022408963585435E-3</v>
      </c>
    </row>
    <row r="52" spans="1:16" ht="12.75" customHeight="1">
      <c r="A52" s="31">
        <v>42</v>
      </c>
      <c r="B52" s="32" t="s">
        <v>63</v>
      </c>
      <c r="C52" s="33" t="s">
        <v>89</v>
      </c>
      <c r="D52" s="34">
        <v>45197</v>
      </c>
      <c r="E52" s="38">
        <v>338.8</v>
      </c>
      <c r="F52" s="38">
        <v>336.33333333333331</v>
      </c>
      <c r="G52" s="39">
        <v>331.66666666666663</v>
      </c>
      <c r="H52" s="39">
        <v>324.5333333333333</v>
      </c>
      <c r="I52" s="39">
        <v>319.86666666666662</v>
      </c>
      <c r="J52" s="39">
        <v>343.46666666666664</v>
      </c>
      <c r="K52" s="39">
        <v>348.13333333333327</v>
      </c>
      <c r="L52" s="39">
        <v>355.26666666666665</v>
      </c>
      <c r="M52" s="31">
        <v>341</v>
      </c>
      <c r="N52" s="31">
        <v>329.2</v>
      </c>
      <c r="O52" s="247">
        <v>59043600</v>
      </c>
      <c r="P52" s="248">
        <v>3.4094670638861305E-2</v>
      </c>
    </row>
    <row r="53" spans="1:16" ht="12.75" customHeight="1">
      <c r="A53" s="31">
        <v>43</v>
      </c>
      <c r="B53" s="32" t="s">
        <v>68</v>
      </c>
      <c r="C53" s="33" t="s">
        <v>90</v>
      </c>
      <c r="D53" s="34">
        <v>45197</v>
      </c>
      <c r="E53" s="38">
        <v>771.55</v>
      </c>
      <c r="F53" s="38">
        <v>769.7166666666667</v>
      </c>
      <c r="G53" s="39">
        <v>764.08333333333337</v>
      </c>
      <c r="H53" s="39">
        <v>756.61666666666667</v>
      </c>
      <c r="I53" s="39">
        <v>750.98333333333335</v>
      </c>
      <c r="J53" s="39">
        <v>777.18333333333339</v>
      </c>
      <c r="K53" s="39">
        <v>782.81666666666661</v>
      </c>
      <c r="L53" s="39">
        <v>790.28333333333342</v>
      </c>
      <c r="M53" s="31">
        <v>775.35</v>
      </c>
      <c r="N53" s="31">
        <v>762.25</v>
      </c>
      <c r="O53" s="247">
        <v>3911700</v>
      </c>
      <c r="P53" s="248">
        <v>5.2465897166841552E-2</v>
      </c>
    </row>
    <row r="54" spans="1:16" ht="12.75" customHeight="1">
      <c r="A54" s="31">
        <v>44</v>
      </c>
      <c r="B54" s="32" t="s">
        <v>45</v>
      </c>
      <c r="C54" s="33" t="s">
        <v>91</v>
      </c>
      <c r="D54" s="34">
        <v>45197</v>
      </c>
      <c r="E54" s="38">
        <v>281.35000000000002</v>
      </c>
      <c r="F54" s="38">
        <v>282.13333333333333</v>
      </c>
      <c r="G54" s="39">
        <v>279.11666666666667</v>
      </c>
      <c r="H54" s="39">
        <v>276.88333333333333</v>
      </c>
      <c r="I54" s="39">
        <v>273.86666666666667</v>
      </c>
      <c r="J54" s="39">
        <v>284.36666666666667</v>
      </c>
      <c r="K54" s="39">
        <v>287.38333333333333</v>
      </c>
      <c r="L54" s="39">
        <v>289.61666666666667</v>
      </c>
      <c r="M54" s="31">
        <v>285.14999999999998</v>
      </c>
      <c r="N54" s="31">
        <v>279.89999999999998</v>
      </c>
      <c r="O54" s="247">
        <v>12135300</v>
      </c>
      <c r="P54" s="248">
        <v>2.2901985906470211E-2</v>
      </c>
    </row>
    <row r="55" spans="1:16" ht="12.75" customHeight="1">
      <c r="A55" s="31">
        <v>45</v>
      </c>
      <c r="B55" s="32" t="s">
        <v>68</v>
      </c>
      <c r="C55" s="33" t="s">
        <v>92</v>
      </c>
      <c r="D55" s="34">
        <v>45197</v>
      </c>
      <c r="E55" s="38">
        <v>1109.4000000000001</v>
      </c>
      <c r="F55" s="38">
        <v>1118.6666666666667</v>
      </c>
      <c r="G55" s="39">
        <v>1096.2833333333335</v>
      </c>
      <c r="H55" s="39">
        <v>1083.1666666666667</v>
      </c>
      <c r="I55" s="39">
        <v>1060.7833333333335</v>
      </c>
      <c r="J55" s="39">
        <v>1131.7833333333335</v>
      </c>
      <c r="K55" s="39">
        <v>1154.1666666666667</v>
      </c>
      <c r="L55" s="39">
        <v>1167.2833333333335</v>
      </c>
      <c r="M55" s="31">
        <v>1141.05</v>
      </c>
      <c r="N55" s="31">
        <v>1105.55</v>
      </c>
      <c r="O55" s="247">
        <v>14053750</v>
      </c>
      <c r="P55" s="248">
        <v>2.5166408315856661E-2</v>
      </c>
    </row>
    <row r="56" spans="1:16" ht="12.75" customHeight="1">
      <c r="A56" s="31">
        <v>46</v>
      </c>
      <c r="B56" s="32" t="s">
        <v>43</v>
      </c>
      <c r="C56" s="33" t="s">
        <v>93</v>
      </c>
      <c r="D56" s="34">
        <v>45197</v>
      </c>
      <c r="E56" s="38">
        <v>1244.45</v>
      </c>
      <c r="F56" s="38">
        <v>1246.1166666666666</v>
      </c>
      <c r="G56" s="39">
        <v>1237.7333333333331</v>
      </c>
      <c r="H56" s="39">
        <v>1231.0166666666667</v>
      </c>
      <c r="I56" s="39">
        <v>1222.6333333333332</v>
      </c>
      <c r="J56" s="39">
        <v>1252.833333333333</v>
      </c>
      <c r="K56" s="39">
        <v>1261.2166666666667</v>
      </c>
      <c r="L56" s="39">
        <v>1267.9333333333329</v>
      </c>
      <c r="M56" s="31">
        <v>1254.5</v>
      </c>
      <c r="N56" s="31">
        <v>1239.4000000000001</v>
      </c>
      <c r="O56" s="247">
        <v>9061000</v>
      </c>
      <c r="P56" s="248">
        <v>-3.6960276338514682E-2</v>
      </c>
    </row>
    <row r="57" spans="1:16" ht="12.75" customHeight="1">
      <c r="A57" s="31">
        <v>47</v>
      </c>
      <c r="B57" s="32" t="s">
        <v>45</v>
      </c>
      <c r="C57" s="33" t="s">
        <v>94</v>
      </c>
      <c r="D57" s="34">
        <v>45197</v>
      </c>
      <c r="E57" s="38">
        <v>249.05</v>
      </c>
      <c r="F57" s="38">
        <v>246.31666666666669</v>
      </c>
      <c r="G57" s="39">
        <v>242.08333333333337</v>
      </c>
      <c r="H57" s="39">
        <v>235.11666666666667</v>
      </c>
      <c r="I57" s="39">
        <v>230.88333333333335</v>
      </c>
      <c r="J57" s="39">
        <v>253.28333333333339</v>
      </c>
      <c r="K57" s="39">
        <v>257.51666666666665</v>
      </c>
      <c r="L57" s="39">
        <v>264.48333333333341</v>
      </c>
      <c r="M57" s="31">
        <v>250.55</v>
      </c>
      <c r="N57" s="31">
        <v>239.35</v>
      </c>
      <c r="O57" s="247">
        <v>79056600</v>
      </c>
      <c r="P57" s="248">
        <v>0.13398397493824929</v>
      </c>
    </row>
    <row r="58" spans="1:16" ht="12.75" customHeight="1">
      <c r="A58" s="31">
        <v>48</v>
      </c>
      <c r="B58" s="32" t="s">
        <v>87</v>
      </c>
      <c r="C58" s="33" t="s">
        <v>95</v>
      </c>
      <c r="D58" s="34">
        <v>45197</v>
      </c>
      <c r="E58" s="38">
        <v>5448.4</v>
      </c>
      <c r="F58" s="38">
        <v>5442.9333333333334</v>
      </c>
      <c r="G58" s="39">
        <v>5400.4666666666672</v>
      </c>
      <c r="H58" s="39">
        <v>5352.5333333333338</v>
      </c>
      <c r="I58" s="39">
        <v>5310.0666666666675</v>
      </c>
      <c r="J58" s="39">
        <v>5490.8666666666668</v>
      </c>
      <c r="K58" s="39">
        <v>5533.3333333333321</v>
      </c>
      <c r="L58" s="39">
        <v>5581.2666666666664</v>
      </c>
      <c r="M58" s="31">
        <v>5485.4</v>
      </c>
      <c r="N58" s="31">
        <v>5395</v>
      </c>
      <c r="O58" s="247">
        <v>1408350</v>
      </c>
      <c r="P58" s="248">
        <v>0.17157474419765412</v>
      </c>
    </row>
    <row r="59" spans="1:16" ht="12.75" customHeight="1">
      <c r="A59" s="31">
        <v>49</v>
      </c>
      <c r="B59" s="32" t="s">
        <v>59</v>
      </c>
      <c r="C59" s="33" t="s">
        <v>96</v>
      </c>
      <c r="D59" s="34">
        <v>45197</v>
      </c>
      <c r="E59" s="38">
        <v>1954.35</v>
      </c>
      <c r="F59" s="38">
        <v>1956.9333333333332</v>
      </c>
      <c r="G59" s="39">
        <v>1940.7666666666664</v>
      </c>
      <c r="H59" s="39">
        <v>1927.1833333333332</v>
      </c>
      <c r="I59" s="39">
        <v>1911.0166666666664</v>
      </c>
      <c r="J59" s="39">
        <v>1970.5166666666664</v>
      </c>
      <c r="K59" s="39">
        <v>1986.6833333333329</v>
      </c>
      <c r="L59" s="39">
        <v>2000.2666666666664</v>
      </c>
      <c r="M59" s="31">
        <v>1973.1</v>
      </c>
      <c r="N59" s="31">
        <v>1943.35</v>
      </c>
      <c r="O59" s="247">
        <v>2635150</v>
      </c>
      <c r="P59" s="248">
        <v>1.5648185619857008E-2</v>
      </c>
    </row>
    <row r="60" spans="1:16" ht="12.75" customHeight="1">
      <c r="A60" s="31">
        <v>50</v>
      </c>
      <c r="B60" s="32" t="s">
        <v>45</v>
      </c>
      <c r="C60" s="33" t="s">
        <v>97</v>
      </c>
      <c r="D60" s="34">
        <v>45197</v>
      </c>
      <c r="E60" s="38">
        <v>683.75</v>
      </c>
      <c r="F60" s="38">
        <v>688.0333333333333</v>
      </c>
      <c r="G60" s="39">
        <v>677.71666666666658</v>
      </c>
      <c r="H60" s="39">
        <v>671.68333333333328</v>
      </c>
      <c r="I60" s="39">
        <v>661.36666666666656</v>
      </c>
      <c r="J60" s="39">
        <v>694.06666666666661</v>
      </c>
      <c r="K60" s="39">
        <v>704.38333333333321</v>
      </c>
      <c r="L60" s="39">
        <v>710.41666666666663</v>
      </c>
      <c r="M60" s="31">
        <v>698.35</v>
      </c>
      <c r="N60" s="31">
        <v>682</v>
      </c>
      <c r="O60" s="247">
        <v>5008000</v>
      </c>
      <c r="P60" s="248">
        <v>5.7209204137639857E-2</v>
      </c>
    </row>
    <row r="61" spans="1:16" ht="12.75" customHeight="1">
      <c r="A61" s="31">
        <v>51</v>
      </c>
      <c r="B61" s="32" t="s">
        <v>45</v>
      </c>
      <c r="C61" s="33" t="s">
        <v>98</v>
      </c>
      <c r="D61" s="34">
        <v>45197</v>
      </c>
      <c r="E61" s="38">
        <v>1122.45</v>
      </c>
      <c r="F61" s="38">
        <v>1122.0833333333333</v>
      </c>
      <c r="G61" s="39">
        <v>1112.3666666666666</v>
      </c>
      <c r="H61" s="39">
        <v>1102.2833333333333</v>
      </c>
      <c r="I61" s="39">
        <v>1092.5666666666666</v>
      </c>
      <c r="J61" s="39">
        <v>1132.1666666666665</v>
      </c>
      <c r="K61" s="39">
        <v>1141.8833333333332</v>
      </c>
      <c r="L61" s="39">
        <v>1151.9666666666665</v>
      </c>
      <c r="M61" s="31">
        <v>1131.8</v>
      </c>
      <c r="N61" s="31">
        <v>1112</v>
      </c>
      <c r="O61" s="247">
        <v>1679300</v>
      </c>
      <c r="P61" s="248">
        <v>-8.2678792889623806E-3</v>
      </c>
    </row>
    <row r="62" spans="1:16" ht="12.75" customHeight="1">
      <c r="A62" s="31">
        <v>52</v>
      </c>
      <c r="B62" s="32" t="s">
        <v>41</v>
      </c>
      <c r="C62" s="33" t="s">
        <v>99</v>
      </c>
      <c r="D62" s="34">
        <v>45197</v>
      </c>
      <c r="E62" s="38">
        <v>305.8</v>
      </c>
      <c r="F62" s="38">
        <v>304.78333333333336</v>
      </c>
      <c r="G62" s="39">
        <v>303.41666666666674</v>
      </c>
      <c r="H62" s="39">
        <v>301.03333333333336</v>
      </c>
      <c r="I62" s="39">
        <v>299.66666666666674</v>
      </c>
      <c r="J62" s="39">
        <v>307.16666666666674</v>
      </c>
      <c r="K62" s="39">
        <v>308.53333333333342</v>
      </c>
      <c r="L62" s="39">
        <v>310.91666666666674</v>
      </c>
      <c r="M62" s="31">
        <v>306.14999999999998</v>
      </c>
      <c r="N62" s="31">
        <v>302.39999999999998</v>
      </c>
      <c r="O62" s="247">
        <v>11818800</v>
      </c>
      <c r="P62" s="248">
        <v>1.8300248138957816E-2</v>
      </c>
    </row>
    <row r="63" spans="1:16" ht="12.75" customHeight="1">
      <c r="A63" s="31">
        <v>53</v>
      </c>
      <c r="B63" s="32" t="s">
        <v>63</v>
      </c>
      <c r="C63" s="33" t="s">
        <v>100</v>
      </c>
      <c r="D63" s="34">
        <v>45197</v>
      </c>
      <c r="E63" s="38">
        <v>128.4</v>
      </c>
      <c r="F63" s="38">
        <v>128.08333333333334</v>
      </c>
      <c r="G63" s="39">
        <v>127.26666666666668</v>
      </c>
      <c r="H63" s="39">
        <v>126.13333333333334</v>
      </c>
      <c r="I63" s="39">
        <v>125.31666666666668</v>
      </c>
      <c r="J63" s="39">
        <v>129.2166666666667</v>
      </c>
      <c r="K63" s="39">
        <v>130.03333333333336</v>
      </c>
      <c r="L63" s="39">
        <v>131.16666666666669</v>
      </c>
      <c r="M63" s="31">
        <v>128.9</v>
      </c>
      <c r="N63" s="31">
        <v>126.95</v>
      </c>
      <c r="O63" s="247">
        <v>40680000</v>
      </c>
      <c r="P63" s="248">
        <v>1.7636022514071294E-2</v>
      </c>
    </row>
    <row r="64" spans="1:16" ht="12.75" customHeight="1">
      <c r="A64" s="31">
        <v>54</v>
      </c>
      <c r="B64" s="32" t="s">
        <v>41</v>
      </c>
      <c r="C64" s="33" t="s">
        <v>101</v>
      </c>
      <c r="D64" s="34">
        <v>45197</v>
      </c>
      <c r="E64" s="38">
        <v>1717.45</v>
      </c>
      <c r="F64" s="38">
        <v>1717.4166666666667</v>
      </c>
      <c r="G64" s="39">
        <v>1696.1833333333334</v>
      </c>
      <c r="H64" s="39">
        <v>1674.9166666666667</v>
      </c>
      <c r="I64" s="39">
        <v>1653.6833333333334</v>
      </c>
      <c r="J64" s="39">
        <v>1738.6833333333334</v>
      </c>
      <c r="K64" s="39">
        <v>1759.9166666666665</v>
      </c>
      <c r="L64" s="39">
        <v>1781.1833333333334</v>
      </c>
      <c r="M64" s="31">
        <v>1738.65</v>
      </c>
      <c r="N64" s="31">
        <v>1696.15</v>
      </c>
      <c r="O64" s="247">
        <v>6583800</v>
      </c>
      <c r="P64" s="248">
        <v>3.2267168391345247E-2</v>
      </c>
    </row>
    <row r="65" spans="1:16" ht="12.75" customHeight="1">
      <c r="A65" s="31">
        <v>55</v>
      </c>
      <c r="B65" s="32" t="s">
        <v>59</v>
      </c>
      <c r="C65" s="33" t="s">
        <v>102</v>
      </c>
      <c r="D65" s="34">
        <v>45197</v>
      </c>
      <c r="E65" s="38">
        <v>561.20000000000005</v>
      </c>
      <c r="F65" s="38">
        <v>558.9666666666667</v>
      </c>
      <c r="G65" s="39">
        <v>555.23333333333335</v>
      </c>
      <c r="H65" s="39">
        <v>549.26666666666665</v>
      </c>
      <c r="I65" s="39">
        <v>545.5333333333333</v>
      </c>
      <c r="J65" s="39">
        <v>564.93333333333339</v>
      </c>
      <c r="K65" s="39">
        <v>568.66666666666674</v>
      </c>
      <c r="L65" s="39">
        <v>574.63333333333344</v>
      </c>
      <c r="M65" s="31">
        <v>562.70000000000005</v>
      </c>
      <c r="N65" s="31">
        <v>553</v>
      </c>
      <c r="O65" s="247">
        <v>18300000</v>
      </c>
      <c r="P65" s="248">
        <v>8.6117809162934902E-3</v>
      </c>
    </row>
    <row r="66" spans="1:16" ht="12.75" customHeight="1">
      <c r="A66" s="31">
        <v>56</v>
      </c>
      <c r="B66" s="32" t="s">
        <v>49</v>
      </c>
      <c r="C66" s="33" t="s">
        <v>103</v>
      </c>
      <c r="D66" s="34">
        <v>45197</v>
      </c>
      <c r="E66" s="38">
        <v>2274.5500000000002</v>
      </c>
      <c r="F66" s="38">
        <v>2231.4500000000003</v>
      </c>
      <c r="G66" s="39">
        <v>2178.1000000000004</v>
      </c>
      <c r="H66" s="39">
        <v>2081.65</v>
      </c>
      <c r="I66" s="39">
        <v>2028.3000000000002</v>
      </c>
      <c r="J66" s="39">
        <v>2327.9000000000005</v>
      </c>
      <c r="K66" s="39">
        <v>2381.25</v>
      </c>
      <c r="L66" s="39">
        <v>2477.7000000000007</v>
      </c>
      <c r="M66" s="31">
        <v>2284.8000000000002</v>
      </c>
      <c r="N66" s="31">
        <v>2135</v>
      </c>
      <c r="O66" s="247">
        <v>1494500</v>
      </c>
      <c r="P66" s="248">
        <v>-1.4507088691064951E-2</v>
      </c>
    </row>
    <row r="67" spans="1:16" ht="12.75" customHeight="1">
      <c r="A67" s="31">
        <v>57</v>
      </c>
      <c r="B67" s="32" t="s">
        <v>39</v>
      </c>
      <c r="C67" s="33" t="s">
        <v>104</v>
      </c>
      <c r="D67" s="34">
        <v>45197</v>
      </c>
      <c r="E67" s="38">
        <v>2253.1999999999998</v>
      </c>
      <c r="F67" s="38">
        <v>2254.9166666666665</v>
      </c>
      <c r="G67" s="39">
        <v>2229.833333333333</v>
      </c>
      <c r="H67" s="39">
        <v>2206.4666666666667</v>
      </c>
      <c r="I67" s="39">
        <v>2181.3833333333332</v>
      </c>
      <c r="J67" s="39">
        <v>2278.2833333333328</v>
      </c>
      <c r="K67" s="39">
        <v>2303.3666666666659</v>
      </c>
      <c r="L67" s="39">
        <v>2326.7333333333327</v>
      </c>
      <c r="M67" s="31">
        <v>2280</v>
      </c>
      <c r="N67" s="31">
        <v>2231.5500000000002</v>
      </c>
      <c r="O67" s="247">
        <v>2687400</v>
      </c>
      <c r="P67" s="248">
        <v>-1.6792887718142906E-2</v>
      </c>
    </row>
    <row r="68" spans="1:16" ht="12.75" customHeight="1">
      <c r="A68" s="31">
        <v>58</v>
      </c>
      <c r="B68" s="32" t="s">
        <v>45</v>
      </c>
      <c r="C68" s="33" t="s">
        <v>105</v>
      </c>
      <c r="D68" s="34">
        <v>45197</v>
      </c>
      <c r="E68" s="38">
        <v>188.45</v>
      </c>
      <c r="F68" s="38">
        <v>187.65</v>
      </c>
      <c r="G68" s="39">
        <v>184.10000000000002</v>
      </c>
      <c r="H68" s="39">
        <v>179.75000000000003</v>
      </c>
      <c r="I68" s="39">
        <v>176.20000000000005</v>
      </c>
      <c r="J68" s="39">
        <v>192</v>
      </c>
      <c r="K68" s="39">
        <v>195.55</v>
      </c>
      <c r="L68" s="39">
        <v>199.89999999999998</v>
      </c>
      <c r="M68" s="31">
        <v>191.2</v>
      </c>
      <c r="N68" s="31">
        <v>183.3</v>
      </c>
      <c r="O68" s="247">
        <v>16368800</v>
      </c>
      <c r="P68" s="248">
        <v>0.22096908939014201</v>
      </c>
    </row>
    <row r="69" spans="1:16" ht="12.75" customHeight="1">
      <c r="A69" s="31">
        <v>59</v>
      </c>
      <c r="B69" s="32" t="s">
        <v>43</v>
      </c>
      <c r="C69" s="33" t="s">
        <v>106</v>
      </c>
      <c r="D69" s="34">
        <v>45197</v>
      </c>
      <c r="E69" s="38">
        <v>3645.7</v>
      </c>
      <c r="F69" s="38">
        <v>3635.1333333333332</v>
      </c>
      <c r="G69" s="39">
        <v>3612.9666666666662</v>
      </c>
      <c r="H69" s="39">
        <v>3580.2333333333331</v>
      </c>
      <c r="I69" s="39">
        <v>3558.0666666666662</v>
      </c>
      <c r="J69" s="39">
        <v>3667.8666666666663</v>
      </c>
      <c r="K69" s="39">
        <v>3690.0333333333333</v>
      </c>
      <c r="L69" s="39">
        <v>3722.7666666666664</v>
      </c>
      <c r="M69" s="31">
        <v>3657.3</v>
      </c>
      <c r="N69" s="31">
        <v>3602.4</v>
      </c>
      <c r="O69" s="247">
        <v>2405000</v>
      </c>
      <c r="P69" s="248">
        <v>-4.3881437324060279E-3</v>
      </c>
    </row>
    <row r="70" spans="1:16" ht="12.75" customHeight="1">
      <c r="A70" s="31">
        <v>60</v>
      </c>
      <c r="B70" s="32" t="s">
        <v>45</v>
      </c>
      <c r="C70" s="33" t="s">
        <v>107</v>
      </c>
      <c r="D70" s="34">
        <v>45197</v>
      </c>
      <c r="E70" s="38">
        <v>5151</v>
      </c>
      <c r="F70" s="38">
        <v>5141</v>
      </c>
      <c r="G70" s="39">
        <v>5093.1499999999996</v>
      </c>
      <c r="H70" s="39">
        <v>5035.2999999999993</v>
      </c>
      <c r="I70" s="39">
        <v>4987.4499999999989</v>
      </c>
      <c r="J70" s="39">
        <v>5198.8500000000004</v>
      </c>
      <c r="K70" s="39">
        <v>5246.7000000000007</v>
      </c>
      <c r="L70" s="39">
        <v>5304.5500000000011</v>
      </c>
      <c r="M70" s="31">
        <v>5188.8500000000004</v>
      </c>
      <c r="N70" s="31">
        <v>5083.1499999999996</v>
      </c>
      <c r="O70" s="247">
        <v>1419600</v>
      </c>
      <c r="P70" s="248">
        <v>9.871668311944718E-4</v>
      </c>
    </row>
    <row r="71" spans="1:16" ht="12.75" customHeight="1">
      <c r="A71" s="31">
        <v>61</v>
      </c>
      <c r="B71" s="32" t="s">
        <v>108</v>
      </c>
      <c r="C71" s="33" t="s">
        <v>109</v>
      </c>
      <c r="D71" s="34">
        <v>45197</v>
      </c>
      <c r="E71" s="38">
        <v>516.15</v>
      </c>
      <c r="F71" s="38">
        <v>513.80000000000007</v>
      </c>
      <c r="G71" s="39">
        <v>508.20000000000016</v>
      </c>
      <c r="H71" s="39">
        <v>500.25000000000011</v>
      </c>
      <c r="I71" s="39">
        <v>494.6500000000002</v>
      </c>
      <c r="J71" s="39">
        <v>521.75000000000011</v>
      </c>
      <c r="K71" s="39">
        <v>527.35</v>
      </c>
      <c r="L71" s="39">
        <v>535.30000000000007</v>
      </c>
      <c r="M71" s="31">
        <v>519.4</v>
      </c>
      <c r="N71" s="31">
        <v>505.85</v>
      </c>
      <c r="O71" s="247">
        <v>36903900</v>
      </c>
      <c r="P71" s="248">
        <v>-1.6230481636243677E-2</v>
      </c>
    </row>
    <row r="72" spans="1:16" ht="12.75" customHeight="1">
      <c r="A72" s="31">
        <v>62</v>
      </c>
      <c r="B72" s="32" t="s">
        <v>43</v>
      </c>
      <c r="C72" s="33" t="s">
        <v>110</v>
      </c>
      <c r="D72" s="34">
        <v>45197</v>
      </c>
      <c r="E72" s="38">
        <v>5681.35</v>
      </c>
      <c r="F72" s="38">
        <v>5658.8499999999995</v>
      </c>
      <c r="G72" s="39">
        <v>5630.4999999999991</v>
      </c>
      <c r="H72" s="39">
        <v>5579.65</v>
      </c>
      <c r="I72" s="39">
        <v>5551.2999999999993</v>
      </c>
      <c r="J72" s="39">
        <v>5709.6999999999989</v>
      </c>
      <c r="K72" s="39">
        <v>5738.0499999999993</v>
      </c>
      <c r="L72" s="39">
        <v>5788.8999999999987</v>
      </c>
      <c r="M72" s="31">
        <v>5687.2</v>
      </c>
      <c r="N72" s="31">
        <v>5608</v>
      </c>
      <c r="O72" s="247">
        <v>2778625</v>
      </c>
      <c r="P72" s="248">
        <v>-4.1274907271629434E-2</v>
      </c>
    </row>
    <row r="73" spans="1:16" ht="12.75" customHeight="1">
      <c r="A73" s="31">
        <v>63</v>
      </c>
      <c r="B73" s="32" t="s">
        <v>56</v>
      </c>
      <c r="C73" s="41" t="s">
        <v>111</v>
      </c>
      <c r="D73" s="34">
        <v>45197</v>
      </c>
      <c r="E73" s="38">
        <v>3443.4</v>
      </c>
      <c r="F73" s="38">
        <v>3452.0166666666664</v>
      </c>
      <c r="G73" s="39">
        <v>3417.3833333333328</v>
      </c>
      <c r="H73" s="39">
        <v>3391.3666666666663</v>
      </c>
      <c r="I73" s="39">
        <v>3356.7333333333327</v>
      </c>
      <c r="J73" s="39">
        <v>3478.0333333333328</v>
      </c>
      <c r="K73" s="39">
        <v>3512.6666666666661</v>
      </c>
      <c r="L73" s="39">
        <v>3538.6833333333329</v>
      </c>
      <c r="M73" s="31">
        <v>3486.65</v>
      </c>
      <c r="N73" s="31">
        <v>3426</v>
      </c>
      <c r="O73" s="247">
        <v>3654525</v>
      </c>
      <c r="P73" s="248">
        <v>-2.5843168353780845E-2</v>
      </c>
    </row>
    <row r="74" spans="1:16" ht="12.75" customHeight="1">
      <c r="A74" s="31">
        <v>64</v>
      </c>
      <c r="B74" s="32" t="s">
        <v>56</v>
      </c>
      <c r="C74" s="33" t="s">
        <v>112</v>
      </c>
      <c r="D74" s="34">
        <v>45197</v>
      </c>
      <c r="E74" s="38">
        <v>3051.75</v>
      </c>
      <c r="F74" s="38">
        <v>3088.15</v>
      </c>
      <c r="G74" s="39">
        <v>3006.05</v>
      </c>
      <c r="H74" s="39">
        <v>2960.35</v>
      </c>
      <c r="I74" s="39">
        <v>2878.25</v>
      </c>
      <c r="J74" s="39">
        <v>3133.8500000000004</v>
      </c>
      <c r="K74" s="39">
        <v>3215.95</v>
      </c>
      <c r="L74" s="39">
        <v>3261.6500000000005</v>
      </c>
      <c r="M74" s="31">
        <v>3170.25</v>
      </c>
      <c r="N74" s="31">
        <v>3042.45</v>
      </c>
      <c r="O74" s="247">
        <v>1544950</v>
      </c>
      <c r="P74" s="248">
        <v>7.0503048780487798E-2</v>
      </c>
    </row>
    <row r="75" spans="1:16" ht="12.75" customHeight="1">
      <c r="A75" s="31">
        <v>65</v>
      </c>
      <c r="B75" s="32" t="s">
        <v>56</v>
      </c>
      <c r="C75" s="33" t="s">
        <v>113</v>
      </c>
      <c r="D75" s="34">
        <v>45197</v>
      </c>
      <c r="E75" s="38">
        <v>274.8</v>
      </c>
      <c r="F75" s="38">
        <v>273.76666666666671</v>
      </c>
      <c r="G75" s="39">
        <v>268.93333333333339</v>
      </c>
      <c r="H75" s="39">
        <v>263.06666666666666</v>
      </c>
      <c r="I75" s="39">
        <v>258.23333333333335</v>
      </c>
      <c r="J75" s="39">
        <v>279.63333333333344</v>
      </c>
      <c r="K75" s="39">
        <v>284.46666666666681</v>
      </c>
      <c r="L75" s="39">
        <v>290.33333333333348</v>
      </c>
      <c r="M75" s="31">
        <v>278.60000000000002</v>
      </c>
      <c r="N75" s="31">
        <v>267.89999999999998</v>
      </c>
      <c r="O75" s="247">
        <v>16520400</v>
      </c>
      <c r="P75" s="248">
        <v>3.3093201260693379E-2</v>
      </c>
    </row>
    <row r="76" spans="1:16" ht="12.75" customHeight="1">
      <c r="A76" s="31">
        <v>66</v>
      </c>
      <c r="B76" s="32" t="s">
        <v>63</v>
      </c>
      <c r="C76" s="33" t="s">
        <v>114</v>
      </c>
      <c r="D76" s="34">
        <v>45197</v>
      </c>
      <c r="E76" s="38">
        <v>144</v>
      </c>
      <c r="F76" s="38">
        <v>144.03333333333333</v>
      </c>
      <c r="G76" s="39">
        <v>143.11666666666667</v>
      </c>
      <c r="H76" s="39">
        <v>142.23333333333335</v>
      </c>
      <c r="I76" s="39">
        <v>141.31666666666669</v>
      </c>
      <c r="J76" s="39">
        <v>144.91666666666666</v>
      </c>
      <c r="K76" s="39">
        <v>145.83333333333334</v>
      </c>
      <c r="L76" s="39">
        <v>146.71666666666664</v>
      </c>
      <c r="M76" s="31">
        <v>144.94999999999999</v>
      </c>
      <c r="N76" s="31">
        <v>143.15</v>
      </c>
      <c r="O76" s="247">
        <v>127660000</v>
      </c>
      <c r="P76" s="248">
        <v>6.028606328066512E-3</v>
      </c>
    </row>
    <row r="77" spans="1:16" ht="12.75" customHeight="1">
      <c r="A77" s="31">
        <v>67</v>
      </c>
      <c r="B77" s="32" t="s">
        <v>84</v>
      </c>
      <c r="C77" s="33" t="s">
        <v>115</v>
      </c>
      <c r="D77" s="34">
        <v>45197</v>
      </c>
      <c r="E77" s="38">
        <v>123.6</v>
      </c>
      <c r="F77" s="38">
        <v>123.45</v>
      </c>
      <c r="G77" s="39">
        <v>122.4</v>
      </c>
      <c r="H77" s="39">
        <v>121.2</v>
      </c>
      <c r="I77" s="39">
        <v>120.15</v>
      </c>
      <c r="J77" s="39">
        <v>124.65</v>
      </c>
      <c r="K77" s="39">
        <v>125.69999999999999</v>
      </c>
      <c r="L77" s="39">
        <v>126.9</v>
      </c>
      <c r="M77" s="31">
        <v>124.5</v>
      </c>
      <c r="N77" s="31">
        <v>122.25</v>
      </c>
      <c r="O77" s="247">
        <v>124824300</v>
      </c>
      <c r="P77" s="248">
        <v>3.2468023915840458E-2</v>
      </c>
    </row>
    <row r="78" spans="1:16" ht="12.75" customHeight="1">
      <c r="A78" s="31">
        <v>68</v>
      </c>
      <c r="B78" s="32" t="s">
        <v>43</v>
      </c>
      <c r="C78" s="33" t="s">
        <v>116</v>
      </c>
      <c r="D78" s="34">
        <v>45197</v>
      </c>
      <c r="E78" s="38">
        <v>764.7</v>
      </c>
      <c r="F78" s="38">
        <v>764.51666666666677</v>
      </c>
      <c r="G78" s="39">
        <v>757.43333333333351</v>
      </c>
      <c r="H78" s="39">
        <v>750.16666666666674</v>
      </c>
      <c r="I78" s="39">
        <v>743.08333333333348</v>
      </c>
      <c r="J78" s="39">
        <v>771.78333333333353</v>
      </c>
      <c r="K78" s="39">
        <v>778.86666666666679</v>
      </c>
      <c r="L78" s="39">
        <v>786.13333333333355</v>
      </c>
      <c r="M78" s="31">
        <v>771.6</v>
      </c>
      <c r="N78" s="31">
        <v>757.25</v>
      </c>
      <c r="O78" s="247">
        <v>5930500</v>
      </c>
      <c r="P78" s="248">
        <v>5.9026069847515983E-3</v>
      </c>
    </row>
    <row r="79" spans="1:16" ht="12.75" customHeight="1">
      <c r="A79" s="31">
        <v>69</v>
      </c>
      <c r="B79" s="32" t="s">
        <v>117</v>
      </c>
      <c r="C79" s="33" t="s">
        <v>118</v>
      </c>
      <c r="D79" s="34">
        <v>45197</v>
      </c>
      <c r="E79" s="38">
        <v>63.85</v>
      </c>
      <c r="F79" s="38">
        <v>64.183333333333337</v>
      </c>
      <c r="G79" s="39">
        <v>63.066666666666677</v>
      </c>
      <c r="H79" s="39">
        <v>62.283333333333339</v>
      </c>
      <c r="I79" s="39">
        <v>61.166666666666679</v>
      </c>
      <c r="J79" s="39">
        <v>64.966666666666669</v>
      </c>
      <c r="K79" s="39">
        <v>66.083333333333343</v>
      </c>
      <c r="L79" s="39">
        <v>66.866666666666674</v>
      </c>
      <c r="M79" s="31">
        <v>65.3</v>
      </c>
      <c r="N79" s="31">
        <v>63.4</v>
      </c>
      <c r="O79" s="247">
        <v>125752500</v>
      </c>
      <c r="P79" s="248">
        <v>5.0169109357384445E-2</v>
      </c>
    </row>
    <row r="80" spans="1:16" ht="12.75" customHeight="1">
      <c r="A80" s="31">
        <v>70</v>
      </c>
      <c r="B80" s="32" t="s">
        <v>45</v>
      </c>
      <c r="C80" s="33" t="s">
        <v>119</v>
      </c>
      <c r="D80" s="34">
        <v>45197</v>
      </c>
      <c r="E80" s="38">
        <v>640.6</v>
      </c>
      <c r="F80" s="38">
        <v>638.36666666666667</v>
      </c>
      <c r="G80" s="39">
        <v>632.73333333333335</v>
      </c>
      <c r="H80" s="39">
        <v>624.86666666666667</v>
      </c>
      <c r="I80" s="39">
        <v>619.23333333333335</v>
      </c>
      <c r="J80" s="39">
        <v>646.23333333333335</v>
      </c>
      <c r="K80" s="39">
        <v>651.86666666666679</v>
      </c>
      <c r="L80" s="39">
        <v>659.73333333333335</v>
      </c>
      <c r="M80" s="31">
        <v>644</v>
      </c>
      <c r="N80" s="31">
        <v>630.5</v>
      </c>
      <c r="O80" s="247">
        <v>7393100</v>
      </c>
      <c r="P80" s="248">
        <v>2.9134998190372782E-2</v>
      </c>
    </row>
    <row r="81" spans="1:16" ht="12.75" customHeight="1">
      <c r="A81" s="31">
        <v>71</v>
      </c>
      <c r="B81" s="32" t="s">
        <v>59</v>
      </c>
      <c r="C81" s="33" t="s">
        <v>120</v>
      </c>
      <c r="D81" s="34">
        <v>45197</v>
      </c>
      <c r="E81" s="38">
        <v>1008.35</v>
      </c>
      <c r="F81" s="38">
        <v>1008.1333333333333</v>
      </c>
      <c r="G81" s="39">
        <v>1000.2166666666667</v>
      </c>
      <c r="H81" s="39">
        <v>992.08333333333337</v>
      </c>
      <c r="I81" s="39">
        <v>984.16666666666674</v>
      </c>
      <c r="J81" s="39">
        <v>1016.2666666666667</v>
      </c>
      <c r="K81" s="39">
        <v>1024.1833333333334</v>
      </c>
      <c r="L81" s="39">
        <v>1032.3166666666666</v>
      </c>
      <c r="M81" s="31">
        <v>1016.05</v>
      </c>
      <c r="N81" s="31">
        <v>1000</v>
      </c>
      <c r="O81" s="247">
        <v>8195000</v>
      </c>
      <c r="P81" s="248">
        <v>-7.6289658512957133E-3</v>
      </c>
    </row>
    <row r="82" spans="1:16" ht="12.75" customHeight="1">
      <c r="A82" s="31">
        <v>72</v>
      </c>
      <c r="B82" s="32" t="s">
        <v>108</v>
      </c>
      <c r="C82" s="42" t="s">
        <v>121</v>
      </c>
      <c r="D82" s="34">
        <v>45197</v>
      </c>
      <c r="E82" s="38">
        <v>1657.65</v>
      </c>
      <c r="F82" s="38">
        <v>1663.9833333333333</v>
      </c>
      <c r="G82" s="39">
        <v>1646.2166666666667</v>
      </c>
      <c r="H82" s="39">
        <v>1634.7833333333333</v>
      </c>
      <c r="I82" s="39">
        <v>1617.0166666666667</v>
      </c>
      <c r="J82" s="39">
        <v>1675.4166666666667</v>
      </c>
      <c r="K82" s="39">
        <v>1693.1833333333336</v>
      </c>
      <c r="L82" s="39">
        <v>1704.6166666666668</v>
      </c>
      <c r="M82" s="31">
        <v>1681.75</v>
      </c>
      <c r="N82" s="31">
        <v>1652.55</v>
      </c>
      <c r="O82" s="247">
        <v>3136900</v>
      </c>
      <c r="P82" s="248">
        <v>1.5219062259800154E-2</v>
      </c>
    </row>
    <row r="83" spans="1:16" ht="12.75" customHeight="1">
      <c r="A83" s="31">
        <v>73</v>
      </c>
      <c r="B83" s="32" t="s">
        <v>43</v>
      </c>
      <c r="C83" s="33" t="s">
        <v>122</v>
      </c>
      <c r="D83" s="34">
        <v>45197</v>
      </c>
      <c r="E83" s="38">
        <v>307.5</v>
      </c>
      <c r="F83" s="38">
        <v>306.75</v>
      </c>
      <c r="G83" s="39">
        <v>303.8</v>
      </c>
      <c r="H83" s="39">
        <v>300.10000000000002</v>
      </c>
      <c r="I83" s="39">
        <v>297.15000000000003</v>
      </c>
      <c r="J83" s="39">
        <v>310.45</v>
      </c>
      <c r="K83" s="39">
        <v>313.40000000000003</v>
      </c>
      <c r="L83" s="39">
        <v>317.09999999999997</v>
      </c>
      <c r="M83" s="31">
        <v>309.7</v>
      </c>
      <c r="N83" s="31">
        <v>303.05</v>
      </c>
      <c r="O83" s="247">
        <v>7850000</v>
      </c>
      <c r="P83" s="248">
        <v>1.2903225806451613E-2</v>
      </c>
    </row>
    <row r="84" spans="1:16" ht="12.75" customHeight="1">
      <c r="A84" s="31">
        <v>74</v>
      </c>
      <c r="B84" s="32" t="s">
        <v>49</v>
      </c>
      <c r="C84" s="33" t="s">
        <v>123</v>
      </c>
      <c r="D84" s="34">
        <v>45197</v>
      </c>
      <c r="E84" s="38">
        <v>1854.6</v>
      </c>
      <c r="F84" s="38">
        <v>1848.0666666666666</v>
      </c>
      <c r="G84" s="39">
        <v>1833.6333333333332</v>
      </c>
      <c r="H84" s="39">
        <v>1812.6666666666665</v>
      </c>
      <c r="I84" s="39">
        <v>1798.2333333333331</v>
      </c>
      <c r="J84" s="39">
        <v>1869.0333333333333</v>
      </c>
      <c r="K84" s="39">
        <v>1883.4666666666667</v>
      </c>
      <c r="L84" s="39">
        <v>1904.4333333333334</v>
      </c>
      <c r="M84" s="31">
        <v>1862.5</v>
      </c>
      <c r="N84" s="31">
        <v>1827.1</v>
      </c>
      <c r="O84" s="247">
        <v>14424800</v>
      </c>
      <c r="P84" s="248">
        <v>4.3824975079916131E-2</v>
      </c>
    </row>
    <row r="85" spans="1:16" ht="12.75" customHeight="1">
      <c r="A85" s="31">
        <v>75</v>
      </c>
      <c r="B85" s="32" t="s">
        <v>84</v>
      </c>
      <c r="C85" s="33" t="s">
        <v>124</v>
      </c>
      <c r="D85" s="34">
        <v>45197</v>
      </c>
      <c r="E85" s="38">
        <v>452.75</v>
      </c>
      <c r="F85" s="38">
        <v>453.61666666666662</v>
      </c>
      <c r="G85" s="39">
        <v>450.53333333333325</v>
      </c>
      <c r="H85" s="39">
        <v>448.31666666666661</v>
      </c>
      <c r="I85" s="39">
        <v>445.23333333333323</v>
      </c>
      <c r="J85" s="39">
        <v>455.83333333333326</v>
      </c>
      <c r="K85" s="39">
        <v>458.91666666666663</v>
      </c>
      <c r="L85" s="39">
        <v>461.13333333333327</v>
      </c>
      <c r="M85" s="31">
        <v>456.7</v>
      </c>
      <c r="N85" s="31">
        <v>451.4</v>
      </c>
      <c r="O85" s="247">
        <v>9158750</v>
      </c>
      <c r="P85" s="248">
        <v>3.5472018089316E-2</v>
      </c>
    </row>
    <row r="86" spans="1:16" ht="12.75" customHeight="1">
      <c r="A86" s="31">
        <v>76</v>
      </c>
      <c r="B86" s="32" t="s">
        <v>45</v>
      </c>
      <c r="C86" s="33" t="s">
        <v>125</v>
      </c>
      <c r="D86" s="34">
        <v>45197</v>
      </c>
      <c r="E86" s="38">
        <v>3995.1</v>
      </c>
      <c r="F86" s="38">
        <v>4004.5166666666664</v>
      </c>
      <c r="G86" s="39">
        <v>3961.4833333333327</v>
      </c>
      <c r="H86" s="39">
        <v>3927.8666666666663</v>
      </c>
      <c r="I86" s="39">
        <v>3884.8333333333326</v>
      </c>
      <c r="J86" s="39">
        <v>4038.1333333333328</v>
      </c>
      <c r="K86" s="39">
        <v>4081.1666666666665</v>
      </c>
      <c r="L86" s="39">
        <v>4114.7833333333328</v>
      </c>
      <c r="M86" s="31">
        <v>4047.55</v>
      </c>
      <c r="N86" s="31">
        <v>3970.9</v>
      </c>
      <c r="O86" s="247">
        <v>4979100</v>
      </c>
      <c r="P86" s="248">
        <v>3.9196042827625073E-2</v>
      </c>
    </row>
    <row r="87" spans="1:16" ht="12.75" customHeight="1">
      <c r="A87" s="31">
        <v>77</v>
      </c>
      <c r="B87" s="32" t="s">
        <v>41</v>
      </c>
      <c r="C87" s="33" t="s">
        <v>126</v>
      </c>
      <c r="D87" s="34">
        <v>45197</v>
      </c>
      <c r="E87" s="38">
        <v>1369</v>
      </c>
      <c r="F87" s="38">
        <v>1374.95</v>
      </c>
      <c r="G87" s="39">
        <v>1360</v>
      </c>
      <c r="H87" s="39">
        <v>1351</v>
      </c>
      <c r="I87" s="39">
        <v>1336.05</v>
      </c>
      <c r="J87" s="39">
        <v>1383.95</v>
      </c>
      <c r="K87" s="39">
        <v>1398.9000000000003</v>
      </c>
      <c r="L87" s="39">
        <v>1407.9</v>
      </c>
      <c r="M87" s="31">
        <v>1389.9</v>
      </c>
      <c r="N87" s="31">
        <v>1365.95</v>
      </c>
      <c r="O87" s="247">
        <v>5479500</v>
      </c>
      <c r="P87" s="248">
        <v>1.6699137211244084E-2</v>
      </c>
    </row>
    <row r="88" spans="1:16" ht="12.75" customHeight="1">
      <c r="A88" s="31">
        <v>78</v>
      </c>
      <c r="B88" s="32" t="s">
        <v>87</v>
      </c>
      <c r="C88" s="33" t="s">
        <v>127</v>
      </c>
      <c r="D88" s="34">
        <v>45197</v>
      </c>
      <c r="E88" s="38">
        <v>1236.25</v>
      </c>
      <c r="F88" s="38">
        <v>1221.8833333333334</v>
      </c>
      <c r="G88" s="39">
        <v>1205.3666666666668</v>
      </c>
      <c r="H88" s="39">
        <v>1174.4833333333333</v>
      </c>
      <c r="I88" s="39">
        <v>1157.9666666666667</v>
      </c>
      <c r="J88" s="39">
        <v>1252.7666666666669</v>
      </c>
      <c r="K88" s="39">
        <v>1269.2833333333338</v>
      </c>
      <c r="L88" s="39">
        <v>1300.166666666667</v>
      </c>
      <c r="M88" s="31">
        <v>1238.4000000000001</v>
      </c>
      <c r="N88" s="31">
        <v>1191</v>
      </c>
      <c r="O88" s="247">
        <v>9376500</v>
      </c>
      <c r="P88" s="248">
        <v>3.236994219653179E-2</v>
      </c>
    </row>
    <row r="89" spans="1:16" ht="12.75" customHeight="1">
      <c r="A89" s="31">
        <v>79</v>
      </c>
      <c r="B89" s="32" t="s">
        <v>68</v>
      </c>
      <c r="C89" s="33" t="s">
        <v>128</v>
      </c>
      <c r="D89" s="34">
        <v>45197</v>
      </c>
      <c r="E89" s="38">
        <v>2414.75</v>
      </c>
      <c r="F89" s="38">
        <v>2419.2999999999997</v>
      </c>
      <c r="G89" s="39">
        <v>2389.4499999999994</v>
      </c>
      <c r="H89" s="39">
        <v>2364.1499999999996</v>
      </c>
      <c r="I89" s="39">
        <v>2334.2999999999993</v>
      </c>
      <c r="J89" s="39">
        <v>2444.5999999999995</v>
      </c>
      <c r="K89" s="39">
        <v>2474.4499999999998</v>
      </c>
      <c r="L89" s="39">
        <v>2499.7499999999995</v>
      </c>
      <c r="M89" s="31">
        <v>2449.15</v>
      </c>
      <c r="N89" s="31">
        <v>2394</v>
      </c>
      <c r="O89" s="247">
        <v>5769000</v>
      </c>
      <c r="P89" s="248">
        <v>1.4829278589899204E-2</v>
      </c>
    </row>
    <row r="90" spans="1:16" ht="12.75" customHeight="1">
      <c r="A90" s="31">
        <v>80</v>
      </c>
      <c r="B90" s="32" t="s">
        <v>63</v>
      </c>
      <c r="C90" s="33" t="s">
        <v>129</v>
      </c>
      <c r="D90" s="34">
        <v>45197</v>
      </c>
      <c r="E90" s="38">
        <v>1590.75</v>
      </c>
      <c r="F90" s="38">
        <v>1591.25</v>
      </c>
      <c r="G90" s="39">
        <v>1581.35</v>
      </c>
      <c r="H90" s="39">
        <v>1571.9499999999998</v>
      </c>
      <c r="I90" s="39">
        <v>1562.0499999999997</v>
      </c>
      <c r="J90" s="39">
        <v>1600.65</v>
      </c>
      <c r="K90" s="39">
        <v>1610.5500000000002</v>
      </c>
      <c r="L90" s="39">
        <v>1619.9500000000003</v>
      </c>
      <c r="M90" s="31">
        <v>1601.15</v>
      </c>
      <c r="N90" s="31">
        <v>1581.85</v>
      </c>
      <c r="O90" s="247">
        <v>131247050</v>
      </c>
      <c r="P90" s="248">
        <v>-1.8193562720888037E-2</v>
      </c>
    </row>
    <row r="91" spans="1:16" ht="12.75" customHeight="1">
      <c r="A91" s="31">
        <v>81</v>
      </c>
      <c r="B91" s="32" t="s">
        <v>68</v>
      </c>
      <c r="C91" s="33" t="s">
        <v>130</v>
      </c>
      <c r="D91" s="34">
        <v>45197</v>
      </c>
      <c r="E91" s="38">
        <v>643.9</v>
      </c>
      <c r="F91" s="38">
        <v>642.9666666666667</v>
      </c>
      <c r="G91" s="39">
        <v>637.93333333333339</v>
      </c>
      <c r="H91" s="39">
        <v>631.9666666666667</v>
      </c>
      <c r="I91" s="39">
        <v>626.93333333333339</v>
      </c>
      <c r="J91" s="39">
        <v>648.93333333333339</v>
      </c>
      <c r="K91" s="39">
        <v>653.9666666666667</v>
      </c>
      <c r="L91" s="39">
        <v>659.93333333333339</v>
      </c>
      <c r="M91" s="31">
        <v>648</v>
      </c>
      <c r="N91" s="31">
        <v>637</v>
      </c>
      <c r="O91" s="247">
        <v>16750800</v>
      </c>
      <c r="P91" s="248">
        <v>4.3529877324891171E-3</v>
      </c>
    </row>
    <row r="92" spans="1:16" ht="12.75" customHeight="1">
      <c r="A92" s="31">
        <v>82</v>
      </c>
      <c r="B92" s="32" t="s">
        <v>56</v>
      </c>
      <c r="C92" s="33" t="s">
        <v>131</v>
      </c>
      <c r="D92" s="34">
        <v>45197</v>
      </c>
      <c r="E92" s="38">
        <v>2961.5</v>
      </c>
      <c r="F92" s="38">
        <v>2960.3333333333335</v>
      </c>
      <c r="G92" s="39">
        <v>2942.7166666666672</v>
      </c>
      <c r="H92" s="39">
        <v>2923.9333333333338</v>
      </c>
      <c r="I92" s="39">
        <v>2906.3166666666675</v>
      </c>
      <c r="J92" s="39">
        <v>2979.1166666666668</v>
      </c>
      <c r="K92" s="39">
        <v>2996.7333333333327</v>
      </c>
      <c r="L92" s="39">
        <v>3015.5166666666664</v>
      </c>
      <c r="M92" s="31">
        <v>2977.95</v>
      </c>
      <c r="N92" s="31">
        <v>2941.55</v>
      </c>
      <c r="O92" s="247">
        <v>3850200</v>
      </c>
      <c r="P92" s="248">
        <v>-2.6916369702024413E-2</v>
      </c>
    </row>
    <row r="93" spans="1:16" ht="12.75" customHeight="1">
      <c r="A93" s="31">
        <v>83</v>
      </c>
      <c r="B93" s="32" t="s">
        <v>132</v>
      </c>
      <c r="C93" s="33" t="s">
        <v>133</v>
      </c>
      <c r="D93" s="34">
        <v>45197</v>
      </c>
      <c r="E93" s="38">
        <v>489.35</v>
      </c>
      <c r="F93" s="38">
        <v>486.91666666666669</v>
      </c>
      <c r="G93" s="39">
        <v>479.58333333333337</v>
      </c>
      <c r="H93" s="39">
        <v>469.81666666666666</v>
      </c>
      <c r="I93" s="39">
        <v>462.48333333333335</v>
      </c>
      <c r="J93" s="39">
        <v>496.68333333333339</v>
      </c>
      <c r="K93" s="39">
        <v>504.01666666666677</v>
      </c>
      <c r="L93" s="39">
        <v>513.78333333333342</v>
      </c>
      <c r="M93" s="31">
        <v>494.25</v>
      </c>
      <c r="N93" s="31">
        <v>477.15</v>
      </c>
      <c r="O93" s="247">
        <v>25405800</v>
      </c>
      <c r="P93" s="248">
        <v>-1.2246897452645331E-2</v>
      </c>
    </row>
    <row r="94" spans="1:16" ht="12.75" customHeight="1">
      <c r="A94" s="31">
        <v>84</v>
      </c>
      <c r="B94" s="32" t="s">
        <v>132</v>
      </c>
      <c r="C94" s="33" t="s">
        <v>134</v>
      </c>
      <c r="D94" s="34">
        <v>45197</v>
      </c>
      <c r="E94" s="38">
        <v>171.7</v>
      </c>
      <c r="F94" s="38">
        <v>170.65</v>
      </c>
      <c r="G94" s="39">
        <v>166.4</v>
      </c>
      <c r="H94" s="39">
        <v>161.1</v>
      </c>
      <c r="I94" s="39">
        <v>156.85</v>
      </c>
      <c r="J94" s="39">
        <v>175.95000000000002</v>
      </c>
      <c r="K94" s="39">
        <v>180.20000000000002</v>
      </c>
      <c r="L94" s="39">
        <v>185.50000000000003</v>
      </c>
      <c r="M94" s="31">
        <v>174.9</v>
      </c>
      <c r="N94" s="31">
        <v>165.35</v>
      </c>
      <c r="O94" s="247">
        <v>41075000</v>
      </c>
      <c r="P94" s="248">
        <v>0.19488128276287389</v>
      </c>
    </row>
    <row r="95" spans="1:16" ht="12.75" customHeight="1">
      <c r="A95" s="31">
        <v>85</v>
      </c>
      <c r="B95" s="32" t="s">
        <v>84</v>
      </c>
      <c r="C95" s="33" t="s">
        <v>135</v>
      </c>
      <c r="D95" s="34">
        <v>45197</v>
      </c>
      <c r="E95" s="38">
        <v>254.25</v>
      </c>
      <c r="F95" s="38">
        <v>252.83333333333334</v>
      </c>
      <c r="G95" s="39">
        <v>250.81666666666669</v>
      </c>
      <c r="H95" s="39">
        <v>247.38333333333335</v>
      </c>
      <c r="I95" s="39">
        <v>245.3666666666667</v>
      </c>
      <c r="J95" s="39">
        <v>256.26666666666665</v>
      </c>
      <c r="K95" s="39">
        <v>258.2833333333333</v>
      </c>
      <c r="L95" s="39">
        <v>261.7166666666667</v>
      </c>
      <c r="M95" s="31">
        <v>254.85</v>
      </c>
      <c r="N95" s="31">
        <v>249.4</v>
      </c>
      <c r="O95" s="247">
        <v>46467000</v>
      </c>
      <c r="P95" s="248">
        <v>-2.2610006377181287E-3</v>
      </c>
    </row>
    <row r="96" spans="1:16" ht="12.75" customHeight="1">
      <c r="A96" s="31">
        <v>86</v>
      </c>
      <c r="B96" s="32" t="s">
        <v>59</v>
      </c>
      <c r="C96" s="33" t="s">
        <v>136</v>
      </c>
      <c r="D96" s="34">
        <v>45197</v>
      </c>
      <c r="E96" s="38">
        <v>2518.4499999999998</v>
      </c>
      <c r="F96" s="38">
        <v>2514.1166666666668</v>
      </c>
      <c r="G96" s="39">
        <v>2507.3333333333335</v>
      </c>
      <c r="H96" s="39">
        <v>2496.2166666666667</v>
      </c>
      <c r="I96" s="39">
        <v>2489.4333333333334</v>
      </c>
      <c r="J96" s="39">
        <v>2525.2333333333336</v>
      </c>
      <c r="K96" s="39">
        <v>2532.0166666666664</v>
      </c>
      <c r="L96" s="39">
        <v>2543.1333333333337</v>
      </c>
      <c r="M96" s="31">
        <v>2520.9</v>
      </c>
      <c r="N96" s="31">
        <v>2503</v>
      </c>
      <c r="O96" s="247">
        <v>8261100</v>
      </c>
      <c r="P96" s="248">
        <v>-2.1150291483008673E-2</v>
      </c>
    </row>
    <row r="97" spans="1:16" ht="12.75" customHeight="1">
      <c r="A97" s="31">
        <v>87</v>
      </c>
      <c r="B97" s="32" t="s">
        <v>68</v>
      </c>
      <c r="C97" s="33" t="s">
        <v>137</v>
      </c>
      <c r="D97" s="34">
        <v>45197</v>
      </c>
      <c r="E97" s="38">
        <v>196.25</v>
      </c>
      <c r="F97" s="38">
        <v>197.45000000000002</v>
      </c>
      <c r="G97" s="39">
        <v>194.70000000000005</v>
      </c>
      <c r="H97" s="39">
        <v>193.15000000000003</v>
      </c>
      <c r="I97" s="39">
        <v>190.40000000000006</v>
      </c>
      <c r="J97" s="39">
        <v>199.00000000000003</v>
      </c>
      <c r="K97" s="39">
        <v>201.74999999999997</v>
      </c>
      <c r="L97" s="39">
        <v>203.3</v>
      </c>
      <c r="M97" s="31">
        <v>200.2</v>
      </c>
      <c r="N97" s="31">
        <v>195.9</v>
      </c>
      <c r="O97" s="247">
        <v>69222300</v>
      </c>
      <c r="P97" s="248">
        <v>-1.5736040609137057E-2</v>
      </c>
    </row>
    <row r="98" spans="1:16" ht="12.75" customHeight="1">
      <c r="A98" s="31">
        <v>88</v>
      </c>
      <c r="B98" s="32" t="s">
        <v>63</v>
      </c>
      <c r="C98" s="33" t="s">
        <v>138</v>
      </c>
      <c r="D98" s="34">
        <v>45197</v>
      </c>
      <c r="E98" s="38">
        <v>971.5</v>
      </c>
      <c r="F98" s="38">
        <v>969.91666666666663</v>
      </c>
      <c r="G98" s="39">
        <v>966.7833333333333</v>
      </c>
      <c r="H98" s="39">
        <v>962.06666666666672</v>
      </c>
      <c r="I98" s="39">
        <v>958.93333333333339</v>
      </c>
      <c r="J98" s="39">
        <v>974.63333333333321</v>
      </c>
      <c r="K98" s="39">
        <v>977.76666666666665</v>
      </c>
      <c r="L98" s="39">
        <v>982.48333333333312</v>
      </c>
      <c r="M98" s="31">
        <v>973.05</v>
      </c>
      <c r="N98" s="31">
        <v>965.2</v>
      </c>
      <c r="O98" s="247">
        <v>87924200</v>
      </c>
      <c r="P98" s="248">
        <v>-1.64440198581116E-2</v>
      </c>
    </row>
    <row r="99" spans="1:16" ht="12.75" customHeight="1">
      <c r="A99" s="31">
        <v>89</v>
      </c>
      <c r="B99" s="32" t="s">
        <v>68</v>
      </c>
      <c r="C99" s="33" t="s">
        <v>139</v>
      </c>
      <c r="D99" s="34">
        <v>45197</v>
      </c>
      <c r="E99" s="38">
        <v>1367.3</v>
      </c>
      <c r="F99" s="38">
        <v>1376.8</v>
      </c>
      <c r="G99" s="39">
        <v>1345.6</v>
      </c>
      <c r="H99" s="39">
        <v>1323.8999999999999</v>
      </c>
      <c r="I99" s="39">
        <v>1292.6999999999998</v>
      </c>
      <c r="J99" s="39">
        <v>1398.5</v>
      </c>
      <c r="K99" s="39">
        <v>1429.7000000000003</v>
      </c>
      <c r="L99" s="39">
        <v>1451.4</v>
      </c>
      <c r="M99" s="31">
        <v>1408</v>
      </c>
      <c r="N99" s="31">
        <v>1355.1</v>
      </c>
      <c r="O99" s="247">
        <v>3284500</v>
      </c>
      <c r="P99" s="248">
        <v>4.9864152149592458E-2</v>
      </c>
    </row>
    <row r="100" spans="1:16" ht="12.75" customHeight="1">
      <c r="A100" s="31">
        <v>90</v>
      </c>
      <c r="B100" s="32" t="s">
        <v>68</v>
      </c>
      <c r="C100" s="33" t="s">
        <v>140</v>
      </c>
      <c r="D100" s="34">
        <v>45197</v>
      </c>
      <c r="E100" s="38">
        <v>556.6</v>
      </c>
      <c r="F100" s="38">
        <v>559.63333333333333</v>
      </c>
      <c r="G100" s="39">
        <v>552.26666666666665</v>
      </c>
      <c r="H100" s="39">
        <v>547.93333333333328</v>
      </c>
      <c r="I100" s="39">
        <v>540.56666666666661</v>
      </c>
      <c r="J100" s="39">
        <v>563.9666666666667</v>
      </c>
      <c r="K100" s="39">
        <v>571.33333333333326</v>
      </c>
      <c r="L100" s="39">
        <v>575.66666666666674</v>
      </c>
      <c r="M100" s="31">
        <v>567</v>
      </c>
      <c r="N100" s="31">
        <v>555.29999999999995</v>
      </c>
      <c r="O100" s="247">
        <v>8011500</v>
      </c>
      <c r="P100" s="248">
        <v>1.0978610637895136E-2</v>
      </c>
    </row>
    <row r="101" spans="1:16" ht="12.75" customHeight="1">
      <c r="A101" s="31">
        <v>91</v>
      </c>
      <c r="B101" s="32" t="s">
        <v>79</v>
      </c>
      <c r="C101" s="33" t="s">
        <v>141</v>
      </c>
      <c r="D101" s="34">
        <v>45197</v>
      </c>
      <c r="E101" s="38">
        <v>10.1</v>
      </c>
      <c r="F101" s="38">
        <v>10.1</v>
      </c>
      <c r="G101" s="39">
        <v>9.7999999999999989</v>
      </c>
      <c r="H101" s="39">
        <v>9.5</v>
      </c>
      <c r="I101" s="39">
        <v>9.1999999999999993</v>
      </c>
      <c r="J101" s="39">
        <v>10.399999999999999</v>
      </c>
      <c r="K101" s="39">
        <v>10.7</v>
      </c>
      <c r="L101" s="39">
        <v>10.999999999999998</v>
      </c>
      <c r="M101" s="31">
        <v>10.4</v>
      </c>
      <c r="N101" s="31">
        <v>9.8000000000000007</v>
      </c>
      <c r="O101" s="247">
        <v>1059680000</v>
      </c>
      <c r="P101" s="248">
        <v>2.6026336173508909E-2</v>
      </c>
    </row>
    <row r="102" spans="1:16" ht="12.75" customHeight="1">
      <c r="A102" s="31">
        <v>92</v>
      </c>
      <c r="B102" s="32" t="s">
        <v>68</v>
      </c>
      <c r="C102" s="33" t="s">
        <v>142</v>
      </c>
      <c r="D102" s="34">
        <v>45197</v>
      </c>
      <c r="E102" s="38">
        <v>130.1</v>
      </c>
      <c r="F102" s="38">
        <v>129.21666666666667</v>
      </c>
      <c r="G102" s="39">
        <v>126.18333333333334</v>
      </c>
      <c r="H102" s="39">
        <v>122.26666666666667</v>
      </c>
      <c r="I102" s="39">
        <v>119.23333333333333</v>
      </c>
      <c r="J102" s="39">
        <v>133.13333333333333</v>
      </c>
      <c r="K102" s="39">
        <v>136.16666666666669</v>
      </c>
      <c r="L102" s="39">
        <v>140.08333333333334</v>
      </c>
      <c r="M102" s="31">
        <v>132.25</v>
      </c>
      <c r="N102" s="31">
        <v>125.3</v>
      </c>
      <c r="O102" s="247">
        <v>108120000</v>
      </c>
      <c r="P102" s="248">
        <v>2.5034770514603616E-3</v>
      </c>
    </row>
    <row r="103" spans="1:16" ht="12.75" customHeight="1">
      <c r="A103" s="31">
        <v>93</v>
      </c>
      <c r="B103" s="32" t="s">
        <v>63</v>
      </c>
      <c r="C103" s="33" t="s">
        <v>143</v>
      </c>
      <c r="D103" s="34">
        <v>45197</v>
      </c>
      <c r="E103" s="38">
        <v>95.8</v>
      </c>
      <c r="F103" s="38">
        <v>94.533333333333346</v>
      </c>
      <c r="G103" s="39">
        <v>92.916666666666686</v>
      </c>
      <c r="H103" s="39">
        <v>90.033333333333346</v>
      </c>
      <c r="I103" s="39">
        <v>88.416666666666686</v>
      </c>
      <c r="J103" s="39">
        <v>97.416666666666686</v>
      </c>
      <c r="K103" s="39">
        <v>99.033333333333331</v>
      </c>
      <c r="L103" s="39">
        <v>101.91666666666669</v>
      </c>
      <c r="M103" s="31">
        <v>96.15</v>
      </c>
      <c r="N103" s="31">
        <v>91.65</v>
      </c>
      <c r="O103" s="247">
        <v>271125000</v>
      </c>
      <c r="P103" s="248">
        <v>-5.2921142258318052E-2</v>
      </c>
    </row>
    <row r="104" spans="1:16" ht="12.75" customHeight="1">
      <c r="A104" s="31">
        <v>94</v>
      </c>
      <c r="B104" s="32" t="s">
        <v>45</v>
      </c>
      <c r="C104" s="33" t="s">
        <v>144</v>
      </c>
      <c r="D104" s="34">
        <v>45197</v>
      </c>
      <c r="E104" s="38">
        <v>138.1</v>
      </c>
      <c r="F104" s="38">
        <v>136.41666666666666</v>
      </c>
      <c r="G104" s="39">
        <v>133.83333333333331</v>
      </c>
      <c r="H104" s="39">
        <v>129.56666666666666</v>
      </c>
      <c r="I104" s="39">
        <v>126.98333333333332</v>
      </c>
      <c r="J104" s="39">
        <v>140.68333333333331</v>
      </c>
      <c r="K104" s="39">
        <v>143.26666666666662</v>
      </c>
      <c r="L104" s="39">
        <v>147.5333333333333</v>
      </c>
      <c r="M104" s="31">
        <v>139</v>
      </c>
      <c r="N104" s="31">
        <v>132.15</v>
      </c>
      <c r="O104" s="247">
        <v>55567500</v>
      </c>
      <c r="P104" s="248">
        <v>8.0265364146679299E-2</v>
      </c>
    </row>
    <row r="105" spans="1:16" ht="12.75" customHeight="1">
      <c r="A105" s="31">
        <v>95</v>
      </c>
      <c r="B105" s="32" t="s">
        <v>84</v>
      </c>
      <c r="C105" s="33" t="s">
        <v>145</v>
      </c>
      <c r="D105" s="34">
        <v>45197</v>
      </c>
      <c r="E105" s="38">
        <v>465.1</v>
      </c>
      <c r="F105" s="38">
        <v>465.8</v>
      </c>
      <c r="G105" s="39">
        <v>462.75</v>
      </c>
      <c r="H105" s="39">
        <v>460.4</v>
      </c>
      <c r="I105" s="39">
        <v>457.34999999999997</v>
      </c>
      <c r="J105" s="39">
        <v>468.15000000000003</v>
      </c>
      <c r="K105" s="39">
        <v>471.2000000000001</v>
      </c>
      <c r="L105" s="39">
        <v>473.55000000000007</v>
      </c>
      <c r="M105" s="31">
        <v>468.85</v>
      </c>
      <c r="N105" s="31">
        <v>463.45</v>
      </c>
      <c r="O105" s="247">
        <v>10026500</v>
      </c>
      <c r="P105" s="248">
        <v>1.3732491073880802E-3</v>
      </c>
    </row>
    <row r="106" spans="1:16" ht="12.75" customHeight="1">
      <c r="A106" s="31">
        <v>96</v>
      </c>
      <c r="B106" s="32" t="s">
        <v>117</v>
      </c>
      <c r="C106" s="33" t="s">
        <v>146</v>
      </c>
      <c r="D106" s="34">
        <v>45197</v>
      </c>
      <c r="E106" s="38">
        <v>423.45</v>
      </c>
      <c r="F106" s="38">
        <v>424.40000000000003</v>
      </c>
      <c r="G106" s="39">
        <v>420.05000000000007</v>
      </c>
      <c r="H106" s="39">
        <v>416.65000000000003</v>
      </c>
      <c r="I106" s="39">
        <v>412.30000000000007</v>
      </c>
      <c r="J106" s="39">
        <v>427.80000000000007</v>
      </c>
      <c r="K106" s="39">
        <v>432.15000000000009</v>
      </c>
      <c r="L106" s="39">
        <v>435.55000000000007</v>
      </c>
      <c r="M106" s="31">
        <v>428.75</v>
      </c>
      <c r="N106" s="31">
        <v>421</v>
      </c>
      <c r="O106" s="247">
        <v>19256000</v>
      </c>
      <c r="P106" s="248">
        <v>-2.1763913358897294E-3</v>
      </c>
    </row>
    <row r="107" spans="1:16" ht="12.75" customHeight="1">
      <c r="A107" s="31">
        <v>97</v>
      </c>
      <c r="B107" s="32" t="s">
        <v>49</v>
      </c>
      <c r="C107" s="33" t="s">
        <v>147</v>
      </c>
      <c r="D107" s="34">
        <v>45197</v>
      </c>
      <c r="E107" s="38">
        <v>259.35000000000002</v>
      </c>
      <c r="F107" s="38">
        <v>262.01666666666665</v>
      </c>
      <c r="G107" s="39">
        <v>255.33333333333331</v>
      </c>
      <c r="H107" s="39">
        <v>251.31666666666666</v>
      </c>
      <c r="I107" s="39">
        <v>244.63333333333333</v>
      </c>
      <c r="J107" s="39">
        <v>266.0333333333333</v>
      </c>
      <c r="K107" s="39">
        <v>272.7166666666667</v>
      </c>
      <c r="L107" s="39">
        <v>276.73333333333329</v>
      </c>
      <c r="M107" s="31">
        <v>268.7</v>
      </c>
      <c r="N107" s="31">
        <v>258</v>
      </c>
      <c r="O107" s="247">
        <v>27112100</v>
      </c>
      <c r="P107" s="248">
        <v>0.14655383860681873</v>
      </c>
    </row>
    <row r="108" spans="1:16" ht="12.75" customHeight="1">
      <c r="A108" s="31">
        <v>98</v>
      </c>
      <c r="B108" s="32" t="s">
        <v>45</v>
      </c>
      <c r="C108" s="33" t="s">
        <v>148</v>
      </c>
      <c r="D108" s="34">
        <v>45197</v>
      </c>
      <c r="E108" s="38">
        <v>3157.05</v>
      </c>
      <c r="F108" s="38">
        <v>3144.0333333333333</v>
      </c>
      <c r="G108" s="39">
        <v>3124.1166666666668</v>
      </c>
      <c r="H108" s="39">
        <v>3091.1833333333334</v>
      </c>
      <c r="I108" s="39">
        <v>3071.2666666666669</v>
      </c>
      <c r="J108" s="39">
        <v>3176.9666666666667</v>
      </c>
      <c r="K108" s="39">
        <v>3196.8833333333337</v>
      </c>
      <c r="L108" s="39">
        <v>3229.8166666666666</v>
      </c>
      <c r="M108" s="31">
        <v>3163.95</v>
      </c>
      <c r="N108" s="31">
        <v>3111.1</v>
      </c>
      <c r="O108" s="247">
        <v>646200</v>
      </c>
      <c r="P108" s="248">
        <v>-2.3129251700680271E-2</v>
      </c>
    </row>
    <row r="109" spans="1:16" ht="12.75" customHeight="1">
      <c r="A109" s="31">
        <v>99</v>
      </c>
      <c r="B109" s="32" t="s">
        <v>45</v>
      </c>
      <c r="C109" s="33" t="s">
        <v>149</v>
      </c>
      <c r="D109" s="34">
        <v>45197</v>
      </c>
      <c r="E109" s="38">
        <v>2464.9</v>
      </c>
      <c r="F109" s="38">
        <v>2461.7333333333331</v>
      </c>
      <c r="G109" s="39">
        <v>2441.4666666666662</v>
      </c>
      <c r="H109" s="39">
        <v>2418.0333333333333</v>
      </c>
      <c r="I109" s="39">
        <v>2397.7666666666664</v>
      </c>
      <c r="J109" s="39">
        <v>2485.1666666666661</v>
      </c>
      <c r="K109" s="39">
        <v>2505.4333333333334</v>
      </c>
      <c r="L109" s="39">
        <v>2528.8666666666659</v>
      </c>
      <c r="M109" s="31">
        <v>2482</v>
      </c>
      <c r="N109" s="31">
        <v>2438.3000000000002</v>
      </c>
      <c r="O109" s="247">
        <v>6783300</v>
      </c>
      <c r="P109" s="248">
        <v>-1.03295837527903E-2</v>
      </c>
    </row>
    <row r="110" spans="1:16" ht="12.75" customHeight="1">
      <c r="A110" s="31">
        <v>100</v>
      </c>
      <c r="B110" s="32" t="s">
        <v>63</v>
      </c>
      <c r="C110" s="33" t="s">
        <v>150</v>
      </c>
      <c r="D110" s="34">
        <v>45197</v>
      </c>
      <c r="E110" s="38">
        <v>1428</v>
      </c>
      <c r="F110" s="38">
        <v>1427.1333333333332</v>
      </c>
      <c r="G110" s="39">
        <v>1421.6666666666665</v>
      </c>
      <c r="H110" s="39">
        <v>1415.3333333333333</v>
      </c>
      <c r="I110" s="39">
        <v>1409.8666666666666</v>
      </c>
      <c r="J110" s="39">
        <v>1433.4666666666665</v>
      </c>
      <c r="K110" s="39">
        <v>1438.9333333333332</v>
      </c>
      <c r="L110" s="39">
        <v>1445.2666666666664</v>
      </c>
      <c r="M110" s="31">
        <v>1432.6</v>
      </c>
      <c r="N110" s="31">
        <v>1420.8</v>
      </c>
      <c r="O110" s="247">
        <v>20260500</v>
      </c>
      <c r="P110" s="248">
        <v>8.286055538966856E-3</v>
      </c>
    </row>
    <row r="111" spans="1:16" ht="12.75" customHeight="1">
      <c r="A111" s="31">
        <v>101</v>
      </c>
      <c r="B111" s="32" t="s">
        <v>79</v>
      </c>
      <c r="C111" s="33" t="s">
        <v>151</v>
      </c>
      <c r="D111" s="34">
        <v>45197</v>
      </c>
      <c r="E111" s="38">
        <v>180.15</v>
      </c>
      <c r="F111" s="38">
        <v>181.03333333333333</v>
      </c>
      <c r="G111" s="39">
        <v>177.61666666666667</v>
      </c>
      <c r="H111" s="39">
        <v>175.08333333333334</v>
      </c>
      <c r="I111" s="39">
        <v>171.66666666666669</v>
      </c>
      <c r="J111" s="39">
        <v>183.56666666666666</v>
      </c>
      <c r="K111" s="39">
        <v>186.98333333333335</v>
      </c>
      <c r="L111" s="39">
        <v>189.51666666666665</v>
      </c>
      <c r="M111" s="31">
        <v>184.45</v>
      </c>
      <c r="N111" s="31">
        <v>178.5</v>
      </c>
      <c r="O111" s="247">
        <v>87376600</v>
      </c>
      <c r="P111" s="248">
        <v>7.4878469499764779E-3</v>
      </c>
    </row>
    <row r="112" spans="1:16" ht="12.75" customHeight="1">
      <c r="A112" s="31">
        <v>102</v>
      </c>
      <c r="B112" s="32" t="s">
        <v>87</v>
      </c>
      <c r="C112" s="33" t="s">
        <v>152</v>
      </c>
      <c r="D112" s="34">
        <v>45197</v>
      </c>
      <c r="E112" s="38">
        <v>1472.7</v>
      </c>
      <c r="F112" s="38">
        <v>1457.5999999999997</v>
      </c>
      <c r="G112" s="39">
        <v>1440.1999999999994</v>
      </c>
      <c r="H112" s="39">
        <v>1407.6999999999996</v>
      </c>
      <c r="I112" s="39">
        <v>1390.2999999999993</v>
      </c>
      <c r="J112" s="39">
        <v>1490.0999999999995</v>
      </c>
      <c r="K112" s="39">
        <v>1507.4999999999995</v>
      </c>
      <c r="L112" s="39">
        <v>1539.9999999999995</v>
      </c>
      <c r="M112" s="31">
        <v>1475</v>
      </c>
      <c r="N112" s="31">
        <v>1425.1</v>
      </c>
      <c r="O112" s="247">
        <v>24818400</v>
      </c>
      <c r="P112" s="248">
        <v>-5.6252704456945047E-3</v>
      </c>
    </row>
    <row r="113" spans="1:16" ht="12.75" customHeight="1">
      <c r="A113" s="31">
        <v>103</v>
      </c>
      <c r="B113" s="32" t="s">
        <v>84</v>
      </c>
      <c r="C113" s="33" t="s">
        <v>154</v>
      </c>
      <c r="D113" s="34">
        <v>45197</v>
      </c>
      <c r="E113" s="38">
        <v>90.75</v>
      </c>
      <c r="F113" s="38">
        <v>90.55</v>
      </c>
      <c r="G113" s="39">
        <v>90</v>
      </c>
      <c r="H113" s="39">
        <v>89.25</v>
      </c>
      <c r="I113" s="39">
        <v>88.7</v>
      </c>
      <c r="J113" s="39">
        <v>91.3</v>
      </c>
      <c r="K113" s="39">
        <v>91.84999999999998</v>
      </c>
      <c r="L113" s="39">
        <v>92.6</v>
      </c>
      <c r="M113" s="31">
        <v>91.1</v>
      </c>
      <c r="N113" s="31">
        <v>89.8</v>
      </c>
      <c r="O113" s="247">
        <v>104217750</v>
      </c>
      <c r="P113" s="248">
        <v>-6.7831258130459024E-3</v>
      </c>
    </row>
    <row r="114" spans="1:16" ht="12.75" customHeight="1">
      <c r="A114" s="31">
        <v>104</v>
      </c>
      <c r="B114" s="32" t="s">
        <v>43</v>
      </c>
      <c r="C114" s="33" t="s">
        <v>155</v>
      </c>
      <c r="D114" s="34">
        <v>45197</v>
      </c>
      <c r="E114" s="38">
        <v>877</v>
      </c>
      <c r="F114" s="38">
        <v>872.65</v>
      </c>
      <c r="G114" s="39">
        <v>865.55</v>
      </c>
      <c r="H114" s="39">
        <v>854.1</v>
      </c>
      <c r="I114" s="39">
        <v>847</v>
      </c>
      <c r="J114" s="39">
        <v>884.09999999999991</v>
      </c>
      <c r="K114" s="39">
        <v>891.2</v>
      </c>
      <c r="L114" s="39">
        <v>902.64999999999986</v>
      </c>
      <c r="M114" s="31">
        <v>879.75</v>
      </c>
      <c r="N114" s="31">
        <v>861.2</v>
      </c>
      <c r="O114" s="247">
        <v>1561950</v>
      </c>
      <c r="P114" s="248">
        <v>3.6222509702457953E-2</v>
      </c>
    </row>
    <row r="115" spans="1:16" ht="12.75" customHeight="1">
      <c r="A115" s="31">
        <v>105</v>
      </c>
      <c r="B115" s="32" t="s">
        <v>45</v>
      </c>
      <c r="C115" s="33" t="s">
        <v>156</v>
      </c>
      <c r="D115" s="34">
        <v>45197</v>
      </c>
      <c r="E115" s="38">
        <v>708.15</v>
      </c>
      <c r="F115" s="38">
        <v>705.44999999999993</v>
      </c>
      <c r="G115" s="39">
        <v>697.69999999999982</v>
      </c>
      <c r="H115" s="39">
        <v>687.24999999999989</v>
      </c>
      <c r="I115" s="39">
        <v>679.49999999999977</v>
      </c>
      <c r="J115" s="39">
        <v>715.89999999999986</v>
      </c>
      <c r="K115" s="39">
        <v>723.65000000000009</v>
      </c>
      <c r="L115" s="39">
        <v>734.09999999999991</v>
      </c>
      <c r="M115" s="31">
        <v>713.2</v>
      </c>
      <c r="N115" s="31">
        <v>695</v>
      </c>
      <c r="O115" s="247">
        <v>14082250</v>
      </c>
      <c r="P115" s="248">
        <v>8.056935678796831E-2</v>
      </c>
    </row>
    <row r="116" spans="1:16" ht="12.75" customHeight="1">
      <c r="A116" s="31">
        <v>106</v>
      </c>
      <c r="B116" s="32" t="s">
        <v>59</v>
      </c>
      <c r="C116" s="33" t="s">
        <v>157</v>
      </c>
      <c r="D116" s="34">
        <v>45197</v>
      </c>
      <c r="E116" s="38">
        <v>440.35</v>
      </c>
      <c r="F116" s="38">
        <v>441.38333333333338</v>
      </c>
      <c r="G116" s="39">
        <v>438.56666666666678</v>
      </c>
      <c r="H116" s="39">
        <v>436.78333333333342</v>
      </c>
      <c r="I116" s="39">
        <v>433.96666666666681</v>
      </c>
      <c r="J116" s="39">
        <v>443.16666666666674</v>
      </c>
      <c r="K116" s="39">
        <v>445.98333333333335</v>
      </c>
      <c r="L116" s="39">
        <v>447.76666666666671</v>
      </c>
      <c r="M116" s="31">
        <v>444.2</v>
      </c>
      <c r="N116" s="31">
        <v>439.6</v>
      </c>
      <c r="O116" s="247">
        <v>66988800</v>
      </c>
      <c r="P116" s="248">
        <v>2.0871939920023407E-2</v>
      </c>
    </row>
    <row r="117" spans="1:16" ht="12.75" customHeight="1">
      <c r="A117" s="31">
        <v>107</v>
      </c>
      <c r="B117" s="32" t="s">
        <v>132</v>
      </c>
      <c r="C117" s="33" t="s">
        <v>158</v>
      </c>
      <c r="D117" s="34">
        <v>45197</v>
      </c>
      <c r="E117" s="38">
        <v>710.05</v>
      </c>
      <c r="F117" s="38">
        <v>710.1</v>
      </c>
      <c r="G117" s="39">
        <v>705.2</v>
      </c>
      <c r="H117" s="39">
        <v>700.35</v>
      </c>
      <c r="I117" s="39">
        <v>695.45</v>
      </c>
      <c r="J117" s="39">
        <v>714.95</v>
      </c>
      <c r="K117" s="39">
        <v>719.84999999999991</v>
      </c>
      <c r="L117" s="39">
        <v>724.7</v>
      </c>
      <c r="M117" s="31">
        <v>715</v>
      </c>
      <c r="N117" s="31">
        <v>705.25</v>
      </c>
      <c r="O117" s="247">
        <v>24782500</v>
      </c>
      <c r="P117" s="248">
        <v>-2.0986617944792851E-2</v>
      </c>
    </row>
    <row r="118" spans="1:16" ht="12.75" customHeight="1">
      <c r="A118" s="31">
        <v>108</v>
      </c>
      <c r="B118" s="32" t="s">
        <v>49</v>
      </c>
      <c r="C118" s="33" t="s">
        <v>159</v>
      </c>
      <c r="D118" s="34">
        <v>45197</v>
      </c>
      <c r="E118" s="38">
        <v>3349.9</v>
      </c>
      <c r="F118" s="38">
        <v>3362.9499999999994</v>
      </c>
      <c r="G118" s="39">
        <v>3326.8999999999987</v>
      </c>
      <c r="H118" s="39">
        <v>3303.8999999999992</v>
      </c>
      <c r="I118" s="39">
        <v>3267.8499999999985</v>
      </c>
      <c r="J118" s="39">
        <v>3385.9499999999989</v>
      </c>
      <c r="K118" s="39">
        <v>3421.9999999999991</v>
      </c>
      <c r="L118" s="39">
        <v>3444.9999999999991</v>
      </c>
      <c r="M118" s="31">
        <v>3399</v>
      </c>
      <c r="N118" s="31">
        <v>3339.95</v>
      </c>
      <c r="O118" s="247">
        <v>614500</v>
      </c>
      <c r="P118" s="248">
        <v>0.17551410808225729</v>
      </c>
    </row>
    <row r="119" spans="1:16" ht="12.75" customHeight="1">
      <c r="A119" s="31">
        <v>109</v>
      </c>
      <c r="B119" s="32" t="s">
        <v>132</v>
      </c>
      <c r="C119" s="33" t="s">
        <v>160</v>
      </c>
      <c r="D119" s="34">
        <v>45197</v>
      </c>
      <c r="E119" s="38">
        <v>815.4</v>
      </c>
      <c r="F119" s="38">
        <v>820.65</v>
      </c>
      <c r="G119" s="39">
        <v>809.05</v>
      </c>
      <c r="H119" s="39">
        <v>802.69999999999993</v>
      </c>
      <c r="I119" s="39">
        <v>791.09999999999991</v>
      </c>
      <c r="J119" s="39">
        <v>827</v>
      </c>
      <c r="K119" s="39">
        <v>838.60000000000014</v>
      </c>
      <c r="L119" s="39">
        <v>844.95</v>
      </c>
      <c r="M119" s="31">
        <v>832.25</v>
      </c>
      <c r="N119" s="31">
        <v>814.3</v>
      </c>
      <c r="O119" s="247">
        <v>18567900</v>
      </c>
      <c r="P119" s="248">
        <v>-8.4348641049671984E-3</v>
      </c>
    </row>
    <row r="120" spans="1:16" ht="12.75" customHeight="1">
      <c r="A120" s="31">
        <v>110</v>
      </c>
      <c r="B120" s="32" t="s">
        <v>45</v>
      </c>
      <c r="C120" s="33" t="s">
        <v>161</v>
      </c>
      <c r="D120" s="34">
        <v>45197</v>
      </c>
      <c r="E120" s="38">
        <v>503.05</v>
      </c>
      <c r="F120" s="38">
        <v>502.7833333333333</v>
      </c>
      <c r="G120" s="39">
        <v>499.16666666666663</v>
      </c>
      <c r="H120" s="39">
        <v>495.2833333333333</v>
      </c>
      <c r="I120" s="39">
        <v>491.66666666666663</v>
      </c>
      <c r="J120" s="39">
        <v>506.66666666666663</v>
      </c>
      <c r="K120" s="39">
        <v>510.2833333333333</v>
      </c>
      <c r="L120" s="39">
        <v>514.16666666666663</v>
      </c>
      <c r="M120" s="31">
        <v>506.4</v>
      </c>
      <c r="N120" s="31">
        <v>498.9</v>
      </c>
      <c r="O120" s="247">
        <v>16816250</v>
      </c>
      <c r="P120" s="248">
        <v>1.2264860797592175E-2</v>
      </c>
    </row>
    <row r="121" spans="1:16" ht="12.75" customHeight="1">
      <c r="A121" s="31">
        <v>111</v>
      </c>
      <c r="B121" s="32" t="s">
        <v>63</v>
      </c>
      <c r="C121" s="33" t="s">
        <v>162</v>
      </c>
      <c r="D121" s="34">
        <v>45197</v>
      </c>
      <c r="E121" s="38">
        <v>1773</v>
      </c>
      <c r="F121" s="38">
        <v>1779.3666666666668</v>
      </c>
      <c r="G121" s="39">
        <v>1760.2833333333335</v>
      </c>
      <c r="H121" s="39">
        <v>1747.5666666666668</v>
      </c>
      <c r="I121" s="39">
        <v>1728.4833333333336</v>
      </c>
      <c r="J121" s="39">
        <v>1792.0833333333335</v>
      </c>
      <c r="K121" s="39">
        <v>1811.1666666666665</v>
      </c>
      <c r="L121" s="39">
        <v>1823.8833333333334</v>
      </c>
      <c r="M121" s="31">
        <v>1798.45</v>
      </c>
      <c r="N121" s="31">
        <v>1766.65</v>
      </c>
      <c r="O121" s="247">
        <v>29239200</v>
      </c>
      <c r="P121" s="248">
        <v>1.6139121731515077E-2</v>
      </c>
    </row>
    <row r="122" spans="1:16" ht="12.75" customHeight="1">
      <c r="A122" s="31">
        <v>112</v>
      </c>
      <c r="B122" s="32" t="s">
        <v>68</v>
      </c>
      <c r="C122" s="33" t="s">
        <v>163</v>
      </c>
      <c r="D122" s="34">
        <v>45197</v>
      </c>
      <c r="E122" s="38">
        <v>130.1</v>
      </c>
      <c r="F122" s="38">
        <v>129.21666666666667</v>
      </c>
      <c r="G122" s="39">
        <v>127.88333333333333</v>
      </c>
      <c r="H122" s="39">
        <v>125.66666666666666</v>
      </c>
      <c r="I122" s="39">
        <v>124.33333333333331</v>
      </c>
      <c r="J122" s="39">
        <v>131.43333333333334</v>
      </c>
      <c r="K122" s="39">
        <v>132.76666666666665</v>
      </c>
      <c r="L122" s="39">
        <v>134.98333333333335</v>
      </c>
      <c r="M122" s="31">
        <v>130.55000000000001</v>
      </c>
      <c r="N122" s="31">
        <v>127</v>
      </c>
      <c r="O122" s="247">
        <v>65127352</v>
      </c>
      <c r="P122" s="248">
        <v>7.3153899240855766E-3</v>
      </c>
    </row>
    <row r="123" spans="1:16" ht="12.75" customHeight="1">
      <c r="A123" s="31">
        <v>113</v>
      </c>
      <c r="B123" s="32" t="s">
        <v>45</v>
      </c>
      <c r="C123" s="33" t="s">
        <v>164</v>
      </c>
      <c r="D123" s="34">
        <v>45197</v>
      </c>
      <c r="E123" s="38">
        <v>2181.3000000000002</v>
      </c>
      <c r="F123" s="38">
        <v>2192.7166666666667</v>
      </c>
      <c r="G123" s="39">
        <v>2165.4333333333334</v>
      </c>
      <c r="H123" s="39">
        <v>2149.5666666666666</v>
      </c>
      <c r="I123" s="39">
        <v>2122.2833333333333</v>
      </c>
      <c r="J123" s="39">
        <v>2208.5833333333335</v>
      </c>
      <c r="K123" s="39">
        <v>2235.8666666666672</v>
      </c>
      <c r="L123" s="39">
        <v>2251.7333333333336</v>
      </c>
      <c r="M123" s="31">
        <v>2220</v>
      </c>
      <c r="N123" s="31">
        <v>2176.85</v>
      </c>
      <c r="O123" s="247">
        <v>618900</v>
      </c>
      <c r="P123" s="248">
        <v>3.0469530469530468E-2</v>
      </c>
    </row>
    <row r="124" spans="1:16" ht="12.75" customHeight="1">
      <c r="A124" s="31">
        <v>114</v>
      </c>
      <c r="B124" s="32" t="s">
        <v>43</v>
      </c>
      <c r="C124" s="33" t="s">
        <v>165</v>
      </c>
      <c r="D124" s="34">
        <v>45197</v>
      </c>
      <c r="E124" s="38">
        <v>395.6</v>
      </c>
      <c r="F124" s="38">
        <v>395.91666666666669</v>
      </c>
      <c r="G124" s="39">
        <v>390.88333333333338</v>
      </c>
      <c r="H124" s="39">
        <v>386.16666666666669</v>
      </c>
      <c r="I124" s="39">
        <v>381.13333333333338</v>
      </c>
      <c r="J124" s="39">
        <v>400.63333333333338</v>
      </c>
      <c r="K124" s="39">
        <v>405.66666666666669</v>
      </c>
      <c r="L124" s="39">
        <v>410.38333333333338</v>
      </c>
      <c r="M124" s="31">
        <v>400.95</v>
      </c>
      <c r="N124" s="31">
        <v>391.2</v>
      </c>
      <c r="O124" s="247">
        <v>10648800</v>
      </c>
      <c r="P124" s="248">
        <v>2.6044226044226043E-2</v>
      </c>
    </row>
    <row r="125" spans="1:16" ht="12.75" customHeight="1">
      <c r="A125" s="31">
        <v>115</v>
      </c>
      <c r="B125" s="32" t="s">
        <v>68</v>
      </c>
      <c r="C125" s="33" t="s">
        <v>166</v>
      </c>
      <c r="D125" s="34">
        <v>45197</v>
      </c>
      <c r="E125" s="38">
        <v>451.1</v>
      </c>
      <c r="F125" s="38">
        <v>449.31666666666666</v>
      </c>
      <c r="G125" s="39">
        <v>440.13333333333333</v>
      </c>
      <c r="H125" s="39">
        <v>429.16666666666669</v>
      </c>
      <c r="I125" s="39">
        <v>419.98333333333335</v>
      </c>
      <c r="J125" s="39">
        <v>460.2833333333333</v>
      </c>
      <c r="K125" s="39">
        <v>469.46666666666658</v>
      </c>
      <c r="L125" s="39">
        <v>480.43333333333328</v>
      </c>
      <c r="M125" s="31">
        <v>458.5</v>
      </c>
      <c r="N125" s="31">
        <v>438.35</v>
      </c>
      <c r="O125" s="247">
        <v>21220000</v>
      </c>
      <c r="P125" s="248">
        <v>5.0079176563737136E-2</v>
      </c>
    </row>
    <row r="126" spans="1:16" ht="12.75" customHeight="1">
      <c r="A126" s="31">
        <v>116</v>
      </c>
      <c r="B126" s="32" t="s">
        <v>41</v>
      </c>
      <c r="C126" s="33" t="s">
        <v>167</v>
      </c>
      <c r="D126" s="34">
        <v>45197</v>
      </c>
      <c r="E126" s="38">
        <v>2729</v>
      </c>
      <c r="F126" s="38">
        <v>2736.4</v>
      </c>
      <c r="G126" s="39">
        <v>2714.3500000000004</v>
      </c>
      <c r="H126" s="39">
        <v>2699.7000000000003</v>
      </c>
      <c r="I126" s="39">
        <v>2677.6500000000005</v>
      </c>
      <c r="J126" s="39">
        <v>2751.05</v>
      </c>
      <c r="K126" s="39">
        <v>2773.1000000000004</v>
      </c>
      <c r="L126" s="39">
        <v>2787.75</v>
      </c>
      <c r="M126" s="31">
        <v>2758.45</v>
      </c>
      <c r="N126" s="31">
        <v>2721.75</v>
      </c>
      <c r="O126" s="247">
        <v>6493200</v>
      </c>
      <c r="P126" s="248">
        <v>6.0980392156862746E-2</v>
      </c>
    </row>
    <row r="127" spans="1:16" ht="12.75" customHeight="1">
      <c r="A127" s="31">
        <v>117</v>
      </c>
      <c r="B127" s="32" t="s">
        <v>87</v>
      </c>
      <c r="C127" s="33" t="s">
        <v>168</v>
      </c>
      <c r="D127" s="34">
        <v>45197</v>
      </c>
      <c r="E127" s="38">
        <v>5385.05</v>
      </c>
      <c r="F127" s="38">
        <v>5346.4833333333336</v>
      </c>
      <c r="G127" s="39">
        <v>5278.6166666666668</v>
      </c>
      <c r="H127" s="39">
        <v>5172.1833333333334</v>
      </c>
      <c r="I127" s="39">
        <v>5104.3166666666666</v>
      </c>
      <c r="J127" s="39">
        <v>5452.916666666667</v>
      </c>
      <c r="K127" s="39">
        <v>5520.7833333333338</v>
      </c>
      <c r="L127" s="39">
        <v>5627.2166666666672</v>
      </c>
      <c r="M127" s="31">
        <v>5414.35</v>
      </c>
      <c r="N127" s="31">
        <v>5240.05</v>
      </c>
      <c r="O127" s="247">
        <v>1655100</v>
      </c>
      <c r="P127" s="248">
        <v>-3.1619839190532117E-3</v>
      </c>
    </row>
    <row r="128" spans="1:16" ht="12.75" customHeight="1">
      <c r="A128" s="31">
        <v>118</v>
      </c>
      <c r="B128" s="32" t="s">
        <v>87</v>
      </c>
      <c r="C128" s="33" t="s">
        <v>169</v>
      </c>
      <c r="D128" s="34">
        <v>45197</v>
      </c>
      <c r="E128" s="38">
        <v>4545.1499999999996</v>
      </c>
      <c r="F128" s="38">
        <v>4531.9666666666662</v>
      </c>
      <c r="G128" s="39">
        <v>4492.1833333333325</v>
      </c>
      <c r="H128" s="39">
        <v>4439.2166666666662</v>
      </c>
      <c r="I128" s="39">
        <v>4399.4333333333325</v>
      </c>
      <c r="J128" s="39">
        <v>4584.9333333333325</v>
      </c>
      <c r="K128" s="39">
        <v>4624.7166666666672</v>
      </c>
      <c r="L128" s="39">
        <v>4677.6833333333325</v>
      </c>
      <c r="M128" s="31">
        <v>4571.75</v>
      </c>
      <c r="N128" s="31">
        <v>4479</v>
      </c>
      <c r="O128" s="247">
        <v>676400</v>
      </c>
      <c r="P128" s="248">
        <v>0.10234680573663625</v>
      </c>
    </row>
    <row r="129" spans="1:16" ht="12.75" customHeight="1">
      <c r="A129" s="31">
        <v>119</v>
      </c>
      <c r="B129" s="32" t="s">
        <v>43</v>
      </c>
      <c r="C129" s="33" t="s">
        <v>170</v>
      </c>
      <c r="D129" s="34">
        <v>45197</v>
      </c>
      <c r="E129" s="38">
        <v>1101.8499999999999</v>
      </c>
      <c r="F129" s="38">
        <v>1101.6499999999999</v>
      </c>
      <c r="G129" s="39">
        <v>1096.5499999999997</v>
      </c>
      <c r="H129" s="39">
        <v>1091.2499999999998</v>
      </c>
      <c r="I129" s="39">
        <v>1086.1499999999996</v>
      </c>
      <c r="J129" s="39">
        <v>1106.9499999999998</v>
      </c>
      <c r="K129" s="39">
        <v>1112.0499999999997</v>
      </c>
      <c r="L129" s="39">
        <v>1117.3499999999999</v>
      </c>
      <c r="M129" s="31">
        <v>1106.75</v>
      </c>
      <c r="N129" s="31">
        <v>1096.3499999999999</v>
      </c>
      <c r="O129" s="247">
        <v>5718800</v>
      </c>
      <c r="P129" s="248">
        <v>6.2817828297935989E-3</v>
      </c>
    </row>
    <row r="130" spans="1:16" ht="12.75" customHeight="1">
      <c r="A130" s="31">
        <v>120</v>
      </c>
      <c r="B130" s="32" t="s">
        <v>56</v>
      </c>
      <c r="C130" s="33" t="s">
        <v>171</v>
      </c>
      <c r="D130" s="34">
        <v>45197</v>
      </c>
      <c r="E130" s="38">
        <v>1584.6</v>
      </c>
      <c r="F130" s="38">
        <v>1588.6333333333332</v>
      </c>
      <c r="G130" s="39">
        <v>1567.4666666666665</v>
      </c>
      <c r="H130" s="39">
        <v>1550.3333333333333</v>
      </c>
      <c r="I130" s="39">
        <v>1529.1666666666665</v>
      </c>
      <c r="J130" s="39">
        <v>1605.7666666666664</v>
      </c>
      <c r="K130" s="39">
        <v>1626.9333333333334</v>
      </c>
      <c r="L130" s="39">
        <v>1644.0666666666664</v>
      </c>
      <c r="M130" s="31">
        <v>1609.8</v>
      </c>
      <c r="N130" s="31">
        <v>1571.5</v>
      </c>
      <c r="O130" s="247">
        <v>14440300</v>
      </c>
      <c r="P130" s="248">
        <v>-8.9358635599327413E-3</v>
      </c>
    </row>
    <row r="131" spans="1:16" ht="12.75" customHeight="1">
      <c r="A131" s="31">
        <v>121</v>
      </c>
      <c r="B131" s="32" t="s">
        <v>68</v>
      </c>
      <c r="C131" s="33" t="s">
        <v>172</v>
      </c>
      <c r="D131" s="34">
        <v>45197</v>
      </c>
      <c r="E131" s="38">
        <v>293.89999999999998</v>
      </c>
      <c r="F131" s="38">
        <v>294.39999999999998</v>
      </c>
      <c r="G131" s="39">
        <v>291.89999999999998</v>
      </c>
      <c r="H131" s="39">
        <v>289.89999999999998</v>
      </c>
      <c r="I131" s="39">
        <v>287.39999999999998</v>
      </c>
      <c r="J131" s="39">
        <v>296.39999999999998</v>
      </c>
      <c r="K131" s="39">
        <v>298.89999999999998</v>
      </c>
      <c r="L131" s="39">
        <v>300.89999999999998</v>
      </c>
      <c r="M131" s="31">
        <v>296.89999999999998</v>
      </c>
      <c r="N131" s="31">
        <v>292.39999999999998</v>
      </c>
      <c r="O131" s="247">
        <v>40176000</v>
      </c>
      <c r="P131" s="248">
        <v>2.9203811865969875E-2</v>
      </c>
    </row>
    <row r="132" spans="1:16" ht="12.75" customHeight="1">
      <c r="A132" s="31">
        <v>122</v>
      </c>
      <c r="B132" s="32" t="s">
        <v>68</v>
      </c>
      <c r="C132" s="33" t="s">
        <v>173</v>
      </c>
      <c r="D132" s="34">
        <v>45197</v>
      </c>
      <c r="E132" s="38">
        <v>154</v>
      </c>
      <c r="F132" s="38">
        <v>154.75</v>
      </c>
      <c r="G132" s="39">
        <v>151.75</v>
      </c>
      <c r="H132" s="39">
        <v>149.5</v>
      </c>
      <c r="I132" s="39">
        <v>146.5</v>
      </c>
      <c r="J132" s="39">
        <v>157</v>
      </c>
      <c r="K132" s="39">
        <v>160</v>
      </c>
      <c r="L132" s="39">
        <v>162.25</v>
      </c>
      <c r="M132" s="31">
        <v>157.75</v>
      </c>
      <c r="N132" s="31">
        <v>152.5</v>
      </c>
      <c r="O132" s="247">
        <v>76980000</v>
      </c>
      <c r="P132" s="248">
        <v>5.6140928547909121E-2</v>
      </c>
    </row>
    <row r="133" spans="1:16" ht="12.75" customHeight="1">
      <c r="A133" s="31">
        <v>123</v>
      </c>
      <c r="B133" s="32" t="s">
        <v>59</v>
      </c>
      <c r="C133" s="33" t="s">
        <v>174</v>
      </c>
      <c r="D133" s="34">
        <v>45197</v>
      </c>
      <c r="E133" s="38">
        <v>576.4</v>
      </c>
      <c r="F133" s="38">
        <v>574.11666666666667</v>
      </c>
      <c r="G133" s="39">
        <v>570.13333333333333</v>
      </c>
      <c r="H133" s="39">
        <v>563.86666666666667</v>
      </c>
      <c r="I133" s="39">
        <v>559.88333333333333</v>
      </c>
      <c r="J133" s="39">
        <v>580.38333333333333</v>
      </c>
      <c r="K133" s="39">
        <v>584.36666666666667</v>
      </c>
      <c r="L133" s="39">
        <v>590.63333333333333</v>
      </c>
      <c r="M133" s="31">
        <v>578.1</v>
      </c>
      <c r="N133" s="31">
        <v>567.85</v>
      </c>
      <c r="O133" s="247">
        <v>11220000</v>
      </c>
      <c r="P133" s="248">
        <v>3.5322777101096221E-2</v>
      </c>
    </row>
    <row r="134" spans="1:16" ht="12.75" customHeight="1">
      <c r="A134" s="31">
        <v>124</v>
      </c>
      <c r="B134" s="32" t="s">
        <v>56</v>
      </c>
      <c r="C134" s="33" t="s">
        <v>175</v>
      </c>
      <c r="D134" s="34">
        <v>45197</v>
      </c>
      <c r="E134" s="38">
        <v>10400.1</v>
      </c>
      <c r="F134" s="38">
        <v>10411.35</v>
      </c>
      <c r="G134" s="39">
        <v>10317.75</v>
      </c>
      <c r="H134" s="39">
        <v>10235.4</v>
      </c>
      <c r="I134" s="39">
        <v>10141.799999999999</v>
      </c>
      <c r="J134" s="39">
        <v>10493.7</v>
      </c>
      <c r="K134" s="39">
        <v>10587.300000000003</v>
      </c>
      <c r="L134" s="39">
        <v>10669.650000000001</v>
      </c>
      <c r="M134" s="31">
        <v>10504.95</v>
      </c>
      <c r="N134" s="31">
        <v>10329</v>
      </c>
      <c r="O134" s="247">
        <v>2914700</v>
      </c>
      <c r="P134" s="248">
        <v>-4.7203425844202541E-2</v>
      </c>
    </row>
    <row r="135" spans="1:16" ht="12.75" customHeight="1">
      <c r="A135" s="31">
        <v>125</v>
      </c>
      <c r="B135" s="32" t="s">
        <v>59</v>
      </c>
      <c r="C135" s="33" t="s">
        <v>176</v>
      </c>
      <c r="D135" s="34">
        <v>45197</v>
      </c>
      <c r="E135" s="38">
        <v>1030.4000000000001</v>
      </c>
      <c r="F135" s="38">
        <v>1025.1333333333334</v>
      </c>
      <c r="G135" s="39">
        <v>1014.2666666666669</v>
      </c>
      <c r="H135" s="39">
        <v>998.13333333333344</v>
      </c>
      <c r="I135" s="39">
        <v>987.26666666666688</v>
      </c>
      <c r="J135" s="39">
        <v>1041.2666666666669</v>
      </c>
      <c r="K135" s="39">
        <v>1052.1333333333332</v>
      </c>
      <c r="L135" s="39">
        <v>1068.2666666666669</v>
      </c>
      <c r="M135" s="31">
        <v>1036</v>
      </c>
      <c r="N135" s="31">
        <v>1009</v>
      </c>
      <c r="O135" s="247">
        <v>9330300</v>
      </c>
      <c r="P135" s="248">
        <v>-1.3324450366422385E-2</v>
      </c>
    </row>
    <row r="136" spans="1:16" ht="12.75" customHeight="1">
      <c r="A136" s="31">
        <v>126</v>
      </c>
      <c r="B136" s="32" t="s">
        <v>45</v>
      </c>
      <c r="C136" s="33" t="s">
        <v>177</v>
      </c>
      <c r="D136" s="34">
        <v>45197</v>
      </c>
      <c r="E136" s="38">
        <v>1808.4</v>
      </c>
      <c r="F136" s="38">
        <v>1826.9166666666667</v>
      </c>
      <c r="G136" s="39">
        <v>1785.8833333333334</v>
      </c>
      <c r="H136" s="39">
        <v>1763.3666666666668</v>
      </c>
      <c r="I136" s="39">
        <v>1722.3333333333335</v>
      </c>
      <c r="J136" s="39">
        <v>1849.4333333333334</v>
      </c>
      <c r="K136" s="39">
        <v>1890.4666666666667</v>
      </c>
      <c r="L136" s="39">
        <v>1912.9833333333333</v>
      </c>
      <c r="M136" s="31">
        <v>1867.95</v>
      </c>
      <c r="N136" s="31">
        <v>1804.4</v>
      </c>
      <c r="O136" s="247">
        <v>3315200</v>
      </c>
      <c r="P136" s="248">
        <v>-3.965869486840524E-3</v>
      </c>
    </row>
    <row r="137" spans="1:16" ht="12.75" customHeight="1">
      <c r="A137" s="31">
        <v>127</v>
      </c>
      <c r="B137" s="32" t="s">
        <v>43</v>
      </c>
      <c r="C137" s="33" t="s">
        <v>178</v>
      </c>
      <c r="D137" s="34">
        <v>45197</v>
      </c>
      <c r="E137" s="38">
        <v>1388.45</v>
      </c>
      <c r="F137" s="38">
        <v>1387.4333333333334</v>
      </c>
      <c r="G137" s="39">
        <v>1376.0666666666668</v>
      </c>
      <c r="H137" s="39">
        <v>1363.6833333333334</v>
      </c>
      <c r="I137" s="39">
        <v>1352.3166666666668</v>
      </c>
      <c r="J137" s="39">
        <v>1399.8166666666668</v>
      </c>
      <c r="K137" s="39">
        <v>1411.1833333333336</v>
      </c>
      <c r="L137" s="39">
        <v>1423.5666666666668</v>
      </c>
      <c r="M137" s="31">
        <v>1398.8</v>
      </c>
      <c r="N137" s="31">
        <v>1375.05</v>
      </c>
      <c r="O137" s="247">
        <v>1600400</v>
      </c>
      <c r="P137" s="248">
        <v>-6.9496152891536361E-3</v>
      </c>
    </row>
    <row r="138" spans="1:16" ht="12.75" customHeight="1">
      <c r="A138" s="31">
        <v>128</v>
      </c>
      <c r="B138" s="32" t="s">
        <v>68</v>
      </c>
      <c r="C138" s="33" t="s">
        <v>179</v>
      </c>
      <c r="D138" s="34">
        <v>45197</v>
      </c>
      <c r="E138" s="38">
        <v>931.65</v>
      </c>
      <c r="F138" s="38">
        <v>935.04999999999984</v>
      </c>
      <c r="G138" s="39">
        <v>922.89999999999964</v>
      </c>
      <c r="H138" s="39">
        <v>914.14999999999975</v>
      </c>
      <c r="I138" s="39">
        <v>901.99999999999955</v>
      </c>
      <c r="J138" s="39">
        <v>943.79999999999973</v>
      </c>
      <c r="K138" s="39">
        <v>955.95</v>
      </c>
      <c r="L138" s="39">
        <v>964.69999999999982</v>
      </c>
      <c r="M138" s="31">
        <v>947.2</v>
      </c>
      <c r="N138" s="31">
        <v>926.3</v>
      </c>
      <c r="O138" s="247">
        <v>6528800</v>
      </c>
      <c r="P138" s="248">
        <v>-1.9567078390607803E-3</v>
      </c>
    </row>
    <row r="139" spans="1:16" ht="12.75" customHeight="1">
      <c r="A139" s="31">
        <v>129</v>
      </c>
      <c r="B139" s="32" t="s">
        <v>84</v>
      </c>
      <c r="C139" s="33" t="s">
        <v>180</v>
      </c>
      <c r="D139" s="34">
        <v>45197</v>
      </c>
      <c r="E139" s="38">
        <v>1034.2</v>
      </c>
      <c r="F139" s="38">
        <v>1033.8666666666668</v>
      </c>
      <c r="G139" s="39">
        <v>1028.5833333333335</v>
      </c>
      <c r="H139" s="39">
        <v>1022.9666666666667</v>
      </c>
      <c r="I139" s="39">
        <v>1017.6833333333334</v>
      </c>
      <c r="J139" s="39">
        <v>1039.4833333333336</v>
      </c>
      <c r="K139" s="39">
        <v>1044.7666666666669</v>
      </c>
      <c r="L139" s="39">
        <v>1050.3833333333337</v>
      </c>
      <c r="M139" s="31">
        <v>1039.1500000000001</v>
      </c>
      <c r="N139" s="31">
        <v>1028.25</v>
      </c>
      <c r="O139" s="247">
        <v>2330400</v>
      </c>
      <c r="P139" s="248">
        <v>-2.7054108216432865E-2</v>
      </c>
    </row>
    <row r="140" spans="1:16" ht="12.75" customHeight="1">
      <c r="A140" s="31">
        <v>130</v>
      </c>
      <c r="B140" s="32" t="s">
        <v>56</v>
      </c>
      <c r="C140" s="33" t="s">
        <v>181</v>
      </c>
      <c r="D140" s="34">
        <v>45197</v>
      </c>
      <c r="E140" s="38">
        <v>103</v>
      </c>
      <c r="F140" s="38">
        <v>101.76666666666667</v>
      </c>
      <c r="G140" s="39">
        <v>99.733333333333334</v>
      </c>
      <c r="H140" s="39">
        <v>96.466666666666669</v>
      </c>
      <c r="I140" s="39">
        <v>94.433333333333337</v>
      </c>
      <c r="J140" s="39">
        <v>105.03333333333333</v>
      </c>
      <c r="K140" s="39">
        <v>107.06666666666666</v>
      </c>
      <c r="L140" s="39">
        <v>110.33333333333333</v>
      </c>
      <c r="M140" s="31">
        <v>103.8</v>
      </c>
      <c r="N140" s="31">
        <v>98.5</v>
      </c>
      <c r="O140" s="247">
        <v>76268200</v>
      </c>
      <c r="P140" s="248">
        <v>0.10366793383335046</v>
      </c>
    </row>
    <row r="141" spans="1:16" ht="12.75" customHeight="1">
      <c r="A141" s="31">
        <v>131</v>
      </c>
      <c r="B141" s="32" t="s">
        <v>87</v>
      </c>
      <c r="C141" s="33" t="s">
        <v>182</v>
      </c>
      <c r="D141" s="34">
        <v>45197</v>
      </c>
      <c r="E141" s="38">
        <v>2493.0500000000002</v>
      </c>
      <c r="F141" s="38">
        <v>2478.1166666666668</v>
      </c>
      <c r="G141" s="39">
        <v>2440.2333333333336</v>
      </c>
      <c r="H141" s="39">
        <v>2387.416666666667</v>
      </c>
      <c r="I141" s="39">
        <v>2349.5333333333338</v>
      </c>
      <c r="J141" s="39">
        <v>2530.9333333333334</v>
      </c>
      <c r="K141" s="39">
        <v>2568.8166666666666</v>
      </c>
      <c r="L141" s="39">
        <v>2621.6333333333332</v>
      </c>
      <c r="M141" s="31">
        <v>2516</v>
      </c>
      <c r="N141" s="31">
        <v>2425.3000000000002</v>
      </c>
      <c r="O141" s="247">
        <v>2681250</v>
      </c>
      <c r="P141" s="248">
        <v>7.6277734849321113E-2</v>
      </c>
    </row>
    <row r="142" spans="1:16" ht="12.75" customHeight="1">
      <c r="A142" s="31">
        <v>132</v>
      </c>
      <c r="B142" s="32" t="s">
        <v>56</v>
      </c>
      <c r="C142" s="33" t="s">
        <v>183</v>
      </c>
      <c r="D142" s="34">
        <v>45197</v>
      </c>
      <c r="E142" s="38">
        <v>108891.65</v>
      </c>
      <c r="F142" s="38">
        <v>108763.88333333335</v>
      </c>
      <c r="G142" s="39">
        <v>108127.76666666669</v>
      </c>
      <c r="H142" s="39">
        <v>107363.88333333335</v>
      </c>
      <c r="I142" s="39">
        <v>106727.76666666669</v>
      </c>
      <c r="J142" s="39">
        <v>109527.76666666669</v>
      </c>
      <c r="K142" s="39">
        <v>110163.88333333336</v>
      </c>
      <c r="L142" s="39">
        <v>110927.76666666669</v>
      </c>
      <c r="M142" s="31">
        <v>109400</v>
      </c>
      <c r="N142" s="31">
        <v>108000</v>
      </c>
      <c r="O142" s="247">
        <v>34410</v>
      </c>
      <c r="P142" s="248">
        <v>-2.0301624129930394E-3</v>
      </c>
    </row>
    <row r="143" spans="1:16" ht="12.75" customHeight="1">
      <c r="A143" s="31">
        <v>133</v>
      </c>
      <c r="B143" s="32" t="s">
        <v>68</v>
      </c>
      <c r="C143" s="33" t="s">
        <v>184</v>
      </c>
      <c r="D143" s="34">
        <v>45197</v>
      </c>
      <c r="E143" s="38">
        <v>1278</v>
      </c>
      <c r="F143" s="38">
        <v>1272.3333333333333</v>
      </c>
      <c r="G143" s="39">
        <v>1262.5666666666666</v>
      </c>
      <c r="H143" s="39">
        <v>1247.1333333333334</v>
      </c>
      <c r="I143" s="39">
        <v>1237.3666666666668</v>
      </c>
      <c r="J143" s="39">
        <v>1287.7666666666664</v>
      </c>
      <c r="K143" s="39">
        <v>1297.5333333333333</v>
      </c>
      <c r="L143" s="39">
        <v>1312.9666666666662</v>
      </c>
      <c r="M143" s="31">
        <v>1282.0999999999999</v>
      </c>
      <c r="N143" s="31">
        <v>1256.9000000000001</v>
      </c>
      <c r="O143" s="247">
        <v>6394850</v>
      </c>
      <c r="P143" s="248">
        <v>-4.1113490364025696E-3</v>
      </c>
    </row>
    <row r="144" spans="1:16" ht="12.75" customHeight="1">
      <c r="A144" s="31">
        <v>134</v>
      </c>
      <c r="B144" s="32" t="s">
        <v>132</v>
      </c>
      <c r="C144" s="33" t="s">
        <v>185</v>
      </c>
      <c r="D144" s="34">
        <v>45197</v>
      </c>
      <c r="E144" s="38">
        <v>104.15</v>
      </c>
      <c r="F144" s="38">
        <v>102.93333333333332</v>
      </c>
      <c r="G144" s="39">
        <v>99.816666666666649</v>
      </c>
      <c r="H144" s="39">
        <v>95.48333333333332</v>
      </c>
      <c r="I144" s="39">
        <v>92.366666666666646</v>
      </c>
      <c r="J144" s="39">
        <v>107.26666666666665</v>
      </c>
      <c r="K144" s="39">
        <v>110.38333333333333</v>
      </c>
      <c r="L144" s="39">
        <v>114.71666666666665</v>
      </c>
      <c r="M144" s="31">
        <v>106.05</v>
      </c>
      <c r="N144" s="31">
        <v>98.6</v>
      </c>
      <c r="O144" s="247">
        <v>65617500</v>
      </c>
      <c r="P144" s="248">
        <v>0.26284642032332561</v>
      </c>
    </row>
    <row r="145" spans="1:16" ht="12.75" customHeight="1">
      <c r="A145" s="31">
        <v>135</v>
      </c>
      <c r="B145" s="32" t="s">
        <v>45</v>
      </c>
      <c r="C145" s="33" t="s">
        <v>186</v>
      </c>
      <c r="D145" s="34">
        <v>45197</v>
      </c>
      <c r="E145" s="38">
        <v>4455.6499999999996</v>
      </c>
      <c r="F145" s="38">
        <v>4430.8666666666659</v>
      </c>
      <c r="G145" s="39">
        <v>4384.7833333333319</v>
      </c>
      <c r="H145" s="39">
        <v>4313.9166666666661</v>
      </c>
      <c r="I145" s="39">
        <v>4267.8333333333321</v>
      </c>
      <c r="J145" s="39">
        <v>4501.7333333333318</v>
      </c>
      <c r="K145" s="39">
        <v>4547.8166666666657</v>
      </c>
      <c r="L145" s="39">
        <v>4618.6833333333316</v>
      </c>
      <c r="M145" s="31">
        <v>4476.95</v>
      </c>
      <c r="N145" s="31">
        <v>4360</v>
      </c>
      <c r="O145" s="247">
        <v>1592250</v>
      </c>
      <c r="P145" s="248">
        <v>7.0202068114979602E-3</v>
      </c>
    </row>
    <row r="146" spans="1:16" ht="12.75" customHeight="1">
      <c r="A146" s="31">
        <v>136</v>
      </c>
      <c r="B146" s="32" t="s">
        <v>39</v>
      </c>
      <c r="C146" s="33" t="s">
        <v>187</v>
      </c>
      <c r="D146" s="34">
        <v>45197</v>
      </c>
      <c r="E146" s="38">
        <v>4575.3500000000004</v>
      </c>
      <c r="F146" s="38">
        <v>4593.75</v>
      </c>
      <c r="G146" s="39">
        <v>4541.6000000000004</v>
      </c>
      <c r="H146" s="39">
        <v>4507.8500000000004</v>
      </c>
      <c r="I146" s="39">
        <v>4455.7000000000007</v>
      </c>
      <c r="J146" s="39">
        <v>4627.5</v>
      </c>
      <c r="K146" s="39">
        <v>4679.6499999999996</v>
      </c>
      <c r="L146" s="39">
        <v>4713.3999999999996</v>
      </c>
      <c r="M146" s="31">
        <v>4645.8999999999996</v>
      </c>
      <c r="N146" s="31">
        <v>4560</v>
      </c>
      <c r="O146" s="247">
        <v>699300</v>
      </c>
      <c r="P146" s="248">
        <v>8.0000000000000002E-3</v>
      </c>
    </row>
    <row r="147" spans="1:16" ht="12.75" customHeight="1">
      <c r="A147" s="31">
        <v>137</v>
      </c>
      <c r="B147" s="32" t="s">
        <v>59</v>
      </c>
      <c r="C147" s="33" t="s">
        <v>188</v>
      </c>
      <c r="D147" s="34">
        <v>45197</v>
      </c>
      <c r="E147" s="38">
        <v>21893.200000000001</v>
      </c>
      <c r="F147" s="38">
        <v>21893.583333333332</v>
      </c>
      <c r="G147" s="39">
        <v>21779.616666666665</v>
      </c>
      <c r="H147" s="39">
        <v>21666.033333333333</v>
      </c>
      <c r="I147" s="39">
        <v>21552.066666666666</v>
      </c>
      <c r="J147" s="39">
        <v>22007.166666666664</v>
      </c>
      <c r="K147" s="39">
        <v>22121.133333333331</v>
      </c>
      <c r="L147" s="39">
        <v>22234.716666666664</v>
      </c>
      <c r="M147" s="31">
        <v>22007.55</v>
      </c>
      <c r="N147" s="31">
        <v>21780</v>
      </c>
      <c r="O147" s="247">
        <v>328760</v>
      </c>
      <c r="P147" s="248">
        <v>-1.2165450121654502E-4</v>
      </c>
    </row>
    <row r="148" spans="1:16" ht="12.75" customHeight="1">
      <c r="A148" s="31">
        <v>138</v>
      </c>
      <c r="B148" s="32" t="s">
        <v>132</v>
      </c>
      <c r="C148" s="33" t="s">
        <v>189</v>
      </c>
      <c r="D148" s="34">
        <v>45197</v>
      </c>
      <c r="E148" s="38">
        <v>138.80000000000001</v>
      </c>
      <c r="F148" s="38">
        <v>137.81666666666669</v>
      </c>
      <c r="G148" s="39">
        <v>134.38333333333338</v>
      </c>
      <c r="H148" s="39">
        <v>129.9666666666667</v>
      </c>
      <c r="I148" s="39">
        <v>126.53333333333339</v>
      </c>
      <c r="J148" s="39">
        <v>142.23333333333338</v>
      </c>
      <c r="K148" s="39">
        <v>145.66666666666671</v>
      </c>
      <c r="L148" s="39">
        <v>150.08333333333337</v>
      </c>
      <c r="M148" s="31">
        <v>141.25</v>
      </c>
      <c r="N148" s="31">
        <v>133.4</v>
      </c>
      <c r="O148" s="247">
        <v>113818500</v>
      </c>
      <c r="P148" s="248">
        <v>7.5245504399948981E-2</v>
      </c>
    </row>
    <row r="149" spans="1:16" ht="12.75" customHeight="1">
      <c r="A149" s="31">
        <v>139</v>
      </c>
      <c r="B149" s="32" t="s">
        <v>190</v>
      </c>
      <c r="C149" s="33" t="s">
        <v>191</v>
      </c>
      <c r="D149" s="34">
        <v>45197</v>
      </c>
      <c r="E149" s="38">
        <v>236.9</v>
      </c>
      <c r="F149" s="38">
        <v>235.31666666666669</v>
      </c>
      <c r="G149" s="39">
        <v>233.18333333333339</v>
      </c>
      <c r="H149" s="39">
        <v>229.4666666666667</v>
      </c>
      <c r="I149" s="39">
        <v>227.3333333333334</v>
      </c>
      <c r="J149" s="39">
        <v>239.03333333333339</v>
      </c>
      <c r="K149" s="39">
        <v>241.16666666666666</v>
      </c>
      <c r="L149" s="39">
        <v>244.88333333333338</v>
      </c>
      <c r="M149" s="31">
        <v>237.45</v>
      </c>
      <c r="N149" s="31">
        <v>231.6</v>
      </c>
      <c r="O149" s="247">
        <v>67884000</v>
      </c>
      <c r="P149" s="248">
        <v>9.052396878483835E-3</v>
      </c>
    </row>
    <row r="150" spans="1:16" ht="12.75" customHeight="1">
      <c r="A150" s="31">
        <v>140</v>
      </c>
      <c r="B150" s="32" t="s">
        <v>108</v>
      </c>
      <c r="C150" s="33" t="s">
        <v>192</v>
      </c>
      <c r="D150" s="34">
        <v>45197</v>
      </c>
      <c r="E150" s="38">
        <v>1134.7</v>
      </c>
      <c r="F150" s="38">
        <v>1138.2</v>
      </c>
      <c r="G150" s="39">
        <v>1128.45</v>
      </c>
      <c r="H150" s="39">
        <v>1122.2</v>
      </c>
      <c r="I150" s="39">
        <v>1112.45</v>
      </c>
      <c r="J150" s="39">
        <v>1144.45</v>
      </c>
      <c r="K150" s="39">
        <v>1154.2</v>
      </c>
      <c r="L150" s="39">
        <v>1160.45</v>
      </c>
      <c r="M150" s="31">
        <v>1147.95</v>
      </c>
      <c r="N150" s="31">
        <v>1131.95</v>
      </c>
      <c r="O150" s="247">
        <v>6566700</v>
      </c>
      <c r="P150" s="248">
        <v>-8.979505598985844E-3</v>
      </c>
    </row>
    <row r="151" spans="1:16" ht="12.75" customHeight="1">
      <c r="A151" s="31">
        <v>141</v>
      </c>
      <c r="B151" s="32" t="s">
        <v>87</v>
      </c>
      <c r="C151" s="33" t="s">
        <v>193</v>
      </c>
      <c r="D151" s="34">
        <v>45197</v>
      </c>
      <c r="E151" s="38">
        <v>4169.5</v>
      </c>
      <c r="F151" s="38">
        <v>4161.5</v>
      </c>
      <c r="G151" s="39">
        <v>4128</v>
      </c>
      <c r="H151" s="39">
        <v>4086.5</v>
      </c>
      <c r="I151" s="39">
        <v>4053</v>
      </c>
      <c r="J151" s="39">
        <v>4203</v>
      </c>
      <c r="K151" s="39">
        <v>4236.5</v>
      </c>
      <c r="L151" s="39">
        <v>4278</v>
      </c>
      <c r="M151" s="31">
        <v>4195</v>
      </c>
      <c r="N151" s="31">
        <v>4120</v>
      </c>
      <c r="O151" s="247">
        <v>258000</v>
      </c>
      <c r="P151" s="248">
        <v>4.1162227602905568E-2</v>
      </c>
    </row>
    <row r="152" spans="1:16" ht="12.75" customHeight="1">
      <c r="A152" s="31">
        <v>142</v>
      </c>
      <c r="B152" s="32" t="s">
        <v>84</v>
      </c>
      <c r="C152" s="33" t="s">
        <v>194</v>
      </c>
      <c r="D152" s="34">
        <v>45197</v>
      </c>
      <c r="E152" s="38">
        <v>183.3</v>
      </c>
      <c r="F152" s="38">
        <v>183.6</v>
      </c>
      <c r="G152" s="39">
        <v>182.1</v>
      </c>
      <c r="H152" s="39">
        <v>180.9</v>
      </c>
      <c r="I152" s="39">
        <v>179.4</v>
      </c>
      <c r="J152" s="39">
        <v>184.79999999999998</v>
      </c>
      <c r="K152" s="39">
        <v>186.29999999999998</v>
      </c>
      <c r="L152" s="39">
        <v>187.49999999999997</v>
      </c>
      <c r="M152" s="31">
        <v>185.1</v>
      </c>
      <c r="N152" s="31">
        <v>182.4</v>
      </c>
      <c r="O152" s="247">
        <v>42296100</v>
      </c>
      <c r="P152" s="248">
        <v>5.3914044512663087E-2</v>
      </c>
    </row>
    <row r="153" spans="1:16" ht="12.75" customHeight="1">
      <c r="A153" s="31">
        <v>143</v>
      </c>
      <c r="B153" s="32" t="s">
        <v>47</v>
      </c>
      <c r="C153" s="33" t="s">
        <v>195</v>
      </c>
      <c r="D153" s="34">
        <v>45197</v>
      </c>
      <c r="E153" s="38">
        <v>39786.6</v>
      </c>
      <c r="F153" s="38">
        <v>39983.833333333336</v>
      </c>
      <c r="G153" s="39">
        <v>39467.76666666667</v>
      </c>
      <c r="H153" s="39">
        <v>39148.933333333334</v>
      </c>
      <c r="I153" s="39">
        <v>38632.866666666669</v>
      </c>
      <c r="J153" s="39">
        <v>40302.666666666672</v>
      </c>
      <c r="K153" s="39">
        <v>40818.733333333337</v>
      </c>
      <c r="L153" s="39">
        <v>41137.566666666673</v>
      </c>
      <c r="M153" s="31">
        <v>40499.9</v>
      </c>
      <c r="N153" s="31">
        <v>39665</v>
      </c>
      <c r="O153" s="247">
        <v>147525</v>
      </c>
      <c r="P153" s="248">
        <v>-2.2319164045855738E-3</v>
      </c>
    </row>
    <row r="154" spans="1:16" ht="12.75" customHeight="1">
      <c r="A154" s="31">
        <v>144</v>
      </c>
      <c r="B154" s="32" t="s">
        <v>43</v>
      </c>
      <c r="C154" s="33" t="s">
        <v>196</v>
      </c>
      <c r="D154" s="34">
        <v>45197</v>
      </c>
      <c r="E154" s="38">
        <v>1092.75</v>
      </c>
      <c r="F154" s="38">
        <v>1095.1166666666666</v>
      </c>
      <c r="G154" s="39">
        <v>1084.6333333333332</v>
      </c>
      <c r="H154" s="39">
        <v>1076.5166666666667</v>
      </c>
      <c r="I154" s="39">
        <v>1066.0333333333333</v>
      </c>
      <c r="J154" s="39">
        <v>1103.2333333333331</v>
      </c>
      <c r="K154" s="39">
        <v>1113.7166666666662</v>
      </c>
      <c r="L154" s="39">
        <v>1121.833333333333</v>
      </c>
      <c r="M154" s="31">
        <v>1105.5999999999999</v>
      </c>
      <c r="N154" s="31">
        <v>1087</v>
      </c>
      <c r="O154" s="247">
        <v>9186750</v>
      </c>
      <c r="P154" s="248">
        <v>-1.882409484139699E-2</v>
      </c>
    </row>
    <row r="155" spans="1:16" ht="12.75" customHeight="1">
      <c r="A155" s="31">
        <v>145</v>
      </c>
      <c r="B155" s="32" t="s">
        <v>87</v>
      </c>
      <c r="C155" s="33" t="s">
        <v>197</v>
      </c>
      <c r="D155" s="34">
        <v>45197</v>
      </c>
      <c r="E155" s="38">
        <v>5802.45</v>
      </c>
      <c r="F155" s="38">
        <v>5740.0999999999995</v>
      </c>
      <c r="G155" s="39">
        <v>5646.6499999999987</v>
      </c>
      <c r="H155" s="39">
        <v>5490.8499999999995</v>
      </c>
      <c r="I155" s="39">
        <v>5397.3999999999987</v>
      </c>
      <c r="J155" s="39">
        <v>5895.8999999999987</v>
      </c>
      <c r="K155" s="39">
        <v>5989.3499999999995</v>
      </c>
      <c r="L155" s="39">
        <v>6145.1499999999987</v>
      </c>
      <c r="M155" s="31">
        <v>5833.55</v>
      </c>
      <c r="N155" s="31">
        <v>5584.3</v>
      </c>
      <c r="O155" s="247">
        <v>1350300</v>
      </c>
      <c r="P155" s="248">
        <v>0.10703012912482066</v>
      </c>
    </row>
    <row r="156" spans="1:16" ht="12.75" customHeight="1">
      <c r="A156" s="31">
        <v>146</v>
      </c>
      <c r="B156" s="32" t="s">
        <v>84</v>
      </c>
      <c r="C156" s="33" t="s">
        <v>198</v>
      </c>
      <c r="D156" s="34">
        <v>45197</v>
      </c>
      <c r="E156" s="38">
        <v>220.55</v>
      </c>
      <c r="F156" s="38">
        <v>221</v>
      </c>
      <c r="G156" s="39">
        <v>219.25</v>
      </c>
      <c r="H156" s="39">
        <v>217.95</v>
      </c>
      <c r="I156" s="39">
        <v>216.2</v>
      </c>
      <c r="J156" s="39">
        <v>222.3</v>
      </c>
      <c r="K156" s="39">
        <v>224.05</v>
      </c>
      <c r="L156" s="39">
        <v>225.35000000000002</v>
      </c>
      <c r="M156" s="31">
        <v>222.75</v>
      </c>
      <c r="N156" s="31">
        <v>219.7</v>
      </c>
      <c r="O156" s="247">
        <v>21915000</v>
      </c>
      <c r="P156" s="248">
        <v>4.2528899671756812E-2</v>
      </c>
    </row>
    <row r="157" spans="1:16" ht="12.75" customHeight="1">
      <c r="A157" s="31">
        <v>147</v>
      </c>
      <c r="B157" s="32" t="s">
        <v>68</v>
      </c>
      <c r="C157" s="33" t="s">
        <v>199</v>
      </c>
      <c r="D157" s="34">
        <v>45197</v>
      </c>
      <c r="E157" s="38">
        <v>265.55</v>
      </c>
      <c r="F157" s="38">
        <v>263.18333333333334</v>
      </c>
      <c r="G157" s="39">
        <v>260.51666666666665</v>
      </c>
      <c r="H157" s="39">
        <v>255.48333333333329</v>
      </c>
      <c r="I157" s="39">
        <v>252.81666666666661</v>
      </c>
      <c r="J157" s="39">
        <v>268.2166666666667</v>
      </c>
      <c r="K157" s="39">
        <v>270.88333333333333</v>
      </c>
      <c r="L157" s="39">
        <v>275.91666666666674</v>
      </c>
      <c r="M157" s="31">
        <v>265.85000000000002</v>
      </c>
      <c r="N157" s="31">
        <v>258.14999999999998</v>
      </c>
      <c r="O157" s="247">
        <v>64585400</v>
      </c>
      <c r="P157" s="248">
        <v>-1.0355310659319779E-2</v>
      </c>
    </row>
    <row r="158" spans="1:16" ht="12.75" customHeight="1">
      <c r="A158" s="31">
        <v>148</v>
      </c>
      <c r="B158" s="32" t="s">
        <v>59</v>
      </c>
      <c r="C158" s="33" t="s">
        <v>200</v>
      </c>
      <c r="D158" s="34">
        <v>45197</v>
      </c>
      <c r="E158" s="38">
        <v>2485.65</v>
      </c>
      <c r="F158" s="38">
        <v>2492.1666666666665</v>
      </c>
      <c r="G158" s="39">
        <v>2470.4833333333331</v>
      </c>
      <c r="H158" s="39">
        <v>2455.3166666666666</v>
      </c>
      <c r="I158" s="39">
        <v>2433.6333333333332</v>
      </c>
      <c r="J158" s="39">
        <v>2507.333333333333</v>
      </c>
      <c r="K158" s="39">
        <v>2529.0166666666664</v>
      </c>
      <c r="L158" s="39">
        <v>2544.1833333333329</v>
      </c>
      <c r="M158" s="31">
        <v>2513.85</v>
      </c>
      <c r="N158" s="31">
        <v>2477</v>
      </c>
      <c r="O158" s="247">
        <v>2760000</v>
      </c>
      <c r="P158" s="248">
        <v>4.8134434634007406E-2</v>
      </c>
    </row>
    <row r="159" spans="1:16" ht="12.75" customHeight="1">
      <c r="A159" s="31">
        <v>149</v>
      </c>
      <c r="B159" s="32" t="s">
        <v>39</v>
      </c>
      <c r="C159" s="33" t="s">
        <v>201</v>
      </c>
      <c r="D159" s="34">
        <v>45197</v>
      </c>
      <c r="E159" s="38">
        <v>3653.75</v>
      </c>
      <c r="F159" s="38">
        <v>3647.5833333333335</v>
      </c>
      <c r="G159" s="39">
        <v>3621.166666666667</v>
      </c>
      <c r="H159" s="39">
        <v>3588.5833333333335</v>
      </c>
      <c r="I159" s="39">
        <v>3562.166666666667</v>
      </c>
      <c r="J159" s="39">
        <v>3680.166666666667</v>
      </c>
      <c r="K159" s="39">
        <v>3706.5833333333339</v>
      </c>
      <c r="L159" s="39">
        <v>3739.166666666667</v>
      </c>
      <c r="M159" s="31">
        <v>3674</v>
      </c>
      <c r="N159" s="31">
        <v>3615</v>
      </c>
      <c r="O159" s="247">
        <v>2377500</v>
      </c>
      <c r="P159" s="248">
        <v>5.1791565373639154E-3</v>
      </c>
    </row>
    <row r="160" spans="1:16" ht="12.75" customHeight="1">
      <c r="A160" s="31">
        <v>150</v>
      </c>
      <c r="B160" s="32" t="s">
        <v>63</v>
      </c>
      <c r="C160" s="33" t="s">
        <v>202</v>
      </c>
      <c r="D160" s="34">
        <v>45197</v>
      </c>
      <c r="E160" s="38">
        <v>67.7</v>
      </c>
      <c r="F160" s="38">
        <v>67.316666666666663</v>
      </c>
      <c r="G160" s="39">
        <v>66.383333333333326</v>
      </c>
      <c r="H160" s="39">
        <v>65.066666666666663</v>
      </c>
      <c r="I160" s="39">
        <v>64.133333333333326</v>
      </c>
      <c r="J160" s="39">
        <v>68.633333333333326</v>
      </c>
      <c r="K160" s="39">
        <v>69.566666666666663</v>
      </c>
      <c r="L160" s="39">
        <v>70.883333333333326</v>
      </c>
      <c r="M160" s="31">
        <v>68.25</v>
      </c>
      <c r="N160" s="31">
        <v>66</v>
      </c>
      <c r="O160" s="247">
        <v>321984000</v>
      </c>
      <c r="P160" s="248">
        <v>4.1668823438066153E-2</v>
      </c>
    </row>
    <row r="161" spans="1:16" ht="12.75" customHeight="1">
      <c r="A161" s="31">
        <v>151</v>
      </c>
      <c r="B161" s="32" t="s">
        <v>45</v>
      </c>
      <c r="C161" s="33" t="s">
        <v>203</v>
      </c>
      <c r="D161" s="34">
        <v>45197</v>
      </c>
      <c r="E161" s="38">
        <v>5233.3999999999996</v>
      </c>
      <c r="F161" s="38">
        <v>5213.1833333333334</v>
      </c>
      <c r="G161" s="39">
        <v>5181.2666666666664</v>
      </c>
      <c r="H161" s="39">
        <v>5129.1333333333332</v>
      </c>
      <c r="I161" s="39">
        <v>5097.2166666666662</v>
      </c>
      <c r="J161" s="39">
        <v>5265.3166666666666</v>
      </c>
      <c r="K161" s="39">
        <v>5297.2333333333327</v>
      </c>
      <c r="L161" s="39">
        <v>5349.3666666666668</v>
      </c>
      <c r="M161" s="31">
        <v>5245.1</v>
      </c>
      <c r="N161" s="31">
        <v>5161.05</v>
      </c>
      <c r="O161" s="247">
        <v>1740900</v>
      </c>
      <c r="P161" s="248">
        <v>-2.5851938895417155E-2</v>
      </c>
    </row>
    <row r="162" spans="1:16" ht="12.75" customHeight="1">
      <c r="A162" s="31">
        <v>152</v>
      </c>
      <c r="B162" s="32" t="s">
        <v>190</v>
      </c>
      <c r="C162" s="33" t="s">
        <v>204</v>
      </c>
      <c r="D162" s="34">
        <v>45197</v>
      </c>
      <c r="E162" s="38">
        <v>256.95</v>
      </c>
      <c r="F162" s="38">
        <v>255.76666666666668</v>
      </c>
      <c r="G162" s="39">
        <v>253.28333333333336</v>
      </c>
      <c r="H162" s="39">
        <v>249.61666666666667</v>
      </c>
      <c r="I162" s="39">
        <v>247.13333333333335</v>
      </c>
      <c r="J162" s="39">
        <v>259.43333333333339</v>
      </c>
      <c r="K162" s="39">
        <v>261.91666666666663</v>
      </c>
      <c r="L162" s="39">
        <v>265.58333333333337</v>
      </c>
      <c r="M162" s="31">
        <v>258.25</v>
      </c>
      <c r="N162" s="31">
        <v>252.1</v>
      </c>
      <c r="O162" s="247">
        <v>40888800</v>
      </c>
      <c r="P162" s="248">
        <v>1.7860686644175431E-3</v>
      </c>
    </row>
    <row r="163" spans="1:16" ht="12.75" customHeight="1">
      <c r="A163" s="31">
        <v>153</v>
      </c>
      <c r="B163" s="32" t="s">
        <v>205</v>
      </c>
      <c r="C163" s="33" t="s">
        <v>206</v>
      </c>
      <c r="D163" s="34">
        <v>45197</v>
      </c>
      <c r="E163" s="38">
        <v>1805.15</v>
      </c>
      <c r="F163" s="38">
        <v>1804.3333333333333</v>
      </c>
      <c r="G163" s="39">
        <v>1783.9666666666665</v>
      </c>
      <c r="H163" s="39">
        <v>1762.7833333333333</v>
      </c>
      <c r="I163" s="39">
        <v>1742.4166666666665</v>
      </c>
      <c r="J163" s="39">
        <v>1825.5166666666664</v>
      </c>
      <c r="K163" s="39">
        <v>1845.8833333333332</v>
      </c>
      <c r="L163" s="39">
        <v>1867.0666666666664</v>
      </c>
      <c r="M163" s="31">
        <v>1824.7</v>
      </c>
      <c r="N163" s="31">
        <v>1783.15</v>
      </c>
      <c r="O163" s="247">
        <v>4442405</v>
      </c>
      <c r="P163" s="248">
        <v>1.6010425393279345E-2</v>
      </c>
    </row>
    <row r="164" spans="1:16" ht="12.75" customHeight="1">
      <c r="A164" s="31">
        <v>154</v>
      </c>
      <c r="B164" s="32" t="s">
        <v>49</v>
      </c>
      <c r="C164" s="33" t="s">
        <v>208</v>
      </c>
      <c r="D164" s="34">
        <v>45197</v>
      </c>
      <c r="E164" s="38">
        <v>916.3</v>
      </c>
      <c r="F164" s="38">
        <v>907.1</v>
      </c>
      <c r="G164" s="39">
        <v>894.2</v>
      </c>
      <c r="H164" s="39">
        <v>872.1</v>
      </c>
      <c r="I164" s="39">
        <v>859.2</v>
      </c>
      <c r="J164" s="39">
        <v>929.2</v>
      </c>
      <c r="K164" s="39">
        <v>942.09999999999991</v>
      </c>
      <c r="L164" s="39">
        <v>964.2</v>
      </c>
      <c r="M164" s="31">
        <v>920</v>
      </c>
      <c r="N164" s="31">
        <v>885</v>
      </c>
      <c r="O164" s="247">
        <v>3327750</v>
      </c>
      <c r="P164" s="248">
        <v>4.9035369774919617E-2</v>
      </c>
    </row>
    <row r="165" spans="1:16" ht="12.75" customHeight="1">
      <c r="A165" s="31">
        <v>155</v>
      </c>
      <c r="B165" s="32" t="s">
        <v>63</v>
      </c>
      <c r="C165" s="33" t="s">
        <v>209</v>
      </c>
      <c r="D165" s="34">
        <v>45197</v>
      </c>
      <c r="E165" s="38">
        <v>235.95</v>
      </c>
      <c r="F165" s="38">
        <v>236.95000000000002</v>
      </c>
      <c r="G165" s="39">
        <v>232.00000000000003</v>
      </c>
      <c r="H165" s="39">
        <v>228.05</v>
      </c>
      <c r="I165" s="39">
        <v>223.10000000000002</v>
      </c>
      <c r="J165" s="39">
        <v>240.90000000000003</v>
      </c>
      <c r="K165" s="39">
        <v>245.85000000000002</v>
      </c>
      <c r="L165" s="39">
        <v>249.80000000000004</v>
      </c>
      <c r="M165" s="31">
        <v>241.9</v>
      </c>
      <c r="N165" s="31">
        <v>233</v>
      </c>
      <c r="O165" s="247">
        <v>43615000</v>
      </c>
      <c r="P165" s="248">
        <v>5.9130645944633319E-2</v>
      </c>
    </row>
    <row r="166" spans="1:16" ht="12.75" customHeight="1">
      <c r="A166" s="31">
        <v>156</v>
      </c>
      <c r="B166" s="32" t="s">
        <v>190</v>
      </c>
      <c r="C166" s="33" t="s">
        <v>210</v>
      </c>
      <c r="D166" s="34">
        <v>45197</v>
      </c>
      <c r="E166" s="38">
        <v>245</v>
      </c>
      <c r="F166" s="38">
        <v>242.88333333333333</v>
      </c>
      <c r="G166" s="39">
        <v>239.86666666666665</v>
      </c>
      <c r="H166" s="39">
        <v>234.73333333333332</v>
      </c>
      <c r="I166" s="39">
        <v>231.71666666666664</v>
      </c>
      <c r="J166" s="39">
        <v>248.01666666666665</v>
      </c>
      <c r="K166" s="39">
        <v>251.0333333333333</v>
      </c>
      <c r="L166" s="39">
        <v>256.16666666666663</v>
      </c>
      <c r="M166" s="31">
        <v>245.9</v>
      </c>
      <c r="N166" s="31">
        <v>237.75</v>
      </c>
      <c r="O166" s="247">
        <v>55320000</v>
      </c>
      <c r="P166" s="248">
        <v>-4.4889502762430943E-2</v>
      </c>
    </row>
    <row r="167" spans="1:16" ht="12.75" customHeight="1">
      <c r="A167" s="31">
        <v>157</v>
      </c>
      <c r="B167" s="32" t="s">
        <v>84</v>
      </c>
      <c r="C167" s="33" t="s">
        <v>211</v>
      </c>
      <c r="D167" s="34">
        <v>45197</v>
      </c>
      <c r="E167" s="38">
        <v>2427.6</v>
      </c>
      <c r="F167" s="38">
        <v>2425.8333333333335</v>
      </c>
      <c r="G167" s="39">
        <v>2412.7666666666669</v>
      </c>
      <c r="H167" s="39">
        <v>2397.9333333333334</v>
      </c>
      <c r="I167" s="39">
        <v>2384.8666666666668</v>
      </c>
      <c r="J167" s="39">
        <v>2440.666666666667</v>
      </c>
      <c r="K167" s="39">
        <v>2453.7333333333336</v>
      </c>
      <c r="L167" s="39">
        <v>2468.5666666666671</v>
      </c>
      <c r="M167" s="31">
        <v>2438.9</v>
      </c>
      <c r="N167" s="31">
        <v>2411</v>
      </c>
      <c r="O167" s="247">
        <v>43249500</v>
      </c>
      <c r="P167" s="248">
        <v>7.9706345044572632E-3</v>
      </c>
    </row>
    <row r="168" spans="1:16" ht="12.75" customHeight="1">
      <c r="A168" s="31">
        <v>158</v>
      </c>
      <c r="B168" s="32" t="s">
        <v>132</v>
      </c>
      <c r="C168" s="33" t="s">
        <v>212</v>
      </c>
      <c r="D168" s="34">
        <v>45197</v>
      </c>
      <c r="E168" s="38">
        <v>102.95</v>
      </c>
      <c r="F168" s="38">
        <v>101.65000000000002</v>
      </c>
      <c r="G168" s="39">
        <v>99.400000000000034</v>
      </c>
      <c r="H168" s="39">
        <v>95.850000000000009</v>
      </c>
      <c r="I168" s="39">
        <v>93.600000000000023</v>
      </c>
      <c r="J168" s="39">
        <v>105.20000000000005</v>
      </c>
      <c r="K168" s="39">
        <v>107.45000000000002</v>
      </c>
      <c r="L168" s="39">
        <v>111.00000000000006</v>
      </c>
      <c r="M168" s="31">
        <v>103.9</v>
      </c>
      <c r="N168" s="31">
        <v>98.1</v>
      </c>
      <c r="O168" s="247">
        <v>145904000</v>
      </c>
      <c r="P168" s="248">
        <v>8.7018714983907494E-2</v>
      </c>
    </row>
    <row r="169" spans="1:16" ht="12.75" customHeight="1">
      <c r="A169" s="31">
        <v>159</v>
      </c>
      <c r="B169" s="32" t="s">
        <v>63</v>
      </c>
      <c r="C169" s="33" t="s">
        <v>213</v>
      </c>
      <c r="D169" s="34">
        <v>45197</v>
      </c>
      <c r="E169" s="38">
        <v>847.65</v>
      </c>
      <c r="F169" s="38">
        <v>848.96666666666658</v>
      </c>
      <c r="G169" s="39">
        <v>841.13333333333321</v>
      </c>
      <c r="H169" s="39">
        <v>834.61666666666667</v>
      </c>
      <c r="I169" s="39">
        <v>826.7833333333333</v>
      </c>
      <c r="J169" s="39">
        <v>855.48333333333312</v>
      </c>
      <c r="K169" s="39">
        <v>863.31666666666638</v>
      </c>
      <c r="L169" s="39">
        <v>869.83333333333303</v>
      </c>
      <c r="M169" s="31">
        <v>856.8</v>
      </c>
      <c r="N169" s="31">
        <v>842.45</v>
      </c>
      <c r="O169" s="247">
        <v>7363200</v>
      </c>
      <c r="P169" s="248">
        <v>5.4353734101532771E-4</v>
      </c>
    </row>
    <row r="170" spans="1:16" ht="12.75" customHeight="1">
      <c r="A170" s="31">
        <v>160</v>
      </c>
      <c r="B170" s="32" t="s">
        <v>68</v>
      </c>
      <c r="C170" s="33" t="s">
        <v>214</v>
      </c>
      <c r="D170" s="34">
        <v>45197</v>
      </c>
      <c r="E170" s="38">
        <v>1336.95</v>
      </c>
      <c r="F170" s="38">
        <v>1328.35</v>
      </c>
      <c r="G170" s="39">
        <v>1315.6999999999998</v>
      </c>
      <c r="H170" s="39">
        <v>1294.4499999999998</v>
      </c>
      <c r="I170" s="39">
        <v>1281.7999999999997</v>
      </c>
      <c r="J170" s="39">
        <v>1349.6</v>
      </c>
      <c r="K170" s="39">
        <v>1362.25</v>
      </c>
      <c r="L170" s="39">
        <v>1383.5</v>
      </c>
      <c r="M170" s="31">
        <v>1341</v>
      </c>
      <c r="N170" s="31">
        <v>1307.0999999999999</v>
      </c>
      <c r="O170" s="247">
        <v>9027000</v>
      </c>
      <c r="P170" s="248">
        <v>3.2689832689832693E-2</v>
      </c>
    </row>
    <row r="171" spans="1:16" ht="12.75" customHeight="1">
      <c r="A171" s="31">
        <v>161</v>
      </c>
      <c r="B171" s="32" t="s">
        <v>63</v>
      </c>
      <c r="C171" s="33" t="s">
        <v>215</v>
      </c>
      <c r="D171" s="34">
        <v>45197</v>
      </c>
      <c r="E171" s="38">
        <v>579.35</v>
      </c>
      <c r="F171" s="38">
        <v>576.76666666666665</v>
      </c>
      <c r="G171" s="39">
        <v>573.2833333333333</v>
      </c>
      <c r="H171" s="39">
        <v>567.2166666666667</v>
      </c>
      <c r="I171" s="39">
        <v>563.73333333333335</v>
      </c>
      <c r="J171" s="39">
        <v>582.83333333333326</v>
      </c>
      <c r="K171" s="39">
        <v>586.31666666666661</v>
      </c>
      <c r="L171" s="39">
        <v>592.38333333333321</v>
      </c>
      <c r="M171" s="31">
        <v>580.25</v>
      </c>
      <c r="N171" s="31">
        <v>570.70000000000005</v>
      </c>
      <c r="O171" s="247">
        <v>93870000</v>
      </c>
      <c r="P171" s="248">
        <v>-2.3575853083896335E-2</v>
      </c>
    </row>
    <row r="172" spans="1:16" ht="12.75" customHeight="1">
      <c r="A172" s="31">
        <v>162</v>
      </c>
      <c r="B172" s="32" t="s">
        <v>49</v>
      </c>
      <c r="C172" s="33" t="s">
        <v>216</v>
      </c>
      <c r="D172" s="34">
        <v>45197</v>
      </c>
      <c r="E172" s="38">
        <v>25762.3</v>
      </c>
      <c r="F172" s="38">
        <v>25404.566666666669</v>
      </c>
      <c r="G172" s="39">
        <v>24939.133333333339</v>
      </c>
      <c r="H172" s="39">
        <v>24115.966666666671</v>
      </c>
      <c r="I172" s="39">
        <v>23650.53333333334</v>
      </c>
      <c r="J172" s="39">
        <v>26227.733333333337</v>
      </c>
      <c r="K172" s="39">
        <v>26693.166666666664</v>
      </c>
      <c r="L172" s="39">
        <v>27516.333333333336</v>
      </c>
      <c r="M172" s="31">
        <v>25870</v>
      </c>
      <c r="N172" s="31">
        <v>24581.4</v>
      </c>
      <c r="O172" s="247">
        <v>173700</v>
      </c>
      <c r="P172" s="248">
        <v>-1.4328273513973613E-2</v>
      </c>
    </row>
    <row r="173" spans="1:16" ht="12.75" customHeight="1">
      <c r="A173" s="31">
        <v>163</v>
      </c>
      <c r="B173" s="32" t="s">
        <v>41</v>
      </c>
      <c r="C173" s="33" t="s">
        <v>217</v>
      </c>
      <c r="D173" s="34">
        <v>45197</v>
      </c>
      <c r="E173" s="38">
        <v>3916.65</v>
      </c>
      <c r="F173" s="38">
        <v>3900.3833333333332</v>
      </c>
      <c r="G173" s="39">
        <v>3868.2666666666664</v>
      </c>
      <c r="H173" s="39">
        <v>3819.8833333333332</v>
      </c>
      <c r="I173" s="39">
        <v>3787.7666666666664</v>
      </c>
      <c r="J173" s="39">
        <v>3948.7666666666664</v>
      </c>
      <c r="K173" s="39">
        <v>3980.8833333333332</v>
      </c>
      <c r="L173" s="39">
        <v>4029.2666666666664</v>
      </c>
      <c r="M173" s="31">
        <v>3932.5</v>
      </c>
      <c r="N173" s="31">
        <v>3852</v>
      </c>
      <c r="O173" s="247">
        <v>1664850</v>
      </c>
      <c r="P173" s="248">
        <v>4.4798407167745144E-3</v>
      </c>
    </row>
    <row r="174" spans="1:16" ht="12.75" customHeight="1">
      <c r="A174" s="31">
        <v>164</v>
      </c>
      <c r="B174" s="32" t="s">
        <v>47</v>
      </c>
      <c r="C174" s="33" t="s">
        <v>218</v>
      </c>
      <c r="D174" s="34">
        <v>45197</v>
      </c>
      <c r="E174" s="38">
        <v>2421</v>
      </c>
      <c r="F174" s="38">
        <v>2412.4</v>
      </c>
      <c r="G174" s="39">
        <v>2389.8000000000002</v>
      </c>
      <c r="H174" s="39">
        <v>2358.6</v>
      </c>
      <c r="I174" s="39">
        <v>2336</v>
      </c>
      <c r="J174" s="39">
        <v>2443.6000000000004</v>
      </c>
      <c r="K174" s="39">
        <v>2466.1999999999998</v>
      </c>
      <c r="L174" s="39">
        <v>2497.4000000000005</v>
      </c>
      <c r="M174" s="31">
        <v>2435</v>
      </c>
      <c r="N174" s="31">
        <v>2381.1999999999998</v>
      </c>
      <c r="O174" s="247">
        <v>3781500</v>
      </c>
      <c r="P174" s="248">
        <v>5.9132444071000947E-2</v>
      </c>
    </row>
    <row r="175" spans="1:16" ht="12.75" customHeight="1">
      <c r="A175" s="31">
        <v>165</v>
      </c>
      <c r="B175" s="32" t="s">
        <v>68</v>
      </c>
      <c r="C175" s="33" t="s">
        <v>219</v>
      </c>
      <c r="D175" s="34">
        <v>45197</v>
      </c>
      <c r="E175" s="38">
        <v>1907.55</v>
      </c>
      <c r="F175" s="38">
        <v>1922.4000000000003</v>
      </c>
      <c r="G175" s="39">
        <v>1888.3000000000006</v>
      </c>
      <c r="H175" s="39">
        <v>1869.0500000000004</v>
      </c>
      <c r="I175" s="39">
        <v>1834.9500000000007</v>
      </c>
      <c r="J175" s="39">
        <v>1941.6500000000005</v>
      </c>
      <c r="K175" s="39">
        <v>1975.7500000000005</v>
      </c>
      <c r="L175" s="39">
        <v>1995.0000000000005</v>
      </c>
      <c r="M175" s="31">
        <v>1956.5</v>
      </c>
      <c r="N175" s="31">
        <v>1903.15</v>
      </c>
      <c r="O175" s="247">
        <v>6580200</v>
      </c>
      <c r="P175" s="248">
        <v>1.6404077849860983E-2</v>
      </c>
    </row>
    <row r="176" spans="1:16" ht="12.75" customHeight="1">
      <c r="A176" s="31">
        <v>166</v>
      </c>
      <c r="B176" s="32" t="s">
        <v>43</v>
      </c>
      <c r="C176" s="33" t="s">
        <v>220</v>
      </c>
      <c r="D176" s="34">
        <v>45197</v>
      </c>
      <c r="E176" s="38">
        <v>1114.1500000000001</v>
      </c>
      <c r="F176" s="38">
        <v>1113.2833333333335</v>
      </c>
      <c r="G176" s="39">
        <v>1109.416666666667</v>
      </c>
      <c r="H176" s="39">
        <v>1104.6833333333334</v>
      </c>
      <c r="I176" s="39">
        <v>1100.8166666666668</v>
      </c>
      <c r="J176" s="39">
        <v>1118.0166666666671</v>
      </c>
      <c r="K176" s="39">
        <v>1121.8833333333334</v>
      </c>
      <c r="L176" s="39">
        <v>1126.6166666666672</v>
      </c>
      <c r="M176" s="31">
        <v>1117.1500000000001</v>
      </c>
      <c r="N176" s="31">
        <v>1108.55</v>
      </c>
      <c r="O176" s="247">
        <v>22292200</v>
      </c>
      <c r="P176" s="248">
        <v>-2.3182957393483709E-3</v>
      </c>
    </row>
    <row r="177" spans="1:16" ht="12.75" customHeight="1">
      <c r="A177" s="31">
        <v>167</v>
      </c>
      <c r="B177" s="32" t="s">
        <v>205</v>
      </c>
      <c r="C177" s="33" t="s">
        <v>221</v>
      </c>
      <c r="D177" s="34">
        <v>45197</v>
      </c>
      <c r="E177" s="38">
        <v>614.6</v>
      </c>
      <c r="F177" s="38">
        <v>616.75</v>
      </c>
      <c r="G177" s="39">
        <v>608.70000000000005</v>
      </c>
      <c r="H177" s="39">
        <v>602.80000000000007</v>
      </c>
      <c r="I177" s="39">
        <v>594.75000000000011</v>
      </c>
      <c r="J177" s="39">
        <v>622.65</v>
      </c>
      <c r="K177" s="39">
        <v>630.69999999999993</v>
      </c>
      <c r="L177" s="39">
        <v>636.59999999999991</v>
      </c>
      <c r="M177" s="31">
        <v>624.79999999999995</v>
      </c>
      <c r="N177" s="31">
        <v>610.85</v>
      </c>
      <c r="O177" s="247">
        <v>8116500</v>
      </c>
      <c r="P177" s="248">
        <v>7.8226857887874843E-3</v>
      </c>
    </row>
    <row r="178" spans="1:16" ht="12.75" customHeight="1">
      <c r="A178" s="31">
        <v>168</v>
      </c>
      <c r="B178" s="32" t="s">
        <v>43</v>
      </c>
      <c r="C178" s="33" t="s">
        <v>222</v>
      </c>
      <c r="D178" s="34">
        <v>45197</v>
      </c>
      <c r="E178" s="38">
        <v>797.95</v>
      </c>
      <c r="F178" s="38">
        <v>792.01666666666677</v>
      </c>
      <c r="G178" s="39">
        <v>785.03333333333353</v>
      </c>
      <c r="H178" s="39">
        <v>772.11666666666679</v>
      </c>
      <c r="I178" s="39">
        <v>765.13333333333355</v>
      </c>
      <c r="J178" s="39">
        <v>804.93333333333351</v>
      </c>
      <c r="K178" s="39">
        <v>811.91666666666686</v>
      </c>
      <c r="L178" s="39">
        <v>824.83333333333348</v>
      </c>
      <c r="M178" s="31">
        <v>799</v>
      </c>
      <c r="N178" s="31">
        <v>779.1</v>
      </c>
      <c r="O178" s="247">
        <v>3900000</v>
      </c>
      <c r="P178" s="248">
        <v>-1.4653865588681153E-2</v>
      </c>
    </row>
    <row r="179" spans="1:16" ht="12.75" customHeight="1">
      <c r="A179" s="31">
        <v>169</v>
      </c>
      <c r="B179" s="32" t="s">
        <v>39</v>
      </c>
      <c r="C179" s="33" t="s">
        <v>223</v>
      </c>
      <c r="D179" s="34">
        <v>45197</v>
      </c>
      <c r="E179" s="38">
        <v>1095.7</v>
      </c>
      <c r="F179" s="38">
        <v>1092.8166666666668</v>
      </c>
      <c r="G179" s="39">
        <v>1080.0333333333338</v>
      </c>
      <c r="H179" s="39">
        <v>1064.366666666667</v>
      </c>
      <c r="I179" s="39">
        <v>1051.5833333333339</v>
      </c>
      <c r="J179" s="39">
        <v>1108.4833333333336</v>
      </c>
      <c r="K179" s="39">
        <v>1121.2666666666669</v>
      </c>
      <c r="L179" s="39">
        <v>1136.9333333333334</v>
      </c>
      <c r="M179" s="31">
        <v>1105.5999999999999</v>
      </c>
      <c r="N179" s="31">
        <v>1077.1500000000001</v>
      </c>
      <c r="O179" s="247">
        <v>8419400</v>
      </c>
      <c r="P179" s="248">
        <v>4.5914184203334242E-2</v>
      </c>
    </row>
    <row r="180" spans="1:16" ht="12.75" customHeight="1">
      <c r="A180" s="31">
        <v>170</v>
      </c>
      <c r="B180" s="32" t="s">
        <v>79</v>
      </c>
      <c r="C180" s="33" t="s">
        <v>224</v>
      </c>
      <c r="D180" s="34">
        <v>45197</v>
      </c>
      <c r="E180" s="38">
        <v>1893.15</v>
      </c>
      <c r="F180" s="38">
        <v>1879.05</v>
      </c>
      <c r="G180" s="39">
        <v>1858.1</v>
      </c>
      <c r="H180" s="39">
        <v>1823.05</v>
      </c>
      <c r="I180" s="39">
        <v>1802.1</v>
      </c>
      <c r="J180" s="39">
        <v>1914.1</v>
      </c>
      <c r="K180" s="39">
        <v>1935.0500000000002</v>
      </c>
      <c r="L180" s="39">
        <v>1970.1</v>
      </c>
      <c r="M180" s="31">
        <v>1900</v>
      </c>
      <c r="N180" s="31">
        <v>1844</v>
      </c>
      <c r="O180" s="247">
        <v>6412000</v>
      </c>
      <c r="P180" s="248">
        <v>2.2076990515661116E-2</v>
      </c>
    </row>
    <row r="181" spans="1:16" ht="12.75" customHeight="1">
      <c r="A181" s="31">
        <v>171</v>
      </c>
      <c r="B181" s="32" t="s">
        <v>59</v>
      </c>
      <c r="C181" s="33" t="s">
        <v>225</v>
      </c>
      <c r="D181" s="34">
        <v>45197</v>
      </c>
      <c r="E181" s="38">
        <v>849.95</v>
      </c>
      <c r="F181" s="38">
        <v>848.51666666666677</v>
      </c>
      <c r="G181" s="39">
        <v>843.58333333333348</v>
      </c>
      <c r="H181" s="39">
        <v>837.2166666666667</v>
      </c>
      <c r="I181" s="39">
        <v>832.28333333333342</v>
      </c>
      <c r="J181" s="39">
        <v>854.88333333333355</v>
      </c>
      <c r="K181" s="39">
        <v>859.81666666666672</v>
      </c>
      <c r="L181" s="39">
        <v>866.18333333333362</v>
      </c>
      <c r="M181" s="31">
        <v>853.45</v>
      </c>
      <c r="N181" s="31">
        <v>842.15</v>
      </c>
      <c r="O181" s="247">
        <v>9691200</v>
      </c>
      <c r="P181" s="248">
        <v>1.0984884048446155E-2</v>
      </c>
    </row>
    <row r="182" spans="1:16" ht="12.75" customHeight="1">
      <c r="A182" s="31">
        <v>172</v>
      </c>
      <c r="B182" s="32" t="s">
        <v>56</v>
      </c>
      <c r="C182" s="33" t="s">
        <v>226</v>
      </c>
      <c r="D182" s="34">
        <v>45197</v>
      </c>
      <c r="E182" s="38">
        <v>613.25</v>
      </c>
      <c r="F182" s="38">
        <v>613.16666666666663</v>
      </c>
      <c r="G182" s="39">
        <v>608.63333333333321</v>
      </c>
      <c r="H182" s="39">
        <v>604.01666666666654</v>
      </c>
      <c r="I182" s="39">
        <v>599.48333333333312</v>
      </c>
      <c r="J182" s="39">
        <v>617.7833333333333</v>
      </c>
      <c r="K182" s="39">
        <v>622.31666666666683</v>
      </c>
      <c r="L182" s="39">
        <v>626.93333333333339</v>
      </c>
      <c r="M182" s="31">
        <v>617.70000000000005</v>
      </c>
      <c r="N182" s="31">
        <v>608.54999999999995</v>
      </c>
      <c r="O182" s="247">
        <v>63156000</v>
      </c>
      <c r="P182" s="248">
        <v>3.4414055424741895E-3</v>
      </c>
    </row>
    <row r="183" spans="1:16" ht="12.75" customHeight="1">
      <c r="A183" s="31">
        <v>173</v>
      </c>
      <c r="B183" s="32" t="s">
        <v>190</v>
      </c>
      <c r="C183" s="33" t="s">
        <v>227</v>
      </c>
      <c r="D183" s="34">
        <v>45197</v>
      </c>
      <c r="E183" s="38">
        <v>260.89999999999998</v>
      </c>
      <c r="F183" s="38">
        <v>260.23333333333329</v>
      </c>
      <c r="G183" s="39">
        <v>256.76666666666659</v>
      </c>
      <c r="H183" s="39">
        <v>252.63333333333333</v>
      </c>
      <c r="I183" s="39">
        <v>249.16666666666663</v>
      </c>
      <c r="J183" s="39">
        <v>264.36666666666656</v>
      </c>
      <c r="K183" s="39">
        <v>267.83333333333326</v>
      </c>
      <c r="L183" s="39">
        <v>271.96666666666653</v>
      </c>
      <c r="M183" s="31">
        <v>263.7</v>
      </c>
      <c r="N183" s="31">
        <v>256.10000000000002</v>
      </c>
      <c r="O183" s="247">
        <v>99096750</v>
      </c>
      <c r="P183" s="248">
        <v>-3.7999592861505055E-3</v>
      </c>
    </row>
    <row r="184" spans="1:16" ht="12.75" customHeight="1">
      <c r="A184" s="31">
        <v>174</v>
      </c>
      <c r="B184" s="32" t="s">
        <v>132</v>
      </c>
      <c r="C184" s="33" t="s">
        <v>228</v>
      </c>
      <c r="D184" s="34">
        <v>45197</v>
      </c>
      <c r="E184" s="38">
        <v>132.4</v>
      </c>
      <c r="F184" s="38">
        <v>131.88333333333335</v>
      </c>
      <c r="G184" s="39">
        <v>129.9666666666667</v>
      </c>
      <c r="H184" s="39">
        <v>127.53333333333333</v>
      </c>
      <c r="I184" s="39">
        <v>125.61666666666667</v>
      </c>
      <c r="J184" s="39">
        <v>134.31666666666672</v>
      </c>
      <c r="K184" s="39">
        <v>136.23333333333341</v>
      </c>
      <c r="L184" s="39">
        <v>138.66666666666674</v>
      </c>
      <c r="M184" s="31">
        <v>133.80000000000001</v>
      </c>
      <c r="N184" s="31">
        <v>129.44999999999999</v>
      </c>
      <c r="O184" s="247">
        <v>220203500</v>
      </c>
      <c r="P184" s="248">
        <v>-2.3082741624576044E-2</v>
      </c>
    </row>
    <row r="185" spans="1:16" ht="12.75" customHeight="1">
      <c r="A185" s="31">
        <v>175</v>
      </c>
      <c r="B185" s="32" t="s">
        <v>87</v>
      </c>
      <c r="C185" s="33" t="s">
        <v>229</v>
      </c>
      <c r="D185" s="34">
        <v>45197</v>
      </c>
      <c r="E185" s="38">
        <v>3442.05</v>
      </c>
      <c r="F185" s="38">
        <v>3430.2000000000003</v>
      </c>
      <c r="G185" s="39">
        <v>3404.6500000000005</v>
      </c>
      <c r="H185" s="39">
        <v>3367.2500000000005</v>
      </c>
      <c r="I185" s="39">
        <v>3341.7000000000007</v>
      </c>
      <c r="J185" s="39">
        <v>3467.6000000000004</v>
      </c>
      <c r="K185" s="39">
        <v>3493.1500000000005</v>
      </c>
      <c r="L185" s="39">
        <v>3530.55</v>
      </c>
      <c r="M185" s="31">
        <v>3455.75</v>
      </c>
      <c r="N185" s="31">
        <v>3392.8</v>
      </c>
      <c r="O185" s="247">
        <v>10145625</v>
      </c>
      <c r="P185" s="248">
        <v>4.0470208183776023E-2</v>
      </c>
    </row>
    <row r="186" spans="1:16" ht="12.75" customHeight="1">
      <c r="A186" s="31">
        <v>176</v>
      </c>
      <c r="B186" s="32" t="s">
        <v>87</v>
      </c>
      <c r="C186" s="33" t="s">
        <v>230</v>
      </c>
      <c r="D186" s="34">
        <v>45197</v>
      </c>
      <c r="E186" s="38">
        <v>1264.6500000000001</v>
      </c>
      <c r="F186" s="38">
        <v>1256.4166666666667</v>
      </c>
      <c r="G186" s="39">
        <v>1238.3333333333335</v>
      </c>
      <c r="H186" s="39">
        <v>1212.0166666666667</v>
      </c>
      <c r="I186" s="39">
        <v>1193.9333333333334</v>
      </c>
      <c r="J186" s="39">
        <v>1282.7333333333336</v>
      </c>
      <c r="K186" s="39">
        <v>1300.8166666666671</v>
      </c>
      <c r="L186" s="39">
        <v>1327.1333333333337</v>
      </c>
      <c r="M186" s="31">
        <v>1274.5</v>
      </c>
      <c r="N186" s="31">
        <v>1230.0999999999999</v>
      </c>
      <c r="O186" s="247">
        <v>12411600</v>
      </c>
      <c r="P186" s="248">
        <v>1.5862102833570691E-2</v>
      </c>
    </row>
    <row r="187" spans="1:16" ht="12.75" customHeight="1">
      <c r="A187" s="31">
        <v>177</v>
      </c>
      <c r="B187" s="32" t="s">
        <v>59</v>
      </c>
      <c r="C187" s="33" t="s">
        <v>231</v>
      </c>
      <c r="D187" s="34">
        <v>45197</v>
      </c>
      <c r="E187" s="38">
        <v>3120.2</v>
      </c>
      <c r="F187" s="38">
        <v>3121.2333333333336</v>
      </c>
      <c r="G187" s="39">
        <v>3106.0166666666673</v>
      </c>
      <c r="H187" s="39">
        <v>3091.8333333333339</v>
      </c>
      <c r="I187" s="39">
        <v>3076.6166666666677</v>
      </c>
      <c r="J187" s="39">
        <v>3135.416666666667</v>
      </c>
      <c r="K187" s="39">
        <v>3150.6333333333332</v>
      </c>
      <c r="L187" s="39">
        <v>3164.8166666666666</v>
      </c>
      <c r="M187" s="31">
        <v>3136.45</v>
      </c>
      <c r="N187" s="31">
        <v>3107.05</v>
      </c>
      <c r="O187" s="247">
        <v>4791750</v>
      </c>
      <c r="P187" s="248">
        <v>-7.0383983733479313E-4</v>
      </c>
    </row>
    <row r="188" spans="1:16" ht="12.75" customHeight="1">
      <c r="A188" s="31">
        <v>178</v>
      </c>
      <c r="B188" s="32" t="s">
        <v>43</v>
      </c>
      <c r="C188" s="33" t="s">
        <v>232</v>
      </c>
      <c r="D188" s="34">
        <v>45197</v>
      </c>
      <c r="E188" s="38">
        <v>1836.65</v>
      </c>
      <c r="F188" s="38">
        <v>1834.4000000000003</v>
      </c>
      <c r="G188" s="39">
        <v>1808.6000000000006</v>
      </c>
      <c r="H188" s="39">
        <v>1780.5500000000002</v>
      </c>
      <c r="I188" s="39">
        <v>1754.7500000000005</v>
      </c>
      <c r="J188" s="39">
        <v>1862.4500000000007</v>
      </c>
      <c r="K188" s="39">
        <v>1888.2500000000005</v>
      </c>
      <c r="L188" s="39">
        <v>1916.3000000000009</v>
      </c>
      <c r="M188" s="31">
        <v>1860.2</v>
      </c>
      <c r="N188" s="31">
        <v>1806.35</v>
      </c>
      <c r="O188" s="247">
        <v>2076500</v>
      </c>
      <c r="P188" s="248">
        <v>-7.6905979106468098E-2</v>
      </c>
    </row>
    <row r="189" spans="1:16" ht="12.75" customHeight="1">
      <c r="A189" s="31">
        <v>179</v>
      </c>
      <c r="B189" s="32" t="s">
        <v>45</v>
      </c>
      <c r="C189" s="33" t="s">
        <v>233</v>
      </c>
      <c r="D189" s="34">
        <v>45197</v>
      </c>
      <c r="E189" s="38">
        <v>2040.05</v>
      </c>
      <c r="F189" s="38">
        <v>2050.0833333333335</v>
      </c>
      <c r="G189" s="39">
        <v>2023.0666666666671</v>
      </c>
      <c r="H189" s="39">
        <v>2006.0833333333335</v>
      </c>
      <c r="I189" s="39">
        <v>1979.0666666666671</v>
      </c>
      <c r="J189" s="39">
        <v>2067.0666666666671</v>
      </c>
      <c r="K189" s="39">
        <v>2094.0833333333335</v>
      </c>
      <c r="L189" s="39">
        <v>2111.0666666666671</v>
      </c>
      <c r="M189" s="31">
        <v>2077.1</v>
      </c>
      <c r="N189" s="31">
        <v>2033.1</v>
      </c>
      <c r="O189" s="247">
        <v>3601200</v>
      </c>
      <c r="P189" s="248">
        <v>-1.7247025433904595E-2</v>
      </c>
    </row>
    <row r="190" spans="1:16" ht="12.75" customHeight="1">
      <c r="A190" s="31">
        <v>180</v>
      </c>
      <c r="B190" s="32" t="s">
        <v>56</v>
      </c>
      <c r="C190" s="33" t="s">
        <v>234</v>
      </c>
      <c r="D190" s="34">
        <v>45197</v>
      </c>
      <c r="E190" s="38">
        <v>1458.4</v>
      </c>
      <c r="F190" s="38">
        <v>1456.7833333333335</v>
      </c>
      <c r="G190" s="39">
        <v>1445.666666666667</v>
      </c>
      <c r="H190" s="39">
        <v>1432.9333333333334</v>
      </c>
      <c r="I190" s="39">
        <v>1421.8166666666668</v>
      </c>
      <c r="J190" s="39">
        <v>1469.5166666666671</v>
      </c>
      <c r="K190" s="39">
        <v>1480.6333333333334</v>
      </c>
      <c r="L190" s="39">
        <v>1493.3666666666672</v>
      </c>
      <c r="M190" s="31">
        <v>1467.9</v>
      </c>
      <c r="N190" s="31">
        <v>1444.05</v>
      </c>
      <c r="O190" s="247">
        <v>7500500</v>
      </c>
      <c r="P190" s="248">
        <v>-1.125772815354803E-2</v>
      </c>
    </row>
    <row r="191" spans="1:16" ht="12.75" customHeight="1">
      <c r="A191" s="31">
        <v>181</v>
      </c>
      <c r="B191" s="32" t="s">
        <v>59</v>
      </c>
      <c r="C191" s="33" t="s">
        <v>235</v>
      </c>
      <c r="D191" s="34">
        <v>45197</v>
      </c>
      <c r="E191" s="38">
        <v>1569.8</v>
      </c>
      <c r="F191" s="38">
        <v>1565.6000000000001</v>
      </c>
      <c r="G191" s="39">
        <v>1553.2000000000003</v>
      </c>
      <c r="H191" s="39">
        <v>1536.6000000000001</v>
      </c>
      <c r="I191" s="39">
        <v>1524.2000000000003</v>
      </c>
      <c r="J191" s="39">
        <v>1582.2000000000003</v>
      </c>
      <c r="K191" s="39">
        <v>1594.6000000000004</v>
      </c>
      <c r="L191" s="39">
        <v>1611.2000000000003</v>
      </c>
      <c r="M191" s="31">
        <v>1578</v>
      </c>
      <c r="N191" s="31">
        <v>1549</v>
      </c>
      <c r="O191" s="247">
        <v>2286000</v>
      </c>
      <c r="P191" s="248">
        <v>-3.1397174254317113E-3</v>
      </c>
    </row>
    <row r="192" spans="1:16" ht="12.75" customHeight="1">
      <c r="A192" s="31">
        <v>182</v>
      </c>
      <c r="B192" s="32" t="s">
        <v>49</v>
      </c>
      <c r="C192" s="33" t="s">
        <v>236</v>
      </c>
      <c r="D192" s="34">
        <v>45197</v>
      </c>
      <c r="E192" s="38">
        <v>8634.6</v>
      </c>
      <c r="F192" s="38">
        <v>8542.9833333333318</v>
      </c>
      <c r="G192" s="39">
        <v>8435.9666666666635</v>
      </c>
      <c r="H192" s="39">
        <v>8237.3333333333321</v>
      </c>
      <c r="I192" s="39">
        <v>8130.3166666666639</v>
      </c>
      <c r="J192" s="39">
        <v>8741.6166666666631</v>
      </c>
      <c r="K192" s="39">
        <v>8848.6333333333296</v>
      </c>
      <c r="L192" s="39">
        <v>9047.2666666666628</v>
      </c>
      <c r="M192" s="31">
        <v>8650</v>
      </c>
      <c r="N192" s="31">
        <v>8344.35</v>
      </c>
      <c r="O192" s="247">
        <v>1410900</v>
      </c>
      <c r="P192" s="248">
        <v>8.3723788309393962E-2</v>
      </c>
    </row>
    <row r="193" spans="1:16" ht="12.75" customHeight="1">
      <c r="A193" s="31">
        <v>183</v>
      </c>
      <c r="B193" s="32" t="s">
        <v>39</v>
      </c>
      <c r="C193" s="33" t="s">
        <v>237</v>
      </c>
      <c r="D193" s="34">
        <v>45197</v>
      </c>
      <c r="E193" s="38">
        <v>611.95000000000005</v>
      </c>
      <c r="F193" s="38">
        <v>609.35</v>
      </c>
      <c r="G193" s="39">
        <v>605.40000000000009</v>
      </c>
      <c r="H193" s="39">
        <v>598.85</v>
      </c>
      <c r="I193" s="39">
        <v>594.90000000000009</v>
      </c>
      <c r="J193" s="39">
        <v>615.90000000000009</v>
      </c>
      <c r="K193" s="39">
        <v>619.85000000000014</v>
      </c>
      <c r="L193" s="39">
        <v>626.40000000000009</v>
      </c>
      <c r="M193" s="31">
        <v>613.29999999999995</v>
      </c>
      <c r="N193" s="31">
        <v>602.79999999999995</v>
      </c>
      <c r="O193" s="247">
        <v>36012600</v>
      </c>
      <c r="P193" s="248">
        <v>3.7178479164326629E-2</v>
      </c>
    </row>
    <row r="194" spans="1:16" ht="12.75" customHeight="1">
      <c r="A194" s="31">
        <v>184</v>
      </c>
      <c r="B194" s="32" t="s">
        <v>132</v>
      </c>
      <c r="C194" s="33" t="s">
        <v>238</v>
      </c>
      <c r="D194" s="34">
        <v>45197</v>
      </c>
      <c r="E194" s="38">
        <v>243.45</v>
      </c>
      <c r="F194" s="38">
        <v>242.16666666666666</v>
      </c>
      <c r="G194" s="39">
        <v>238.08333333333331</v>
      </c>
      <c r="H194" s="39">
        <v>232.71666666666667</v>
      </c>
      <c r="I194" s="39">
        <v>228.63333333333333</v>
      </c>
      <c r="J194" s="39">
        <v>247.5333333333333</v>
      </c>
      <c r="K194" s="39">
        <v>251.61666666666662</v>
      </c>
      <c r="L194" s="39">
        <v>256.98333333333329</v>
      </c>
      <c r="M194" s="31">
        <v>246.25</v>
      </c>
      <c r="N194" s="31">
        <v>236.8</v>
      </c>
      <c r="O194" s="247">
        <v>57300000</v>
      </c>
      <c r="P194" s="248">
        <v>1.0974275733088677E-2</v>
      </c>
    </row>
    <row r="195" spans="1:16" ht="12.75" customHeight="1">
      <c r="A195" s="31">
        <v>185</v>
      </c>
      <c r="B195" s="32" t="s">
        <v>41</v>
      </c>
      <c r="C195" s="33" t="s">
        <v>239</v>
      </c>
      <c r="D195" s="34">
        <v>45197</v>
      </c>
      <c r="E195" s="38">
        <v>872.15</v>
      </c>
      <c r="F195" s="38">
        <v>875.68333333333339</v>
      </c>
      <c r="G195" s="39">
        <v>866.36666666666679</v>
      </c>
      <c r="H195" s="39">
        <v>860.58333333333337</v>
      </c>
      <c r="I195" s="39">
        <v>851.26666666666677</v>
      </c>
      <c r="J195" s="39">
        <v>881.46666666666681</v>
      </c>
      <c r="K195" s="39">
        <v>890.78333333333342</v>
      </c>
      <c r="L195" s="39">
        <v>896.56666666666683</v>
      </c>
      <c r="M195" s="31">
        <v>885</v>
      </c>
      <c r="N195" s="31">
        <v>869.9</v>
      </c>
      <c r="O195" s="247">
        <v>6535200</v>
      </c>
      <c r="P195" s="248">
        <v>-6.6575467396260829E-3</v>
      </c>
    </row>
    <row r="196" spans="1:16" ht="12.75" customHeight="1">
      <c r="A196" s="31">
        <v>186</v>
      </c>
      <c r="B196" s="32" t="s">
        <v>87</v>
      </c>
      <c r="C196" s="33" t="s">
        <v>240</v>
      </c>
      <c r="D196" s="34">
        <v>45197</v>
      </c>
      <c r="E196" s="38">
        <v>437</v>
      </c>
      <c r="F196" s="38">
        <v>431.56666666666666</v>
      </c>
      <c r="G196" s="39">
        <v>423.93333333333334</v>
      </c>
      <c r="H196" s="39">
        <v>410.86666666666667</v>
      </c>
      <c r="I196" s="39">
        <v>403.23333333333335</v>
      </c>
      <c r="J196" s="39">
        <v>444.63333333333333</v>
      </c>
      <c r="K196" s="39">
        <v>452.26666666666665</v>
      </c>
      <c r="L196" s="39">
        <v>465.33333333333331</v>
      </c>
      <c r="M196" s="31">
        <v>439.2</v>
      </c>
      <c r="N196" s="31">
        <v>418.5</v>
      </c>
      <c r="O196" s="247">
        <v>36156000</v>
      </c>
      <c r="P196" s="248">
        <v>1.5846257585974376E-2</v>
      </c>
    </row>
    <row r="197" spans="1:16" ht="12.75" customHeight="1">
      <c r="A197" s="31">
        <v>187</v>
      </c>
      <c r="B197" s="32" t="s">
        <v>205</v>
      </c>
      <c r="C197" s="33" t="s">
        <v>241</v>
      </c>
      <c r="D197" s="34">
        <v>45197</v>
      </c>
      <c r="E197" s="38">
        <v>266.8</v>
      </c>
      <c r="F197" s="38">
        <v>266.56666666666666</v>
      </c>
      <c r="G197" s="39">
        <v>263.98333333333335</v>
      </c>
      <c r="H197" s="39">
        <v>261.16666666666669</v>
      </c>
      <c r="I197" s="39">
        <v>258.58333333333337</v>
      </c>
      <c r="J197" s="39">
        <v>269.38333333333333</v>
      </c>
      <c r="K197" s="39">
        <v>271.9666666666667</v>
      </c>
      <c r="L197" s="39">
        <v>274.7833333333333</v>
      </c>
      <c r="M197" s="31">
        <v>269.14999999999998</v>
      </c>
      <c r="N197" s="31">
        <v>263.75</v>
      </c>
      <c r="O197" s="247">
        <v>86802000</v>
      </c>
      <c r="P197" s="248">
        <v>-1.3460808338798191E-3</v>
      </c>
    </row>
    <row r="198" spans="1:16" ht="12.75" customHeight="1">
      <c r="A198" s="31">
        <v>188</v>
      </c>
      <c r="B198" s="32" t="s">
        <v>43</v>
      </c>
      <c r="C198" s="33" t="s">
        <v>242</v>
      </c>
      <c r="D198" s="34">
        <v>45197</v>
      </c>
      <c r="E198" s="38">
        <v>623.29999999999995</v>
      </c>
      <c r="F198" s="38">
        <v>622.4</v>
      </c>
      <c r="G198" s="39">
        <v>617.19999999999993</v>
      </c>
      <c r="H198" s="39">
        <v>611.09999999999991</v>
      </c>
      <c r="I198" s="39">
        <v>605.89999999999986</v>
      </c>
      <c r="J198" s="39">
        <v>628.5</v>
      </c>
      <c r="K198" s="39">
        <v>633.70000000000005</v>
      </c>
      <c r="L198" s="39">
        <v>639.80000000000007</v>
      </c>
      <c r="M198" s="31">
        <v>627.6</v>
      </c>
      <c r="N198" s="31">
        <v>616.29999999999995</v>
      </c>
      <c r="O198" s="247">
        <v>7378200</v>
      </c>
      <c r="P198" s="248">
        <v>7.1253071253071249E-3</v>
      </c>
    </row>
    <row r="199" spans="1:16" ht="12.75" customHeight="1">
      <c r="A199" s="31">
        <v>189</v>
      </c>
      <c r="B199" s="32"/>
      <c r="C199" s="41"/>
      <c r="D199" s="43"/>
      <c r="E199" s="44"/>
      <c r="F199" s="44"/>
      <c r="G199" s="45"/>
      <c r="H199" s="45"/>
      <c r="I199" s="45"/>
      <c r="J199" s="45"/>
      <c r="K199" s="45"/>
      <c r="L199" s="45"/>
      <c r="M199" s="41"/>
      <c r="N199" s="41"/>
      <c r="O199" s="46"/>
      <c r="P199" s="47"/>
    </row>
    <row r="200" spans="1:16" ht="12.75" customHeight="1">
      <c r="A200" s="31">
        <v>190</v>
      </c>
      <c r="B200" s="32"/>
      <c r="C200" s="41"/>
      <c r="D200" s="43"/>
      <c r="E200" s="44"/>
      <c r="F200" s="44"/>
      <c r="G200" s="45"/>
      <c r="H200" s="45"/>
      <c r="I200" s="45"/>
      <c r="J200" s="45"/>
      <c r="K200" s="45"/>
      <c r="L200" s="45"/>
      <c r="M200" s="41"/>
      <c r="N200" s="41"/>
      <c r="O200" s="46"/>
      <c r="P200" s="47"/>
    </row>
    <row r="201" spans="1:16" ht="12.75" customHeight="1">
      <c r="A201" s="31">
        <v>191</v>
      </c>
      <c r="B201" s="48"/>
      <c r="C201" s="41"/>
      <c r="D201" s="43"/>
      <c r="E201" s="44"/>
      <c r="F201" s="44"/>
      <c r="G201" s="45"/>
      <c r="H201" s="45"/>
      <c r="I201" s="45"/>
      <c r="J201" s="45"/>
      <c r="K201" s="45"/>
      <c r="L201" s="1"/>
      <c r="M201" s="1"/>
      <c r="N201" s="1"/>
      <c r="O201" s="1"/>
      <c r="P201" s="1"/>
    </row>
    <row r="202" spans="1:16" ht="12.75" customHeight="1">
      <c r="A202" s="31">
        <v>192</v>
      </c>
      <c r="B202" s="48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31">
        <v>193</v>
      </c>
      <c r="B203" s="48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31">
        <v>194</v>
      </c>
      <c r="B204" s="48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31"/>
      <c r="B205" s="48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31"/>
      <c r="B206" s="48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31"/>
      <c r="B207" s="48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3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3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3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3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9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9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9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9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9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50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50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50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50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50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50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50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50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50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4140625" defaultRowHeight="15" customHeight="1"/>
  <cols>
    <col min="1" max="1" width="5.6640625" customWidth="1"/>
    <col min="2" max="2" width="14.33203125" customWidth="1"/>
    <col min="3" max="3" width="9" customWidth="1"/>
    <col min="4" max="4" width="9.5546875" customWidth="1"/>
    <col min="5" max="12" width="9.88671875" customWidth="1"/>
    <col min="13" max="13" width="12.6640625" customWidth="1"/>
    <col min="14" max="15" width="9.332031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45174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299" t="s">
        <v>16</v>
      </c>
      <c r="B8" s="301"/>
      <c r="C8" s="305" t="s">
        <v>20</v>
      </c>
      <c r="D8" s="305" t="s">
        <v>21</v>
      </c>
      <c r="E8" s="296" t="s">
        <v>22</v>
      </c>
      <c r="F8" s="297"/>
      <c r="G8" s="298"/>
      <c r="H8" s="296" t="s">
        <v>23</v>
      </c>
      <c r="I8" s="297"/>
      <c r="J8" s="298"/>
      <c r="K8" s="26"/>
      <c r="L8" s="53"/>
      <c r="M8" s="53"/>
      <c r="N8" s="1"/>
      <c r="O8" s="1"/>
    </row>
    <row r="9" spans="1:15" ht="36" customHeight="1">
      <c r="A9" s="303"/>
      <c r="B9" s="304"/>
      <c r="C9" s="304"/>
      <c r="D9" s="304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258</v>
      </c>
      <c r="N9" s="1"/>
      <c r="O9" s="1"/>
    </row>
    <row r="10" spans="1:15" ht="12.75" customHeight="1">
      <c r="A10" s="56">
        <v>1</v>
      </c>
      <c r="B10" s="35" t="s">
        <v>259</v>
      </c>
      <c r="C10" s="35">
        <v>19528.8</v>
      </c>
      <c r="D10" s="35">
        <v>19502.266666666666</v>
      </c>
      <c r="E10" s="35">
        <v>19459.383333333331</v>
      </c>
      <c r="F10" s="35">
        <v>19389.966666666664</v>
      </c>
      <c r="G10" s="35">
        <v>19347.083333333328</v>
      </c>
      <c r="H10" s="35">
        <v>19571.683333333334</v>
      </c>
      <c r="I10" s="35">
        <v>19614.566666666673</v>
      </c>
      <c r="J10" s="35">
        <v>19683.983333333337</v>
      </c>
      <c r="K10" s="35">
        <v>19545.150000000001</v>
      </c>
      <c r="L10" s="35">
        <v>19432.849999999999</v>
      </c>
      <c r="M10" s="57"/>
      <c r="N10" s="1"/>
      <c r="O10" s="1"/>
    </row>
    <row r="11" spans="1:15" ht="12.75" customHeight="1">
      <c r="A11" s="56">
        <v>2</v>
      </c>
      <c r="B11" s="37" t="s">
        <v>260</v>
      </c>
      <c r="C11" s="35">
        <v>44578.3</v>
      </c>
      <c r="D11" s="35">
        <v>44515.1</v>
      </c>
      <c r="E11" s="35">
        <v>44374.149999999994</v>
      </c>
      <c r="F11" s="35">
        <v>44169.999999999993</v>
      </c>
      <c r="G11" s="35">
        <v>44029.049999999988</v>
      </c>
      <c r="H11" s="35">
        <v>44719.25</v>
      </c>
      <c r="I11" s="35">
        <v>44860.2</v>
      </c>
      <c r="J11" s="35">
        <v>45064.350000000006</v>
      </c>
      <c r="K11" s="35">
        <v>44656.05</v>
      </c>
      <c r="L11" s="35">
        <v>44310.95</v>
      </c>
      <c r="M11" s="57"/>
      <c r="N11" s="1"/>
      <c r="O11" s="1"/>
    </row>
    <row r="12" spans="1:15" ht="12.75" customHeight="1">
      <c r="A12" s="56">
        <v>3</v>
      </c>
      <c r="B12" s="31" t="s">
        <v>261</v>
      </c>
      <c r="C12" s="38">
        <v>3689.9</v>
      </c>
      <c r="D12" s="38">
        <v>3667.6833333333329</v>
      </c>
      <c r="E12" s="38">
        <v>3636.4666666666658</v>
      </c>
      <c r="F12" s="38">
        <v>3583.0333333333328</v>
      </c>
      <c r="G12" s="38">
        <v>3551.8166666666657</v>
      </c>
      <c r="H12" s="38">
        <v>3721.1166666666659</v>
      </c>
      <c r="I12" s="38">
        <v>3752.333333333333</v>
      </c>
      <c r="J12" s="38">
        <v>3805.766666666666</v>
      </c>
      <c r="K12" s="38">
        <v>3698.9</v>
      </c>
      <c r="L12" s="38">
        <v>3614.25</v>
      </c>
      <c r="M12" s="57"/>
      <c r="N12" s="1"/>
      <c r="O12" s="1"/>
    </row>
    <row r="13" spans="1:15" ht="12.75" customHeight="1">
      <c r="A13" s="56">
        <v>4</v>
      </c>
      <c r="B13" s="31" t="s">
        <v>262</v>
      </c>
      <c r="C13" s="38">
        <v>6064.15</v>
      </c>
      <c r="D13" s="38">
        <v>6049.583333333333</v>
      </c>
      <c r="E13" s="38">
        <v>6030.6166666666659</v>
      </c>
      <c r="F13" s="38">
        <v>5997.083333333333</v>
      </c>
      <c r="G13" s="38">
        <v>5978.1166666666659</v>
      </c>
      <c r="H13" s="38">
        <v>6083.1166666666659</v>
      </c>
      <c r="I13" s="38">
        <v>6102.083333333333</v>
      </c>
      <c r="J13" s="38">
        <v>6135.6166666666659</v>
      </c>
      <c r="K13" s="38">
        <v>6068.55</v>
      </c>
      <c r="L13" s="38">
        <v>6016.05</v>
      </c>
      <c r="M13" s="57"/>
      <c r="N13" s="1"/>
      <c r="O13" s="1"/>
    </row>
    <row r="14" spans="1:15" ht="12.75" customHeight="1">
      <c r="A14" s="56">
        <v>5</v>
      </c>
      <c r="B14" s="31" t="s">
        <v>263</v>
      </c>
      <c r="C14" s="38">
        <v>32163.95</v>
      </c>
      <c r="D14" s="38">
        <v>31938.766666666666</v>
      </c>
      <c r="E14" s="38">
        <v>31679.683333333334</v>
      </c>
      <c r="F14" s="38">
        <v>31195.416666666668</v>
      </c>
      <c r="G14" s="38">
        <v>30936.333333333336</v>
      </c>
      <c r="H14" s="38">
        <v>32423.033333333333</v>
      </c>
      <c r="I14" s="38">
        <v>32682.116666666669</v>
      </c>
      <c r="J14" s="38">
        <v>33166.383333333331</v>
      </c>
      <c r="K14" s="38">
        <v>32197.85</v>
      </c>
      <c r="L14" s="38">
        <v>31454.5</v>
      </c>
      <c r="M14" s="57"/>
      <c r="N14" s="1"/>
      <c r="O14" s="1"/>
    </row>
    <row r="15" spans="1:15" ht="12.75" customHeight="1">
      <c r="A15" s="56">
        <v>6</v>
      </c>
      <c r="B15" s="31" t="s">
        <v>264</v>
      </c>
      <c r="C15" s="38">
        <v>5725.9</v>
      </c>
      <c r="D15" s="38">
        <v>5695.2333333333327</v>
      </c>
      <c r="E15" s="38">
        <v>5652.0666666666657</v>
      </c>
      <c r="F15" s="38">
        <v>5578.2333333333327</v>
      </c>
      <c r="G15" s="38">
        <v>5535.0666666666657</v>
      </c>
      <c r="H15" s="38">
        <v>5769.0666666666657</v>
      </c>
      <c r="I15" s="38">
        <v>5812.2333333333318</v>
      </c>
      <c r="J15" s="38">
        <v>5886.0666666666657</v>
      </c>
      <c r="K15" s="38">
        <v>5738.4</v>
      </c>
      <c r="L15" s="38">
        <v>5621.4</v>
      </c>
      <c r="M15" s="57"/>
      <c r="N15" s="1"/>
      <c r="O15" s="1"/>
    </row>
    <row r="16" spans="1:15" ht="12.75" customHeight="1">
      <c r="A16" s="56">
        <v>7</v>
      </c>
      <c r="B16" s="31" t="s">
        <v>265</v>
      </c>
      <c r="C16" s="38">
        <v>11327.05</v>
      </c>
      <c r="D16" s="38">
        <v>11312.433333333332</v>
      </c>
      <c r="E16" s="38">
        <v>11275.216666666665</v>
      </c>
      <c r="F16" s="38">
        <v>11223.383333333333</v>
      </c>
      <c r="G16" s="38">
        <v>11186.166666666666</v>
      </c>
      <c r="H16" s="38">
        <v>11364.266666666665</v>
      </c>
      <c r="I16" s="38">
        <v>11401.483333333332</v>
      </c>
      <c r="J16" s="38">
        <v>11453.316666666664</v>
      </c>
      <c r="K16" s="38">
        <v>11349.65</v>
      </c>
      <c r="L16" s="38">
        <v>11260.6</v>
      </c>
      <c r="M16" s="57"/>
      <c r="N16" s="1"/>
      <c r="O16" s="1"/>
    </row>
    <row r="17" spans="1:15" ht="12.75" customHeight="1">
      <c r="A17" s="56">
        <v>8</v>
      </c>
      <c r="B17" s="58" t="s">
        <v>42</v>
      </c>
      <c r="C17" s="31">
        <v>4309.3</v>
      </c>
      <c r="D17" s="38">
        <v>4294.1833333333334</v>
      </c>
      <c r="E17" s="38">
        <v>4260.3666666666668</v>
      </c>
      <c r="F17" s="38">
        <v>4211.4333333333334</v>
      </c>
      <c r="G17" s="38">
        <v>4177.6166666666668</v>
      </c>
      <c r="H17" s="38">
        <v>4343.1166666666668</v>
      </c>
      <c r="I17" s="38">
        <v>4376.9333333333343</v>
      </c>
      <c r="J17" s="38">
        <v>4425.8666666666668</v>
      </c>
      <c r="K17" s="31">
        <v>4328</v>
      </c>
      <c r="L17" s="31">
        <v>4245.25</v>
      </c>
      <c r="M17" s="31">
        <v>2.9830299999999998</v>
      </c>
      <c r="N17" s="1"/>
      <c r="O17" s="1"/>
    </row>
    <row r="18" spans="1:15" ht="12.75" customHeight="1">
      <c r="A18" s="56">
        <v>9</v>
      </c>
      <c r="B18" s="58" t="s">
        <v>44</v>
      </c>
      <c r="C18" s="31">
        <v>22345.25</v>
      </c>
      <c r="D18" s="38">
        <v>22555.083333333332</v>
      </c>
      <c r="E18" s="38">
        <v>22110.216666666664</v>
      </c>
      <c r="F18" s="38">
        <v>21875.183333333331</v>
      </c>
      <c r="G18" s="38">
        <v>21430.316666666662</v>
      </c>
      <c r="H18" s="38">
        <v>22790.116666666665</v>
      </c>
      <c r="I18" s="38">
        <v>23234.983333333334</v>
      </c>
      <c r="J18" s="38">
        <v>23470.016666666666</v>
      </c>
      <c r="K18" s="31">
        <v>22999.95</v>
      </c>
      <c r="L18" s="31">
        <v>22320.05</v>
      </c>
      <c r="M18" s="31">
        <v>0.15081</v>
      </c>
      <c r="N18" s="1"/>
      <c r="O18" s="1"/>
    </row>
    <row r="19" spans="1:15" ht="12.75" customHeight="1">
      <c r="A19" s="56">
        <v>10</v>
      </c>
      <c r="B19" s="58" t="s">
        <v>46</v>
      </c>
      <c r="C19" s="31">
        <v>190.4</v>
      </c>
      <c r="D19" s="38">
        <v>188.65</v>
      </c>
      <c r="E19" s="38">
        <v>185.8</v>
      </c>
      <c r="F19" s="38">
        <v>181.20000000000002</v>
      </c>
      <c r="G19" s="38">
        <v>178.35000000000002</v>
      </c>
      <c r="H19" s="38">
        <v>193.25</v>
      </c>
      <c r="I19" s="38">
        <v>196.09999999999997</v>
      </c>
      <c r="J19" s="38">
        <v>200.7</v>
      </c>
      <c r="K19" s="31">
        <v>191.5</v>
      </c>
      <c r="L19" s="31">
        <v>184.05</v>
      </c>
      <c r="M19" s="31">
        <v>74.703100000000006</v>
      </c>
      <c r="N19" s="1"/>
      <c r="O19" s="1"/>
    </row>
    <row r="20" spans="1:15" ht="12.75" customHeight="1">
      <c r="A20" s="56">
        <v>11</v>
      </c>
      <c r="B20" s="58" t="s">
        <v>48</v>
      </c>
      <c r="C20" s="31">
        <v>219.6</v>
      </c>
      <c r="D20" s="38">
        <v>218.96666666666667</v>
      </c>
      <c r="E20" s="38">
        <v>217.53333333333333</v>
      </c>
      <c r="F20" s="38">
        <v>215.46666666666667</v>
      </c>
      <c r="G20" s="38">
        <v>214.03333333333333</v>
      </c>
      <c r="H20" s="38">
        <v>221.03333333333333</v>
      </c>
      <c r="I20" s="38">
        <v>222.46666666666667</v>
      </c>
      <c r="J20" s="38">
        <v>224.53333333333333</v>
      </c>
      <c r="K20" s="31">
        <v>220.4</v>
      </c>
      <c r="L20" s="31">
        <v>216.9</v>
      </c>
      <c r="M20" s="31">
        <v>28.946709999999999</v>
      </c>
      <c r="N20" s="1"/>
      <c r="O20" s="1"/>
    </row>
    <row r="21" spans="1:15" ht="12.75" customHeight="1">
      <c r="A21" s="56">
        <v>12</v>
      </c>
      <c r="B21" s="58" t="s">
        <v>50</v>
      </c>
      <c r="C21" s="31">
        <v>2058.65</v>
      </c>
      <c r="D21" s="38">
        <v>2045.25</v>
      </c>
      <c r="E21" s="38">
        <v>2025.5500000000002</v>
      </c>
      <c r="F21" s="38">
        <v>1992.4500000000003</v>
      </c>
      <c r="G21" s="38">
        <v>1972.7500000000005</v>
      </c>
      <c r="H21" s="38">
        <v>2078.35</v>
      </c>
      <c r="I21" s="38">
        <v>2098.0499999999997</v>
      </c>
      <c r="J21" s="38">
        <v>2131.1499999999996</v>
      </c>
      <c r="K21" s="31">
        <v>2064.9499999999998</v>
      </c>
      <c r="L21" s="31">
        <v>2012.15</v>
      </c>
      <c r="M21" s="31">
        <v>9.2965400000000002</v>
      </c>
      <c r="N21" s="1"/>
      <c r="O21" s="1"/>
    </row>
    <row r="22" spans="1:15" ht="12.75" customHeight="1">
      <c r="A22" s="56">
        <v>13</v>
      </c>
      <c r="B22" s="58" t="s">
        <v>51</v>
      </c>
      <c r="C22" s="31">
        <v>2470.6</v>
      </c>
      <c r="D22" s="38">
        <v>2466.8833333333337</v>
      </c>
      <c r="E22" s="38">
        <v>2453.7666666666673</v>
      </c>
      <c r="F22" s="38">
        <v>2436.9333333333338</v>
      </c>
      <c r="G22" s="38">
        <v>2423.8166666666675</v>
      </c>
      <c r="H22" s="38">
        <v>2483.7166666666672</v>
      </c>
      <c r="I22" s="38">
        <v>2496.833333333333</v>
      </c>
      <c r="J22" s="38">
        <v>2513.666666666667</v>
      </c>
      <c r="K22" s="31">
        <v>2480</v>
      </c>
      <c r="L22" s="31">
        <v>2450.0500000000002</v>
      </c>
      <c r="M22" s="31">
        <v>59.984540000000003</v>
      </c>
      <c r="N22" s="1"/>
      <c r="O22" s="1"/>
    </row>
    <row r="23" spans="1:15" ht="12.75" customHeight="1">
      <c r="A23" s="56">
        <v>14</v>
      </c>
      <c r="B23" s="58" t="s">
        <v>266</v>
      </c>
      <c r="C23" s="31">
        <v>959.2</v>
      </c>
      <c r="D23" s="38">
        <v>955.06666666666661</v>
      </c>
      <c r="E23" s="38">
        <v>946.13333333333321</v>
      </c>
      <c r="F23" s="38">
        <v>933.06666666666661</v>
      </c>
      <c r="G23" s="38">
        <v>924.13333333333321</v>
      </c>
      <c r="H23" s="38">
        <v>968.13333333333321</v>
      </c>
      <c r="I23" s="38">
        <v>977.06666666666661</v>
      </c>
      <c r="J23" s="38">
        <v>990.13333333333321</v>
      </c>
      <c r="K23" s="31">
        <v>964</v>
      </c>
      <c r="L23" s="31">
        <v>942</v>
      </c>
      <c r="M23" s="31">
        <v>48.938560000000003</v>
      </c>
      <c r="N23" s="1"/>
      <c r="O23" s="1"/>
    </row>
    <row r="24" spans="1:15" ht="12.75" customHeight="1">
      <c r="A24" s="56">
        <v>15</v>
      </c>
      <c r="B24" s="58" t="s">
        <v>52</v>
      </c>
      <c r="C24" s="31">
        <v>801.05</v>
      </c>
      <c r="D24" s="38">
        <v>802.7833333333333</v>
      </c>
      <c r="E24" s="38">
        <v>793.81666666666661</v>
      </c>
      <c r="F24" s="38">
        <v>786.58333333333326</v>
      </c>
      <c r="G24" s="38">
        <v>777.61666666666656</v>
      </c>
      <c r="H24" s="38">
        <v>810.01666666666665</v>
      </c>
      <c r="I24" s="38">
        <v>818.98333333333335</v>
      </c>
      <c r="J24" s="38">
        <v>826.2166666666667</v>
      </c>
      <c r="K24" s="31">
        <v>811.75</v>
      </c>
      <c r="L24" s="31">
        <v>795.55</v>
      </c>
      <c r="M24" s="31">
        <v>125.22148</v>
      </c>
      <c r="N24" s="1"/>
      <c r="O24" s="1"/>
    </row>
    <row r="25" spans="1:15" ht="12.75" customHeight="1">
      <c r="A25" s="56">
        <v>16</v>
      </c>
      <c r="B25" s="58" t="s">
        <v>847</v>
      </c>
      <c r="C25" s="31">
        <v>341.75</v>
      </c>
      <c r="D25" s="38">
        <v>339.65000000000003</v>
      </c>
      <c r="E25" s="38">
        <v>334.10000000000008</v>
      </c>
      <c r="F25" s="38">
        <v>326.45000000000005</v>
      </c>
      <c r="G25" s="38">
        <v>320.90000000000009</v>
      </c>
      <c r="H25" s="38">
        <v>347.30000000000007</v>
      </c>
      <c r="I25" s="38">
        <v>352.85</v>
      </c>
      <c r="J25" s="38">
        <v>360.50000000000006</v>
      </c>
      <c r="K25" s="31">
        <v>345.2</v>
      </c>
      <c r="L25" s="31">
        <v>332</v>
      </c>
      <c r="M25" s="31">
        <v>159.35199</v>
      </c>
      <c r="N25" s="1"/>
      <c r="O25" s="1"/>
    </row>
    <row r="26" spans="1:15" ht="12.75" customHeight="1">
      <c r="A26" s="56">
        <v>17</v>
      </c>
      <c r="B26" s="58" t="s">
        <v>53</v>
      </c>
      <c r="C26" s="31">
        <v>3650.65</v>
      </c>
      <c r="D26" s="38">
        <v>3647.8500000000004</v>
      </c>
      <c r="E26" s="38">
        <v>3617.1500000000005</v>
      </c>
      <c r="F26" s="38">
        <v>3583.65</v>
      </c>
      <c r="G26" s="38">
        <v>3552.9500000000003</v>
      </c>
      <c r="H26" s="38">
        <v>3681.3500000000008</v>
      </c>
      <c r="I26" s="38">
        <v>3712.0500000000006</v>
      </c>
      <c r="J26" s="38">
        <v>3745.5500000000011</v>
      </c>
      <c r="K26" s="31">
        <v>3678.55</v>
      </c>
      <c r="L26" s="31">
        <v>3614.35</v>
      </c>
      <c r="M26" s="31">
        <v>0.53544000000000003</v>
      </c>
      <c r="N26" s="1"/>
      <c r="O26" s="1"/>
    </row>
    <row r="27" spans="1:15" ht="12.75" customHeight="1">
      <c r="A27" s="56">
        <v>18</v>
      </c>
      <c r="B27" s="58" t="s">
        <v>54</v>
      </c>
      <c r="C27" s="31">
        <v>441.15</v>
      </c>
      <c r="D27" s="38">
        <v>440.08333333333331</v>
      </c>
      <c r="E27" s="38">
        <v>436.21666666666664</v>
      </c>
      <c r="F27" s="38">
        <v>431.2833333333333</v>
      </c>
      <c r="G27" s="38">
        <v>427.41666666666663</v>
      </c>
      <c r="H27" s="38">
        <v>445.01666666666665</v>
      </c>
      <c r="I27" s="38">
        <v>448.88333333333333</v>
      </c>
      <c r="J27" s="38">
        <v>453.81666666666666</v>
      </c>
      <c r="K27" s="31">
        <v>443.95</v>
      </c>
      <c r="L27" s="31">
        <v>435.15</v>
      </c>
      <c r="M27" s="31">
        <v>43.474800000000002</v>
      </c>
      <c r="N27" s="1"/>
      <c r="O27" s="1"/>
    </row>
    <row r="28" spans="1:15" ht="12.75" customHeight="1">
      <c r="A28" s="56">
        <v>19</v>
      </c>
      <c r="B28" s="58" t="s">
        <v>55</v>
      </c>
      <c r="C28" s="31">
        <v>4824.8500000000004</v>
      </c>
      <c r="D28" s="38">
        <v>4837.4833333333336</v>
      </c>
      <c r="E28" s="38">
        <v>4804.9666666666672</v>
      </c>
      <c r="F28" s="38">
        <v>4785.0833333333339</v>
      </c>
      <c r="G28" s="38">
        <v>4752.5666666666675</v>
      </c>
      <c r="H28" s="38">
        <v>4857.3666666666668</v>
      </c>
      <c r="I28" s="38">
        <v>4889.8833333333332</v>
      </c>
      <c r="J28" s="38">
        <v>4909.7666666666664</v>
      </c>
      <c r="K28" s="31">
        <v>4870</v>
      </c>
      <c r="L28" s="31">
        <v>4817.6000000000004</v>
      </c>
      <c r="M28" s="31">
        <v>3.5444599999999999</v>
      </c>
      <c r="N28" s="1"/>
      <c r="O28" s="1"/>
    </row>
    <row r="29" spans="1:15" ht="12.75" customHeight="1">
      <c r="A29" s="56">
        <v>20</v>
      </c>
      <c r="B29" s="58" t="s">
        <v>57</v>
      </c>
      <c r="C29" s="31">
        <v>389.85</v>
      </c>
      <c r="D29" s="38">
        <v>387.90000000000003</v>
      </c>
      <c r="E29" s="38">
        <v>385.50000000000006</v>
      </c>
      <c r="F29" s="38">
        <v>381.15000000000003</v>
      </c>
      <c r="G29" s="38">
        <v>378.75000000000006</v>
      </c>
      <c r="H29" s="38">
        <v>392.25000000000006</v>
      </c>
      <c r="I29" s="38">
        <v>394.65000000000003</v>
      </c>
      <c r="J29" s="38">
        <v>399.00000000000006</v>
      </c>
      <c r="K29" s="31">
        <v>390.3</v>
      </c>
      <c r="L29" s="31">
        <v>383.55</v>
      </c>
      <c r="M29" s="31">
        <v>18.11974</v>
      </c>
      <c r="N29" s="1"/>
      <c r="O29" s="1"/>
    </row>
    <row r="30" spans="1:15" ht="12.75" customHeight="1">
      <c r="A30" s="56">
        <v>21</v>
      </c>
      <c r="B30" s="58" t="s">
        <v>58</v>
      </c>
      <c r="C30" s="31">
        <v>183.75</v>
      </c>
      <c r="D30" s="38">
        <v>184.1</v>
      </c>
      <c r="E30" s="38">
        <v>182.75</v>
      </c>
      <c r="F30" s="38">
        <v>181.75</v>
      </c>
      <c r="G30" s="38">
        <v>180.4</v>
      </c>
      <c r="H30" s="38">
        <v>185.1</v>
      </c>
      <c r="I30" s="38">
        <v>186.44999999999996</v>
      </c>
      <c r="J30" s="38">
        <v>187.45</v>
      </c>
      <c r="K30" s="31">
        <v>185.45</v>
      </c>
      <c r="L30" s="31">
        <v>183.1</v>
      </c>
      <c r="M30" s="31">
        <v>85.554079999999999</v>
      </c>
      <c r="N30" s="1"/>
      <c r="O30" s="1"/>
    </row>
    <row r="31" spans="1:15" ht="12.75" customHeight="1">
      <c r="A31" s="56">
        <v>22</v>
      </c>
      <c r="B31" s="58" t="s">
        <v>60</v>
      </c>
      <c r="C31" s="31">
        <v>3235.55</v>
      </c>
      <c r="D31" s="38">
        <v>3239.2999999999997</v>
      </c>
      <c r="E31" s="38">
        <v>3212.3499999999995</v>
      </c>
      <c r="F31" s="38">
        <v>3189.1499999999996</v>
      </c>
      <c r="G31" s="38">
        <v>3162.1999999999994</v>
      </c>
      <c r="H31" s="38">
        <v>3262.4999999999995</v>
      </c>
      <c r="I31" s="38">
        <v>3289.4499999999994</v>
      </c>
      <c r="J31" s="38">
        <v>3312.6499999999996</v>
      </c>
      <c r="K31" s="31">
        <v>3266.25</v>
      </c>
      <c r="L31" s="31">
        <v>3216.1</v>
      </c>
      <c r="M31" s="31">
        <v>6.9621300000000002</v>
      </c>
      <c r="N31" s="1"/>
      <c r="O31" s="1"/>
    </row>
    <row r="32" spans="1:15" ht="12.75" customHeight="1">
      <c r="A32" s="56">
        <v>23</v>
      </c>
      <c r="B32" s="58" t="s">
        <v>61</v>
      </c>
      <c r="C32" s="31">
        <v>1892.8</v>
      </c>
      <c r="D32" s="38">
        <v>1902.3333333333333</v>
      </c>
      <c r="E32" s="38">
        <v>1875.1166666666666</v>
      </c>
      <c r="F32" s="38">
        <v>1857.4333333333334</v>
      </c>
      <c r="G32" s="38">
        <v>1830.2166666666667</v>
      </c>
      <c r="H32" s="38">
        <v>1920.0166666666664</v>
      </c>
      <c r="I32" s="38">
        <v>1947.2333333333331</v>
      </c>
      <c r="J32" s="38">
        <v>1964.9166666666663</v>
      </c>
      <c r="K32" s="31">
        <v>1929.55</v>
      </c>
      <c r="L32" s="31">
        <v>1884.65</v>
      </c>
      <c r="M32" s="31">
        <v>5.4138099999999998</v>
      </c>
      <c r="N32" s="1"/>
      <c r="O32" s="1"/>
    </row>
    <row r="33" spans="1:15" ht="12.75" customHeight="1">
      <c r="A33" s="56">
        <v>24</v>
      </c>
      <c r="B33" s="58" t="s">
        <v>267</v>
      </c>
      <c r="C33" s="31">
        <v>632.45000000000005</v>
      </c>
      <c r="D33" s="38">
        <v>634.5</v>
      </c>
      <c r="E33" s="38">
        <v>628.1</v>
      </c>
      <c r="F33" s="38">
        <v>623.75</v>
      </c>
      <c r="G33" s="38">
        <v>617.35</v>
      </c>
      <c r="H33" s="38">
        <v>638.85</v>
      </c>
      <c r="I33" s="38">
        <v>645.25000000000011</v>
      </c>
      <c r="J33" s="38">
        <v>649.6</v>
      </c>
      <c r="K33" s="31">
        <v>640.9</v>
      </c>
      <c r="L33" s="31">
        <v>630.15</v>
      </c>
      <c r="M33" s="31">
        <v>6.7585300000000004</v>
      </c>
      <c r="N33" s="1"/>
      <c r="O33" s="1"/>
    </row>
    <row r="34" spans="1:15" ht="12.75" customHeight="1">
      <c r="A34" s="56">
        <v>25</v>
      </c>
      <c r="B34" s="58" t="s">
        <v>64</v>
      </c>
      <c r="C34" s="31">
        <v>716.7</v>
      </c>
      <c r="D34" s="38">
        <v>719.66666666666663</v>
      </c>
      <c r="E34" s="38">
        <v>710.33333333333326</v>
      </c>
      <c r="F34" s="38">
        <v>703.96666666666658</v>
      </c>
      <c r="G34" s="38">
        <v>694.63333333333321</v>
      </c>
      <c r="H34" s="38">
        <v>726.0333333333333</v>
      </c>
      <c r="I34" s="38">
        <v>735.36666666666656</v>
      </c>
      <c r="J34" s="38">
        <v>741.73333333333335</v>
      </c>
      <c r="K34" s="31">
        <v>729</v>
      </c>
      <c r="L34" s="31">
        <v>713.3</v>
      </c>
      <c r="M34" s="31">
        <v>15.653359999999999</v>
      </c>
      <c r="N34" s="1"/>
      <c r="O34" s="1"/>
    </row>
    <row r="35" spans="1:15" ht="12.75" customHeight="1">
      <c r="A35" s="56">
        <v>26</v>
      </c>
      <c r="B35" s="58" t="s">
        <v>65</v>
      </c>
      <c r="C35" s="31">
        <v>819.6</v>
      </c>
      <c r="D35" s="38">
        <v>822.16666666666663</v>
      </c>
      <c r="E35" s="38">
        <v>813.23333333333323</v>
      </c>
      <c r="F35" s="38">
        <v>806.86666666666656</v>
      </c>
      <c r="G35" s="38">
        <v>797.93333333333317</v>
      </c>
      <c r="H35" s="38">
        <v>828.5333333333333</v>
      </c>
      <c r="I35" s="38">
        <v>837.4666666666667</v>
      </c>
      <c r="J35" s="38">
        <v>843.83333333333337</v>
      </c>
      <c r="K35" s="31">
        <v>831.1</v>
      </c>
      <c r="L35" s="31">
        <v>815.8</v>
      </c>
      <c r="M35" s="31">
        <v>16.92624</v>
      </c>
      <c r="N35" s="1"/>
      <c r="O35" s="1"/>
    </row>
    <row r="36" spans="1:15" ht="12.75" customHeight="1">
      <c r="A36" s="56">
        <v>27</v>
      </c>
      <c r="B36" s="58" t="s">
        <v>268</v>
      </c>
      <c r="C36" s="31">
        <v>351.85</v>
      </c>
      <c r="D36" s="38">
        <v>353.58333333333331</v>
      </c>
      <c r="E36" s="38">
        <v>349.46666666666664</v>
      </c>
      <c r="F36" s="38">
        <v>347.08333333333331</v>
      </c>
      <c r="G36" s="38">
        <v>342.96666666666664</v>
      </c>
      <c r="H36" s="38">
        <v>355.96666666666664</v>
      </c>
      <c r="I36" s="38">
        <v>360.08333333333331</v>
      </c>
      <c r="J36" s="38">
        <v>362.46666666666664</v>
      </c>
      <c r="K36" s="31">
        <v>357.7</v>
      </c>
      <c r="L36" s="31">
        <v>351.2</v>
      </c>
      <c r="M36" s="31">
        <v>18.532640000000001</v>
      </c>
      <c r="N36" s="1"/>
      <c r="O36" s="1"/>
    </row>
    <row r="37" spans="1:15" ht="12.75" customHeight="1">
      <c r="A37" s="56">
        <v>28</v>
      </c>
      <c r="B37" s="58" t="s">
        <v>66</v>
      </c>
      <c r="C37" s="31">
        <v>982.25</v>
      </c>
      <c r="D37" s="38">
        <v>985.6</v>
      </c>
      <c r="E37" s="38">
        <v>976.65000000000009</v>
      </c>
      <c r="F37" s="38">
        <v>971.05000000000007</v>
      </c>
      <c r="G37" s="38">
        <v>962.10000000000014</v>
      </c>
      <c r="H37" s="38">
        <v>991.2</v>
      </c>
      <c r="I37" s="38">
        <v>1000.1500000000001</v>
      </c>
      <c r="J37" s="38">
        <v>1005.75</v>
      </c>
      <c r="K37" s="31">
        <v>994.55</v>
      </c>
      <c r="L37" s="31">
        <v>980</v>
      </c>
      <c r="M37" s="31">
        <v>67.271879999999996</v>
      </c>
      <c r="N37" s="1"/>
      <c r="O37" s="1"/>
    </row>
    <row r="38" spans="1:15" ht="12.75" customHeight="1">
      <c r="A38" s="56">
        <v>29</v>
      </c>
      <c r="B38" s="58" t="s">
        <v>67</v>
      </c>
      <c r="C38" s="31">
        <v>4637.1499999999996</v>
      </c>
      <c r="D38" s="38">
        <v>4649.6499999999996</v>
      </c>
      <c r="E38" s="38">
        <v>4609.8999999999996</v>
      </c>
      <c r="F38" s="38">
        <v>4582.6499999999996</v>
      </c>
      <c r="G38" s="38">
        <v>4542.8999999999996</v>
      </c>
      <c r="H38" s="38">
        <v>4676.8999999999996</v>
      </c>
      <c r="I38" s="38">
        <v>4716.6499999999996</v>
      </c>
      <c r="J38" s="38">
        <v>4743.8999999999996</v>
      </c>
      <c r="K38" s="31">
        <v>4689.3999999999996</v>
      </c>
      <c r="L38" s="31">
        <v>4622.3999999999996</v>
      </c>
      <c r="M38" s="31">
        <v>3.28037</v>
      </c>
      <c r="N38" s="1"/>
      <c r="O38" s="1"/>
    </row>
    <row r="39" spans="1:15" ht="12.75" customHeight="1">
      <c r="A39" s="56">
        <v>30</v>
      </c>
      <c r="B39" s="58" t="s">
        <v>69</v>
      </c>
      <c r="C39" s="31">
        <v>1510.1</v>
      </c>
      <c r="D39" s="38">
        <v>1514.0333333333335</v>
      </c>
      <c r="E39" s="38">
        <v>1502.116666666667</v>
      </c>
      <c r="F39" s="38">
        <v>1494.1333333333334</v>
      </c>
      <c r="G39" s="38">
        <v>1482.2166666666669</v>
      </c>
      <c r="H39" s="38">
        <v>1522.0166666666671</v>
      </c>
      <c r="I39" s="38">
        <v>1533.9333333333336</v>
      </c>
      <c r="J39" s="38">
        <v>1541.9166666666672</v>
      </c>
      <c r="K39" s="31">
        <v>1525.95</v>
      </c>
      <c r="L39" s="31">
        <v>1506.05</v>
      </c>
      <c r="M39" s="31">
        <v>6.8568899999999999</v>
      </c>
      <c r="N39" s="1"/>
      <c r="O39" s="1"/>
    </row>
    <row r="40" spans="1:15" ht="12.75" customHeight="1">
      <c r="A40" s="56">
        <v>31</v>
      </c>
      <c r="B40" s="58" t="s">
        <v>270</v>
      </c>
      <c r="C40" s="31">
        <v>7226.65</v>
      </c>
      <c r="D40" s="38">
        <v>7268.833333333333</v>
      </c>
      <c r="E40" s="38">
        <v>7160.6666666666661</v>
      </c>
      <c r="F40" s="38">
        <v>7094.6833333333334</v>
      </c>
      <c r="G40" s="38">
        <v>6986.5166666666664</v>
      </c>
      <c r="H40" s="38">
        <v>7334.8166666666657</v>
      </c>
      <c r="I40" s="38">
        <v>7442.9833333333318</v>
      </c>
      <c r="J40" s="38">
        <v>7508.9666666666653</v>
      </c>
      <c r="K40" s="31">
        <v>7377</v>
      </c>
      <c r="L40" s="31">
        <v>7202.85</v>
      </c>
      <c r="M40" s="31">
        <v>0.47769</v>
      </c>
      <c r="N40" s="1"/>
      <c r="O40" s="1"/>
    </row>
    <row r="41" spans="1:15" ht="12.75" customHeight="1">
      <c r="A41" s="56">
        <v>32</v>
      </c>
      <c r="B41" s="58" t="s">
        <v>70</v>
      </c>
      <c r="C41" s="31">
        <v>7270.25</v>
      </c>
      <c r="D41" s="38">
        <v>7299.55</v>
      </c>
      <c r="E41" s="38">
        <v>7229.1</v>
      </c>
      <c r="F41" s="38">
        <v>7187.95</v>
      </c>
      <c r="G41" s="38">
        <v>7117.5</v>
      </c>
      <c r="H41" s="38">
        <v>7340.7000000000007</v>
      </c>
      <c r="I41" s="38">
        <v>7411.15</v>
      </c>
      <c r="J41" s="38">
        <v>7452.3000000000011</v>
      </c>
      <c r="K41" s="31">
        <v>7370</v>
      </c>
      <c r="L41" s="31">
        <v>7258.4</v>
      </c>
      <c r="M41" s="31">
        <v>5.8136299999999999</v>
      </c>
      <c r="N41" s="1"/>
      <c r="O41" s="1"/>
    </row>
    <row r="42" spans="1:15" ht="12.75" customHeight="1">
      <c r="A42" s="56">
        <v>33</v>
      </c>
      <c r="B42" s="58" t="s">
        <v>71</v>
      </c>
      <c r="C42" s="31">
        <v>2383.9</v>
      </c>
      <c r="D42" s="38">
        <v>2374.6166666666668</v>
      </c>
      <c r="E42" s="38">
        <v>2362.2833333333338</v>
      </c>
      <c r="F42" s="38">
        <v>2340.666666666667</v>
      </c>
      <c r="G42" s="38">
        <v>2328.3333333333339</v>
      </c>
      <c r="H42" s="38">
        <v>2396.2333333333336</v>
      </c>
      <c r="I42" s="38">
        <v>2408.5666666666666</v>
      </c>
      <c r="J42" s="38">
        <v>2430.1833333333334</v>
      </c>
      <c r="K42" s="31">
        <v>2386.9499999999998</v>
      </c>
      <c r="L42" s="31">
        <v>2353</v>
      </c>
      <c r="M42" s="31">
        <v>2.9292099999999999</v>
      </c>
      <c r="N42" s="1"/>
      <c r="O42" s="1"/>
    </row>
    <row r="43" spans="1:15" ht="12.75" customHeight="1">
      <c r="A43" s="56">
        <v>34</v>
      </c>
      <c r="B43" s="58" t="s">
        <v>73</v>
      </c>
      <c r="C43" s="31">
        <v>236.25</v>
      </c>
      <c r="D43" s="38">
        <v>236.01666666666665</v>
      </c>
      <c r="E43" s="38">
        <v>234.6333333333333</v>
      </c>
      <c r="F43" s="38">
        <v>233.01666666666665</v>
      </c>
      <c r="G43" s="38">
        <v>231.6333333333333</v>
      </c>
      <c r="H43" s="38">
        <v>237.6333333333333</v>
      </c>
      <c r="I43" s="38">
        <v>239.01666666666662</v>
      </c>
      <c r="J43" s="38">
        <v>240.6333333333333</v>
      </c>
      <c r="K43" s="31">
        <v>237.4</v>
      </c>
      <c r="L43" s="31">
        <v>234.4</v>
      </c>
      <c r="M43" s="31">
        <v>54.053730000000002</v>
      </c>
      <c r="N43" s="1"/>
      <c r="O43" s="1"/>
    </row>
    <row r="44" spans="1:15" ht="12.75" customHeight="1">
      <c r="A44" s="56">
        <v>35</v>
      </c>
      <c r="B44" s="58" t="s">
        <v>74</v>
      </c>
      <c r="C44" s="31">
        <v>195.45</v>
      </c>
      <c r="D44" s="38">
        <v>193.85</v>
      </c>
      <c r="E44" s="38">
        <v>191.79999999999998</v>
      </c>
      <c r="F44" s="38">
        <v>188.14999999999998</v>
      </c>
      <c r="G44" s="38">
        <v>186.09999999999997</v>
      </c>
      <c r="H44" s="38">
        <v>197.5</v>
      </c>
      <c r="I44" s="38">
        <v>199.55</v>
      </c>
      <c r="J44" s="38">
        <v>203.20000000000002</v>
      </c>
      <c r="K44" s="31">
        <v>195.9</v>
      </c>
      <c r="L44" s="31">
        <v>190.2</v>
      </c>
      <c r="M44" s="31">
        <v>166.12736000000001</v>
      </c>
      <c r="N44" s="1"/>
      <c r="O44" s="1"/>
    </row>
    <row r="45" spans="1:15" ht="12.75" customHeight="1">
      <c r="A45" s="56">
        <v>36</v>
      </c>
      <c r="B45" s="58" t="s">
        <v>271</v>
      </c>
      <c r="C45" s="31">
        <v>89.4</v>
      </c>
      <c r="D45" s="38">
        <v>89.466666666666654</v>
      </c>
      <c r="E45" s="38">
        <v>88.133333333333312</v>
      </c>
      <c r="F45" s="38">
        <v>86.86666666666666</v>
      </c>
      <c r="G45" s="38">
        <v>85.533333333333317</v>
      </c>
      <c r="H45" s="38">
        <v>90.733333333333306</v>
      </c>
      <c r="I45" s="38">
        <v>92.066666666666649</v>
      </c>
      <c r="J45" s="38">
        <v>93.3333333333333</v>
      </c>
      <c r="K45" s="31">
        <v>90.8</v>
      </c>
      <c r="L45" s="31">
        <v>88.2</v>
      </c>
      <c r="M45" s="31">
        <v>152.78755000000001</v>
      </c>
      <c r="N45" s="1"/>
      <c r="O45" s="1"/>
    </row>
    <row r="46" spans="1:15" ht="12.75" customHeight="1">
      <c r="A46" s="56">
        <v>37</v>
      </c>
      <c r="B46" s="58" t="s">
        <v>75</v>
      </c>
      <c r="C46" s="31">
        <v>1655.05</v>
      </c>
      <c r="D46" s="38">
        <v>1666.0166666666667</v>
      </c>
      <c r="E46" s="38">
        <v>1641.0333333333333</v>
      </c>
      <c r="F46" s="38">
        <v>1627.0166666666667</v>
      </c>
      <c r="G46" s="38">
        <v>1602.0333333333333</v>
      </c>
      <c r="H46" s="38">
        <v>1680.0333333333333</v>
      </c>
      <c r="I46" s="38">
        <v>1705.0166666666664</v>
      </c>
      <c r="J46" s="38">
        <v>1719.0333333333333</v>
      </c>
      <c r="K46" s="31">
        <v>1691</v>
      </c>
      <c r="L46" s="31">
        <v>1652</v>
      </c>
      <c r="M46" s="31">
        <v>6.7868399999999998</v>
      </c>
      <c r="N46" s="1"/>
      <c r="O46" s="1"/>
    </row>
    <row r="47" spans="1:15" ht="12.75" customHeight="1">
      <c r="A47" s="56">
        <v>38</v>
      </c>
      <c r="B47" s="58" t="s">
        <v>76</v>
      </c>
      <c r="C47" s="31">
        <v>140.55000000000001</v>
      </c>
      <c r="D47" s="38">
        <v>140.69999999999999</v>
      </c>
      <c r="E47" s="38">
        <v>139.04999999999998</v>
      </c>
      <c r="F47" s="38">
        <v>137.54999999999998</v>
      </c>
      <c r="G47" s="38">
        <v>135.89999999999998</v>
      </c>
      <c r="H47" s="38">
        <v>142.19999999999999</v>
      </c>
      <c r="I47" s="38">
        <v>143.84999999999997</v>
      </c>
      <c r="J47" s="38">
        <v>145.35</v>
      </c>
      <c r="K47" s="31">
        <v>142.35</v>
      </c>
      <c r="L47" s="31">
        <v>139.19999999999999</v>
      </c>
      <c r="M47" s="31">
        <v>282.62276000000003</v>
      </c>
      <c r="N47" s="1"/>
      <c r="O47" s="1"/>
    </row>
    <row r="48" spans="1:15" ht="12.75" customHeight="1">
      <c r="A48" s="56">
        <v>39</v>
      </c>
      <c r="B48" s="58" t="s">
        <v>77</v>
      </c>
      <c r="C48" s="31">
        <v>707.8</v>
      </c>
      <c r="D48" s="38">
        <v>708.43333333333339</v>
      </c>
      <c r="E48" s="38">
        <v>697.01666666666677</v>
      </c>
      <c r="F48" s="38">
        <v>686.23333333333335</v>
      </c>
      <c r="G48" s="38">
        <v>674.81666666666672</v>
      </c>
      <c r="H48" s="38">
        <v>719.21666666666681</v>
      </c>
      <c r="I48" s="38">
        <v>730.63333333333333</v>
      </c>
      <c r="J48" s="38">
        <v>741.41666666666686</v>
      </c>
      <c r="K48" s="31">
        <v>719.85</v>
      </c>
      <c r="L48" s="31">
        <v>697.65</v>
      </c>
      <c r="M48" s="31">
        <v>18.194289999999999</v>
      </c>
      <c r="N48" s="1"/>
      <c r="O48" s="1"/>
    </row>
    <row r="49" spans="1:15" ht="12.75" customHeight="1">
      <c r="A49" s="56">
        <v>40</v>
      </c>
      <c r="B49" s="58" t="s">
        <v>78</v>
      </c>
      <c r="C49" s="31">
        <v>1085.25</v>
      </c>
      <c r="D49" s="38">
        <v>1086.6000000000001</v>
      </c>
      <c r="E49" s="38">
        <v>1077.2000000000003</v>
      </c>
      <c r="F49" s="38">
        <v>1069.1500000000001</v>
      </c>
      <c r="G49" s="38">
        <v>1059.7500000000002</v>
      </c>
      <c r="H49" s="38">
        <v>1094.6500000000003</v>
      </c>
      <c r="I49" s="38">
        <v>1104.0500000000004</v>
      </c>
      <c r="J49" s="38">
        <v>1112.1000000000004</v>
      </c>
      <c r="K49" s="31">
        <v>1096</v>
      </c>
      <c r="L49" s="31">
        <v>1078.55</v>
      </c>
      <c r="M49" s="31">
        <v>19.035170000000001</v>
      </c>
      <c r="N49" s="1"/>
      <c r="O49" s="1"/>
    </row>
    <row r="50" spans="1:15" ht="12.75" customHeight="1">
      <c r="A50" s="56">
        <v>41</v>
      </c>
      <c r="B50" s="58" t="s">
        <v>80</v>
      </c>
      <c r="C50" s="31">
        <v>865.3</v>
      </c>
      <c r="D50" s="38">
        <v>864.81666666666661</v>
      </c>
      <c r="E50" s="38">
        <v>860.18333333333317</v>
      </c>
      <c r="F50" s="38">
        <v>855.06666666666661</v>
      </c>
      <c r="G50" s="38">
        <v>850.43333333333317</v>
      </c>
      <c r="H50" s="38">
        <v>869.93333333333317</v>
      </c>
      <c r="I50" s="38">
        <v>874.56666666666661</v>
      </c>
      <c r="J50" s="38">
        <v>879.68333333333317</v>
      </c>
      <c r="K50" s="31">
        <v>869.45</v>
      </c>
      <c r="L50" s="31">
        <v>859.7</v>
      </c>
      <c r="M50" s="31">
        <v>31.026489999999999</v>
      </c>
      <c r="N50" s="1"/>
      <c r="O50" s="1"/>
    </row>
    <row r="51" spans="1:15" ht="12.75" customHeight="1">
      <c r="A51" s="56">
        <v>42</v>
      </c>
      <c r="B51" s="58" t="s">
        <v>81</v>
      </c>
      <c r="C51" s="31">
        <v>138.75</v>
      </c>
      <c r="D51" s="38">
        <v>138</v>
      </c>
      <c r="E51" s="38">
        <v>135.35</v>
      </c>
      <c r="F51" s="38">
        <v>131.94999999999999</v>
      </c>
      <c r="G51" s="38">
        <v>129.29999999999998</v>
      </c>
      <c r="H51" s="38">
        <v>141.4</v>
      </c>
      <c r="I51" s="38">
        <v>144.04999999999998</v>
      </c>
      <c r="J51" s="38">
        <v>147.45000000000002</v>
      </c>
      <c r="K51" s="31">
        <v>140.65</v>
      </c>
      <c r="L51" s="31">
        <v>134.6</v>
      </c>
      <c r="M51" s="31">
        <v>924.88417000000004</v>
      </c>
      <c r="N51" s="1"/>
      <c r="O51" s="1"/>
    </row>
    <row r="52" spans="1:15" ht="12.75" customHeight="1">
      <c r="A52" s="56">
        <v>43</v>
      </c>
      <c r="B52" s="58" t="s">
        <v>82</v>
      </c>
      <c r="C52" s="31">
        <v>261.35000000000002</v>
      </c>
      <c r="D52" s="38">
        <v>262.33333333333331</v>
      </c>
      <c r="E52" s="38">
        <v>259.71666666666664</v>
      </c>
      <c r="F52" s="38">
        <v>258.08333333333331</v>
      </c>
      <c r="G52" s="38">
        <v>255.46666666666664</v>
      </c>
      <c r="H52" s="38">
        <v>263.96666666666664</v>
      </c>
      <c r="I52" s="38">
        <v>266.58333333333331</v>
      </c>
      <c r="J52" s="38">
        <v>268.21666666666664</v>
      </c>
      <c r="K52" s="31">
        <v>264.95</v>
      </c>
      <c r="L52" s="31">
        <v>260.7</v>
      </c>
      <c r="M52" s="31">
        <v>21.359559999999998</v>
      </c>
      <c r="N52" s="1"/>
      <c r="O52" s="1"/>
    </row>
    <row r="53" spans="1:15" ht="12.75" customHeight="1">
      <c r="A53" s="56">
        <v>44</v>
      </c>
      <c r="B53" s="58" t="s">
        <v>83</v>
      </c>
      <c r="C53" s="31">
        <v>19066.8</v>
      </c>
      <c r="D53" s="38">
        <v>19033.833333333332</v>
      </c>
      <c r="E53" s="38">
        <v>18877.666666666664</v>
      </c>
      <c r="F53" s="38">
        <v>18688.533333333333</v>
      </c>
      <c r="G53" s="38">
        <v>18532.366666666665</v>
      </c>
      <c r="H53" s="38">
        <v>19222.966666666664</v>
      </c>
      <c r="I53" s="38">
        <v>19379.133333333328</v>
      </c>
      <c r="J53" s="38">
        <v>19568.266666666663</v>
      </c>
      <c r="K53" s="31">
        <v>19190</v>
      </c>
      <c r="L53" s="31">
        <v>18844.7</v>
      </c>
      <c r="M53" s="31">
        <v>0.20108999999999999</v>
      </c>
      <c r="N53" s="1"/>
      <c r="O53" s="1"/>
    </row>
    <row r="54" spans="1:15" ht="12.75" customHeight="1">
      <c r="A54" s="56">
        <v>45</v>
      </c>
      <c r="B54" s="58" t="s">
        <v>85</v>
      </c>
      <c r="C54" s="31">
        <v>344.7</v>
      </c>
      <c r="D54" s="38">
        <v>345.41666666666669</v>
      </c>
      <c r="E54" s="38">
        <v>342.08333333333337</v>
      </c>
      <c r="F54" s="38">
        <v>339.4666666666667</v>
      </c>
      <c r="G54" s="38">
        <v>336.13333333333338</v>
      </c>
      <c r="H54" s="38">
        <v>348.03333333333336</v>
      </c>
      <c r="I54" s="38">
        <v>351.36666666666673</v>
      </c>
      <c r="J54" s="38">
        <v>353.98333333333335</v>
      </c>
      <c r="K54" s="31">
        <v>348.75</v>
      </c>
      <c r="L54" s="31">
        <v>342.8</v>
      </c>
      <c r="M54" s="31">
        <v>34.49286</v>
      </c>
      <c r="N54" s="1"/>
      <c r="O54" s="1"/>
    </row>
    <row r="55" spans="1:15" ht="12.75" customHeight="1">
      <c r="A55" s="56">
        <v>46</v>
      </c>
      <c r="B55" s="58" t="s">
        <v>86</v>
      </c>
      <c r="C55" s="31">
        <v>4507.2</v>
      </c>
      <c r="D55" s="38">
        <v>4489.3166666666666</v>
      </c>
      <c r="E55" s="38">
        <v>4467.6333333333332</v>
      </c>
      <c r="F55" s="38">
        <v>4428.0666666666666</v>
      </c>
      <c r="G55" s="38">
        <v>4406.3833333333332</v>
      </c>
      <c r="H55" s="38">
        <v>4528.8833333333332</v>
      </c>
      <c r="I55" s="38">
        <v>4550.5666666666657</v>
      </c>
      <c r="J55" s="38">
        <v>4590.1333333333332</v>
      </c>
      <c r="K55" s="31">
        <v>4511</v>
      </c>
      <c r="L55" s="31">
        <v>4449.75</v>
      </c>
      <c r="M55" s="31">
        <v>3.9439099999999998</v>
      </c>
      <c r="N55" s="1"/>
      <c r="O55" s="1"/>
    </row>
    <row r="56" spans="1:15" ht="12.75" customHeight="1">
      <c r="A56" s="56">
        <v>47</v>
      </c>
      <c r="B56" s="58" t="s">
        <v>89</v>
      </c>
      <c r="C56" s="31">
        <v>336.55</v>
      </c>
      <c r="D56" s="38">
        <v>334.15000000000003</v>
      </c>
      <c r="E56" s="38">
        <v>329.70000000000005</v>
      </c>
      <c r="F56" s="38">
        <v>322.85000000000002</v>
      </c>
      <c r="G56" s="38">
        <v>318.40000000000003</v>
      </c>
      <c r="H56" s="38">
        <v>341.00000000000006</v>
      </c>
      <c r="I56" s="38">
        <v>345.45</v>
      </c>
      <c r="J56" s="38">
        <v>352.30000000000007</v>
      </c>
      <c r="K56" s="31">
        <v>338.6</v>
      </c>
      <c r="L56" s="31">
        <v>327.3</v>
      </c>
      <c r="M56" s="31">
        <v>93.006910000000005</v>
      </c>
      <c r="N56" s="1"/>
      <c r="O56" s="1"/>
    </row>
    <row r="57" spans="1:15" ht="12.75" customHeight="1">
      <c r="A57" s="56">
        <v>48</v>
      </c>
      <c r="B57" s="58" t="s">
        <v>349</v>
      </c>
      <c r="C57" s="31">
        <v>434.95</v>
      </c>
      <c r="D57" s="38">
        <v>431.83333333333331</v>
      </c>
      <c r="E57" s="38">
        <v>423.66666666666663</v>
      </c>
      <c r="F57" s="38">
        <v>412.38333333333333</v>
      </c>
      <c r="G57" s="38">
        <v>404.21666666666664</v>
      </c>
      <c r="H57" s="38">
        <v>443.11666666666662</v>
      </c>
      <c r="I57" s="38">
        <v>451.28333333333325</v>
      </c>
      <c r="J57" s="38">
        <v>462.56666666666661</v>
      </c>
      <c r="K57" s="31">
        <v>440</v>
      </c>
      <c r="L57" s="31">
        <v>420.55</v>
      </c>
      <c r="M57" s="31">
        <v>29.355979999999999</v>
      </c>
      <c r="N57" s="1"/>
      <c r="O57" s="1"/>
    </row>
    <row r="58" spans="1:15" ht="12.75" customHeight="1">
      <c r="A58" s="56">
        <v>49</v>
      </c>
      <c r="B58" s="58" t="s">
        <v>92</v>
      </c>
      <c r="C58" s="31">
        <v>1103.95</v>
      </c>
      <c r="D58" s="38">
        <v>1113.9166666666667</v>
      </c>
      <c r="E58" s="38">
        <v>1090.3333333333335</v>
      </c>
      <c r="F58" s="38">
        <v>1076.7166666666667</v>
      </c>
      <c r="G58" s="38">
        <v>1053.1333333333334</v>
      </c>
      <c r="H58" s="38">
        <v>1127.5333333333335</v>
      </c>
      <c r="I58" s="38">
        <v>1151.116666666667</v>
      </c>
      <c r="J58" s="38">
        <v>1164.7333333333336</v>
      </c>
      <c r="K58" s="31">
        <v>1137.5</v>
      </c>
      <c r="L58" s="31">
        <v>1100.3</v>
      </c>
      <c r="M58" s="31">
        <v>12.21908</v>
      </c>
      <c r="N58" s="1"/>
      <c r="O58" s="1"/>
    </row>
    <row r="59" spans="1:15" ht="12.75" customHeight="1">
      <c r="A59" s="56">
        <v>50</v>
      </c>
      <c r="B59" s="58" t="s">
        <v>93</v>
      </c>
      <c r="C59" s="31">
        <v>1238.8499999999999</v>
      </c>
      <c r="D59" s="38">
        <v>1242.2666666666667</v>
      </c>
      <c r="E59" s="38">
        <v>1229.1333333333332</v>
      </c>
      <c r="F59" s="38">
        <v>1219.4166666666665</v>
      </c>
      <c r="G59" s="38">
        <v>1206.2833333333331</v>
      </c>
      <c r="H59" s="38">
        <v>1251.9833333333333</v>
      </c>
      <c r="I59" s="38">
        <v>1265.116666666667</v>
      </c>
      <c r="J59" s="38">
        <v>1274.8333333333335</v>
      </c>
      <c r="K59" s="31">
        <v>1255.4000000000001</v>
      </c>
      <c r="L59" s="31">
        <v>1232.55</v>
      </c>
      <c r="M59" s="31">
        <v>11.26182</v>
      </c>
      <c r="N59" s="1"/>
      <c r="O59" s="1"/>
    </row>
    <row r="60" spans="1:15" ht="12.75" customHeight="1">
      <c r="A60" s="56">
        <v>51</v>
      </c>
      <c r="B60" s="58" t="s">
        <v>94</v>
      </c>
      <c r="C60" s="31">
        <v>247.8</v>
      </c>
      <c r="D60" s="38">
        <v>244.96666666666667</v>
      </c>
      <c r="E60" s="38">
        <v>240.98333333333335</v>
      </c>
      <c r="F60" s="38">
        <v>234.16666666666669</v>
      </c>
      <c r="G60" s="38">
        <v>230.18333333333337</v>
      </c>
      <c r="H60" s="38">
        <v>251.78333333333333</v>
      </c>
      <c r="I60" s="38">
        <v>255.76666666666662</v>
      </c>
      <c r="J60" s="38">
        <v>262.58333333333331</v>
      </c>
      <c r="K60" s="31">
        <v>248.95</v>
      </c>
      <c r="L60" s="31">
        <v>238.15</v>
      </c>
      <c r="M60" s="31">
        <v>247.85965999999999</v>
      </c>
      <c r="N60" s="1"/>
      <c r="O60" s="1"/>
    </row>
    <row r="61" spans="1:15" ht="12.75" customHeight="1">
      <c r="A61" s="56">
        <v>52</v>
      </c>
      <c r="B61" s="58" t="s">
        <v>95</v>
      </c>
      <c r="C61" s="31">
        <v>5489</v>
      </c>
      <c r="D61" s="38">
        <v>5468.0333333333328</v>
      </c>
      <c r="E61" s="38">
        <v>5432.0666666666657</v>
      </c>
      <c r="F61" s="38">
        <v>5375.1333333333332</v>
      </c>
      <c r="G61" s="38">
        <v>5339.1666666666661</v>
      </c>
      <c r="H61" s="38">
        <v>5524.9666666666653</v>
      </c>
      <c r="I61" s="38">
        <v>5560.9333333333325</v>
      </c>
      <c r="J61" s="38">
        <v>5617.866666666665</v>
      </c>
      <c r="K61" s="31">
        <v>5504</v>
      </c>
      <c r="L61" s="31">
        <v>5411.1</v>
      </c>
      <c r="M61" s="31">
        <v>5.57111</v>
      </c>
      <c r="N61" s="1"/>
      <c r="O61" s="1"/>
    </row>
    <row r="62" spans="1:15" ht="12.75" customHeight="1">
      <c r="A62" s="56">
        <v>53</v>
      </c>
      <c r="B62" s="58" t="s">
        <v>96</v>
      </c>
      <c r="C62" s="31">
        <v>1940.95</v>
      </c>
      <c r="D62" s="38">
        <v>1946.1833333333334</v>
      </c>
      <c r="E62" s="38">
        <v>1928.7666666666669</v>
      </c>
      <c r="F62" s="38">
        <v>1916.5833333333335</v>
      </c>
      <c r="G62" s="38">
        <v>1899.166666666667</v>
      </c>
      <c r="H62" s="38">
        <v>1958.3666666666668</v>
      </c>
      <c r="I62" s="38">
        <v>1975.7833333333333</v>
      </c>
      <c r="J62" s="38">
        <v>1987.9666666666667</v>
      </c>
      <c r="K62" s="31">
        <v>1963.6</v>
      </c>
      <c r="L62" s="31">
        <v>1934</v>
      </c>
      <c r="M62" s="31">
        <v>5.6883299999999997</v>
      </c>
      <c r="N62" s="1"/>
      <c r="O62" s="1"/>
    </row>
    <row r="63" spans="1:15" ht="12.75" customHeight="1">
      <c r="A63" s="56">
        <v>54</v>
      </c>
      <c r="B63" s="58" t="s">
        <v>97</v>
      </c>
      <c r="C63" s="31">
        <v>681.95</v>
      </c>
      <c r="D63" s="38">
        <v>685.73333333333323</v>
      </c>
      <c r="E63" s="38">
        <v>675.51666666666642</v>
      </c>
      <c r="F63" s="38">
        <v>669.08333333333314</v>
      </c>
      <c r="G63" s="38">
        <v>658.86666666666633</v>
      </c>
      <c r="H63" s="38">
        <v>692.16666666666652</v>
      </c>
      <c r="I63" s="38">
        <v>702.38333333333344</v>
      </c>
      <c r="J63" s="38">
        <v>708.81666666666661</v>
      </c>
      <c r="K63" s="31">
        <v>695.95</v>
      </c>
      <c r="L63" s="31">
        <v>679.3</v>
      </c>
      <c r="M63" s="31">
        <v>10.51153</v>
      </c>
      <c r="N63" s="1"/>
      <c r="O63" s="1"/>
    </row>
    <row r="64" spans="1:15" ht="12.75" customHeight="1">
      <c r="A64" s="56">
        <v>55</v>
      </c>
      <c r="B64" s="58" t="s">
        <v>98</v>
      </c>
      <c r="C64" s="31">
        <v>1116.4000000000001</v>
      </c>
      <c r="D64" s="38">
        <v>1115.4666666666667</v>
      </c>
      <c r="E64" s="38">
        <v>1103.4333333333334</v>
      </c>
      <c r="F64" s="38">
        <v>1090.4666666666667</v>
      </c>
      <c r="G64" s="38">
        <v>1078.4333333333334</v>
      </c>
      <c r="H64" s="38">
        <v>1128.4333333333334</v>
      </c>
      <c r="I64" s="38">
        <v>1140.4666666666667</v>
      </c>
      <c r="J64" s="38">
        <v>1153.4333333333334</v>
      </c>
      <c r="K64" s="31">
        <v>1127.5</v>
      </c>
      <c r="L64" s="31">
        <v>1102.5</v>
      </c>
      <c r="M64" s="31">
        <v>2.7888500000000001</v>
      </c>
      <c r="N64" s="1"/>
      <c r="O64" s="1"/>
    </row>
    <row r="65" spans="1:15" ht="12.75" customHeight="1">
      <c r="A65" s="56">
        <v>56</v>
      </c>
      <c r="B65" s="58" t="s">
        <v>99</v>
      </c>
      <c r="C65" s="31">
        <v>303.75</v>
      </c>
      <c r="D65" s="38">
        <v>302.8</v>
      </c>
      <c r="E65" s="38">
        <v>300.70000000000005</v>
      </c>
      <c r="F65" s="38">
        <v>297.65000000000003</v>
      </c>
      <c r="G65" s="38">
        <v>295.55000000000007</v>
      </c>
      <c r="H65" s="38">
        <v>305.85000000000002</v>
      </c>
      <c r="I65" s="38">
        <v>307.95000000000005</v>
      </c>
      <c r="J65" s="38">
        <v>311</v>
      </c>
      <c r="K65" s="31">
        <v>304.89999999999998</v>
      </c>
      <c r="L65" s="31">
        <v>299.75</v>
      </c>
      <c r="M65" s="31">
        <v>12.763019999999999</v>
      </c>
      <c r="N65" s="1"/>
      <c r="O65" s="1"/>
    </row>
    <row r="66" spans="1:15" ht="12.75" customHeight="1">
      <c r="A66" s="56">
        <v>57</v>
      </c>
      <c r="B66" s="58" t="s">
        <v>101</v>
      </c>
      <c r="C66" s="31">
        <v>1725.95</v>
      </c>
      <c r="D66" s="38">
        <v>1724.75</v>
      </c>
      <c r="E66" s="38">
        <v>1702.75</v>
      </c>
      <c r="F66" s="38">
        <v>1679.55</v>
      </c>
      <c r="G66" s="38">
        <v>1657.55</v>
      </c>
      <c r="H66" s="38">
        <v>1747.95</v>
      </c>
      <c r="I66" s="38">
        <v>1769.95</v>
      </c>
      <c r="J66" s="38">
        <v>1793.15</v>
      </c>
      <c r="K66" s="31">
        <v>1746.75</v>
      </c>
      <c r="L66" s="31">
        <v>1701.55</v>
      </c>
      <c r="M66" s="31">
        <v>7.7265499999999996</v>
      </c>
      <c r="N66" s="1"/>
      <c r="O66" s="1"/>
    </row>
    <row r="67" spans="1:15" ht="12.75" customHeight="1">
      <c r="A67" s="56">
        <v>58</v>
      </c>
      <c r="B67" s="58" t="s">
        <v>102</v>
      </c>
      <c r="C67" s="31">
        <v>557.9</v>
      </c>
      <c r="D67" s="38">
        <v>556.31666666666672</v>
      </c>
      <c r="E67" s="38">
        <v>552.63333333333344</v>
      </c>
      <c r="F67" s="38">
        <v>547.36666666666667</v>
      </c>
      <c r="G67" s="38">
        <v>543.68333333333339</v>
      </c>
      <c r="H67" s="38">
        <v>561.58333333333348</v>
      </c>
      <c r="I67" s="38">
        <v>565.26666666666665</v>
      </c>
      <c r="J67" s="38">
        <v>570.53333333333353</v>
      </c>
      <c r="K67" s="31">
        <v>560</v>
      </c>
      <c r="L67" s="31">
        <v>551.04999999999995</v>
      </c>
      <c r="M67" s="31">
        <v>9.4448500000000006</v>
      </c>
      <c r="N67" s="1"/>
      <c r="O67" s="1"/>
    </row>
    <row r="68" spans="1:15" ht="12.75" customHeight="1">
      <c r="A68" s="56">
        <v>59</v>
      </c>
      <c r="B68" s="58" t="s">
        <v>103</v>
      </c>
      <c r="C68" s="31">
        <v>2261</v>
      </c>
      <c r="D68" s="38">
        <v>2220.4333333333334</v>
      </c>
      <c r="E68" s="38">
        <v>2167.8666666666668</v>
      </c>
      <c r="F68" s="38">
        <v>2074.7333333333336</v>
      </c>
      <c r="G68" s="38">
        <v>2022.166666666667</v>
      </c>
      <c r="H68" s="38">
        <v>2313.5666666666666</v>
      </c>
      <c r="I68" s="38">
        <v>2366.1333333333332</v>
      </c>
      <c r="J68" s="38">
        <v>2459.2666666666664</v>
      </c>
      <c r="K68" s="31">
        <v>2273</v>
      </c>
      <c r="L68" s="31">
        <v>2127.3000000000002</v>
      </c>
      <c r="M68" s="31">
        <v>7.5635700000000003</v>
      </c>
      <c r="N68" s="1"/>
      <c r="O68" s="1"/>
    </row>
    <row r="69" spans="1:15" ht="12.75" customHeight="1">
      <c r="A69" s="56">
        <v>60</v>
      </c>
      <c r="B69" s="58" t="s">
        <v>104</v>
      </c>
      <c r="C69" s="31">
        <v>2242.5500000000002</v>
      </c>
      <c r="D69" s="38">
        <v>2242.0333333333333</v>
      </c>
      <c r="E69" s="38">
        <v>2219.1666666666665</v>
      </c>
      <c r="F69" s="38">
        <v>2195.7833333333333</v>
      </c>
      <c r="G69" s="38">
        <v>2172.9166666666665</v>
      </c>
      <c r="H69" s="38">
        <v>2265.4166666666665</v>
      </c>
      <c r="I69" s="38">
        <v>2288.2833333333333</v>
      </c>
      <c r="J69" s="38">
        <v>2311.6666666666665</v>
      </c>
      <c r="K69" s="31">
        <v>2264.9</v>
      </c>
      <c r="L69" s="31">
        <v>2218.65</v>
      </c>
      <c r="M69" s="31">
        <v>4.3453099999999996</v>
      </c>
      <c r="N69" s="1"/>
      <c r="O69" s="1"/>
    </row>
    <row r="70" spans="1:15" ht="12.75" customHeight="1">
      <c r="A70" s="56">
        <v>61</v>
      </c>
      <c r="B70" s="58" t="s">
        <v>273</v>
      </c>
      <c r="C70" s="31">
        <v>445.95</v>
      </c>
      <c r="D70" s="38">
        <v>443.81666666666666</v>
      </c>
      <c r="E70" s="38">
        <v>437.63333333333333</v>
      </c>
      <c r="F70" s="38">
        <v>429.31666666666666</v>
      </c>
      <c r="G70" s="38">
        <v>423.13333333333333</v>
      </c>
      <c r="H70" s="38">
        <v>452.13333333333333</v>
      </c>
      <c r="I70" s="38">
        <v>458.31666666666661</v>
      </c>
      <c r="J70" s="38">
        <v>466.63333333333333</v>
      </c>
      <c r="K70" s="31">
        <v>450</v>
      </c>
      <c r="L70" s="31">
        <v>435.5</v>
      </c>
      <c r="M70" s="31">
        <v>14.580880000000001</v>
      </c>
      <c r="N70" s="1"/>
      <c r="O70" s="1"/>
    </row>
    <row r="71" spans="1:15" ht="12.75" customHeight="1">
      <c r="A71" s="56">
        <v>62</v>
      </c>
      <c r="B71" s="58" t="s">
        <v>371</v>
      </c>
      <c r="C71" s="31">
        <v>198.55</v>
      </c>
      <c r="D71" s="38">
        <v>198.65</v>
      </c>
      <c r="E71" s="38">
        <v>197.55</v>
      </c>
      <c r="F71" s="38">
        <v>196.55</v>
      </c>
      <c r="G71" s="38">
        <v>195.45000000000002</v>
      </c>
      <c r="H71" s="38">
        <v>199.65</v>
      </c>
      <c r="I71" s="38">
        <v>200.74999999999997</v>
      </c>
      <c r="J71" s="38">
        <v>201.75</v>
      </c>
      <c r="K71" s="31">
        <v>199.75</v>
      </c>
      <c r="L71" s="31">
        <v>197.65</v>
      </c>
      <c r="M71" s="31">
        <v>9.5304199999999994</v>
      </c>
      <c r="N71" s="1"/>
      <c r="O71" s="1"/>
    </row>
    <row r="72" spans="1:15" ht="12.75" customHeight="1">
      <c r="A72" s="56">
        <v>63</v>
      </c>
      <c r="B72" s="58" t="s">
        <v>106</v>
      </c>
      <c r="C72" s="31">
        <v>3629.35</v>
      </c>
      <c r="D72" s="38">
        <v>3618.1166666666668</v>
      </c>
      <c r="E72" s="38">
        <v>3598.2333333333336</v>
      </c>
      <c r="F72" s="38">
        <v>3567.1166666666668</v>
      </c>
      <c r="G72" s="38">
        <v>3547.2333333333336</v>
      </c>
      <c r="H72" s="38">
        <v>3649.2333333333336</v>
      </c>
      <c r="I72" s="38">
        <v>3669.1166666666668</v>
      </c>
      <c r="J72" s="38">
        <v>3700.2333333333336</v>
      </c>
      <c r="K72" s="31">
        <v>3638</v>
      </c>
      <c r="L72" s="31">
        <v>3587</v>
      </c>
      <c r="M72" s="31">
        <v>3.3652199999999999</v>
      </c>
      <c r="N72" s="1"/>
      <c r="O72" s="1"/>
    </row>
    <row r="73" spans="1:15" ht="12.75" customHeight="1">
      <c r="A73" s="56">
        <v>64</v>
      </c>
      <c r="B73" s="58" t="s">
        <v>107</v>
      </c>
      <c r="C73" s="31">
        <v>5123</v>
      </c>
      <c r="D73" s="38">
        <v>5116.833333333333</v>
      </c>
      <c r="E73" s="38">
        <v>5067.3666666666659</v>
      </c>
      <c r="F73" s="38">
        <v>5011.7333333333327</v>
      </c>
      <c r="G73" s="38">
        <v>4962.2666666666655</v>
      </c>
      <c r="H73" s="38">
        <v>5172.4666666666662</v>
      </c>
      <c r="I73" s="38">
        <v>5221.9333333333334</v>
      </c>
      <c r="J73" s="38">
        <v>5277.5666666666666</v>
      </c>
      <c r="K73" s="31">
        <v>5166.3</v>
      </c>
      <c r="L73" s="31">
        <v>5061.2</v>
      </c>
      <c r="M73" s="31">
        <v>3.5187300000000001</v>
      </c>
      <c r="N73" s="1"/>
      <c r="O73" s="1"/>
    </row>
    <row r="74" spans="1:15" ht="12.75" customHeight="1">
      <c r="A74" s="56">
        <v>65</v>
      </c>
      <c r="B74" s="58" t="s">
        <v>109</v>
      </c>
      <c r="C74" s="31">
        <v>513.9</v>
      </c>
      <c r="D74" s="38">
        <v>511.63333333333338</v>
      </c>
      <c r="E74" s="38">
        <v>506.26666666666677</v>
      </c>
      <c r="F74" s="38">
        <v>498.63333333333338</v>
      </c>
      <c r="G74" s="38">
        <v>493.26666666666677</v>
      </c>
      <c r="H74" s="38">
        <v>519.26666666666677</v>
      </c>
      <c r="I74" s="38">
        <v>524.63333333333344</v>
      </c>
      <c r="J74" s="38">
        <v>532.26666666666677</v>
      </c>
      <c r="K74" s="31">
        <v>517</v>
      </c>
      <c r="L74" s="31">
        <v>504</v>
      </c>
      <c r="M74" s="31">
        <v>45.847090000000001</v>
      </c>
      <c r="N74" s="1"/>
      <c r="O74" s="1"/>
    </row>
    <row r="75" spans="1:15" ht="12.75" customHeight="1">
      <c r="A75" s="56">
        <v>66</v>
      </c>
      <c r="B75" s="58" t="s">
        <v>269</v>
      </c>
      <c r="C75" s="31">
        <v>3755.75</v>
      </c>
      <c r="D75" s="38">
        <v>3758.9333333333329</v>
      </c>
      <c r="E75" s="38">
        <v>3735.9166666666661</v>
      </c>
      <c r="F75" s="38">
        <v>3716.083333333333</v>
      </c>
      <c r="G75" s="38">
        <v>3693.0666666666662</v>
      </c>
      <c r="H75" s="38">
        <v>3778.766666666666</v>
      </c>
      <c r="I75" s="38">
        <v>3801.7833333333333</v>
      </c>
      <c r="J75" s="38">
        <v>3821.6166666666659</v>
      </c>
      <c r="K75" s="31">
        <v>3781.95</v>
      </c>
      <c r="L75" s="31">
        <v>3739.1</v>
      </c>
      <c r="M75" s="31">
        <v>1.4537800000000001</v>
      </c>
      <c r="N75" s="1"/>
      <c r="O75" s="1"/>
    </row>
    <row r="76" spans="1:15" ht="12.75" customHeight="1">
      <c r="A76" s="56">
        <v>67</v>
      </c>
      <c r="B76" s="58" t="s">
        <v>110</v>
      </c>
      <c r="C76" s="31">
        <v>5659.45</v>
      </c>
      <c r="D76" s="38">
        <v>5634.9000000000005</v>
      </c>
      <c r="E76" s="38">
        <v>5603.1000000000013</v>
      </c>
      <c r="F76" s="38">
        <v>5546.7500000000009</v>
      </c>
      <c r="G76" s="38">
        <v>5514.9500000000016</v>
      </c>
      <c r="H76" s="38">
        <v>5691.2500000000009</v>
      </c>
      <c r="I76" s="38">
        <v>5723.05</v>
      </c>
      <c r="J76" s="38">
        <v>5779.4000000000005</v>
      </c>
      <c r="K76" s="31">
        <v>5666.7</v>
      </c>
      <c r="L76" s="31">
        <v>5578.55</v>
      </c>
      <c r="M76" s="31">
        <v>2.94604</v>
      </c>
      <c r="N76" s="1"/>
      <c r="O76" s="1"/>
    </row>
    <row r="77" spans="1:15" ht="12.75" customHeight="1">
      <c r="A77" s="56">
        <v>68</v>
      </c>
      <c r="B77" s="58" t="s">
        <v>111</v>
      </c>
      <c r="C77" s="31">
        <v>3434.15</v>
      </c>
      <c r="D77" s="38">
        <v>3435.1333333333332</v>
      </c>
      <c r="E77" s="38">
        <v>3409.2666666666664</v>
      </c>
      <c r="F77" s="38">
        <v>3384.3833333333332</v>
      </c>
      <c r="G77" s="38">
        <v>3358.5166666666664</v>
      </c>
      <c r="H77" s="38">
        <v>3460.0166666666664</v>
      </c>
      <c r="I77" s="38">
        <v>3485.8833333333332</v>
      </c>
      <c r="J77" s="38">
        <v>3510.7666666666664</v>
      </c>
      <c r="K77" s="31">
        <v>3461</v>
      </c>
      <c r="L77" s="31">
        <v>3410.25</v>
      </c>
      <c r="M77" s="31">
        <v>6.6173599999999997</v>
      </c>
      <c r="N77" s="1"/>
      <c r="O77" s="1"/>
    </row>
    <row r="78" spans="1:15" ht="12.75" customHeight="1">
      <c r="A78" s="56">
        <v>69</v>
      </c>
      <c r="B78" s="58" t="s">
        <v>112</v>
      </c>
      <c r="C78" s="31">
        <v>3036.65</v>
      </c>
      <c r="D78" s="38">
        <v>3074.2166666666667</v>
      </c>
      <c r="E78" s="38">
        <v>2988.4333333333334</v>
      </c>
      <c r="F78" s="38">
        <v>2940.2166666666667</v>
      </c>
      <c r="G78" s="38">
        <v>2854.4333333333334</v>
      </c>
      <c r="H78" s="38">
        <v>3122.4333333333334</v>
      </c>
      <c r="I78" s="38">
        <v>3208.2166666666672</v>
      </c>
      <c r="J78" s="38">
        <v>3256.4333333333334</v>
      </c>
      <c r="K78" s="31">
        <v>3160</v>
      </c>
      <c r="L78" s="31">
        <v>3026</v>
      </c>
      <c r="M78" s="31">
        <v>5.7613200000000004</v>
      </c>
      <c r="N78" s="1"/>
      <c r="O78" s="1"/>
    </row>
    <row r="79" spans="1:15" ht="12.75" customHeight="1">
      <c r="A79" s="56">
        <v>70</v>
      </c>
      <c r="B79" s="58" t="s">
        <v>114</v>
      </c>
      <c r="C79" s="31">
        <v>143.05000000000001</v>
      </c>
      <c r="D79" s="38">
        <v>143.35</v>
      </c>
      <c r="E79" s="38">
        <v>142.19999999999999</v>
      </c>
      <c r="F79" s="38">
        <v>141.35</v>
      </c>
      <c r="G79" s="38">
        <v>140.19999999999999</v>
      </c>
      <c r="H79" s="38">
        <v>144.19999999999999</v>
      </c>
      <c r="I79" s="38">
        <v>145.35000000000002</v>
      </c>
      <c r="J79" s="38">
        <v>146.19999999999999</v>
      </c>
      <c r="K79" s="31">
        <v>144.5</v>
      </c>
      <c r="L79" s="31">
        <v>142.5</v>
      </c>
      <c r="M79" s="31">
        <v>111.40979</v>
      </c>
      <c r="N79" s="1"/>
      <c r="O79" s="1"/>
    </row>
    <row r="80" spans="1:15" ht="12.75" customHeight="1">
      <c r="A80" s="56">
        <v>71</v>
      </c>
      <c r="B80" s="58" t="s">
        <v>402</v>
      </c>
      <c r="C80" s="31">
        <v>3055.5</v>
      </c>
      <c r="D80" s="38">
        <v>3073.4500000000003</v>
      </c>
      <c r="E80" s="38">
        <v>3017.0500000000006</v>
      </c>
      <c r="F80" s="38">
        <v>2978.6000000000004</v>
      </c>
      <c r="G80" s="38">
        <v>2922.2000000000007</v>
      </c>
      <c r="H80" s="38">
        <v>3111.9000000000005</v>
      </c>
      <c r="I80" s="38">
        <v>3168.3</v>
      </c>
      <c r="J80" s="38">
        <v>3206.7500000000005</v>
      </c>
      <c r="K80" s="31">
        <v>3129.85</v>
      </c>
      <c r="L80" s="31">
        <v>3035</v>
      </c>
      <c r="M80" s="31">
        <v>1.1353</v>
      </c>
      <c r="N80" s="1"/>
      <c r="O80" s="1"/>
    </row>
    <row r="81" spans="1:15" ht="12.75" customHeight="1">
      <c r="A81" s="56">
        <v>72</v>
      </c>
      <c r="B81" s="58" t="s">
        <v>276</v>
      </c>
      <c r="C81" s="31">
        <v>330.85</v>
      </c>
      <c r="D81" s="38">
        <v>330.23333333333335</v>
      </c>
      <c r="E81" s="38">
        <v>326.81666666666672</v>
      </c>
      <c r="F81" s="38">
        <v>322.78333333333336</v>
      </c>
      <c r="G81" s="38">
        <v>319.36666666666673</v>
      </c>
      <c r="H81" s="38">
        <v>334.26666666666671</v>
      </c>
      <c r="I81" s="38">
        <v>337.68333333333334</v>
      </c>
      <c r="J81" s="38">
        <v>341.7166666666667</v>
      </c>
      <c r="K81" s="31">
        <v>333.65</v>
      </c>
      <c r="L81" s="31">
        <v>326.2</v>
      </c>
      <c r="M81" s="31">
        <v>6.8507899999999999</v>
      </c>
      <c r="N81" s="1"/>
      <c r="O81" s="1"/>
    </row>
    <row r="82" spans="1:15" ht="12.75" customHeight="1">
      <c r="A82" s="56">
        <v>73</v>
      </c>
      <c r="B82" s="58" t="s">
        <v>115</v>
      </c>
      <c r="C82" s="31">
        <v>122.7</v>
      </c>
      <c r="D82" s="38">
        <v>122.64999999999999</v>
      </c>
      <c r="E82" s="38">
        <v>121.54999999999998</v>
      </c>
      <c r="F82" s="38">
        <v>120.39999999999999</v>
      </c>
      <c r="G82" s="38">
        <v>119.29999999999998</v>
      </c>
      <c r="H82" s="38">
        <v>123.79999999999998</v>
      </c>
      <c r="I82" s="38">
        <v>124.89999999999998</v>
      </c>
      <c r="J82" s="38">
        <v>126.04999999999998</v>
      </c>
      <c r="K82" s="31">
        <v>123.75</v>
      </c>
      <c r="L82" s="31">
        <v>121.5</v>
      </c>
      <c r="M82" s="31">
        <v>196.22564</v>
      </c>
      <c r="N82" s="1"/>
      <c r="O82" s="1"/>
    </row>
    <row r="83" spans="1:15" ht="12.75" customHeight="1">
      <c r="A83" s="56">
        <v>74</v>
      </c>
      <c r="B83" s="58" t="s">
        <v>277</v>
      </c>
      <c r="C83" s="31">
        <v>1709</v>
      </c>
      <c r="D83" s="38">
        <v>1731.2666666666667</v>
      </c>
      <c r="E83" s="38">
        <v>1682.7333333333333</v>
      </c>
      <c r="F83" s="38">
        <v>1656.4666666666667</v>
      </c>
      <c r="G83" s="38">
        <v>1607.9333333333334</v>
      </c>
      <c r="H83" s="38">
        <v>1757.5333333333333</v>
      </c>
      <c r="I83" s="38">
        <v>1806.0666666666666</v>
      </c>
      <c r="J83" s="38">
        <v>1832.3333333333333</v>
      </c>
      <c r="K83" s="31">
        <v>1779.8</v>
      </c>
      <c r="L83" s="31">
        <v>1705</v>
      </c>
      <c r="M83" s="31">
        <v>4.9934200000000004</v>
      </c>
      <c r="N83" s="1"/>
      <c r="O83" s="1"/>
    </row>
    <row r="84" spans="1:15" ht="12.75" customHeight="1">
      <c r="A84" s="56">
        <v>75</v>
      </c>
      <c r="B84" s="58" t="s">
        <v>120</v>
      </c>
      <c r="C84" s="31">
        <v>1001.2</v>
      </c>
      <c r="D84" s="38">
        <v>1002.25</v>
      </c>
      <c r="E84" s="38">
        <v>993.95</v>
      </c>
      <c r="F84" s="38">
        <v>986.7</v>
      </c>
      <c r="G84" s="38">
        <v>978.40000000000009</v>
      </c>
      <c r="H84" s="38">
        <v>1009.5</v>
      </c>
      <c r="I84" s="38">
        <v>1017.8</v>
      </c>
      <c r="J84" s="38">
        <v>1025.05</v>
      </c>
      <c r="K84" s="31">
        <v>1010.55</v>
      </c>
      <c r="L84" s="31">
        <v>995</v>
      </c>
      <c r="M84" s="31">
        <v>6.2446599999999997</v>
      </c>
      <c r="N84" s="1"/>
      <c r="O84" s="1"/>
    </row>
    <row r="85" spans="1:15" ht="12.75" customHeight="1">
      <c r="A85" s="56">
        <v>76</v>
      </c>
      <c r="B85" s="58" t="s">
        <v>121</v>
      </c>
      <c r="C85" s="31">
        <v>1650.5</v>
      </c>
      <c r="D85" s="38">
        <v>1655.7666666666667</v>
      </c>
      <c r="E85" s="38">
        <v>1636.7833333333333</v>
      </c>
      <c r="F85" s="38">
        <v>1623.0666666666666</v>
      </c>
      <c r="G85" s="38">
        <v>1604.0833333333333</v>
      </c>
      <c r="H85" s="38">
        <v>1669.4833333333333</v>
      </c>
      <c r="I85" s="38">
        <v>1688.4666666666665</v>
      </c>
      <c r="J85" s="38">
        <v>1702.1833333333334</v>
      </c>
      <c r="K85" s="31">
        <v>1674.75</v>
      </c>
      <c r="L85" s="31">
        <v>1642.05</v>
      </c>
      <c r="M85" s="31">
        <v>6.8927699999999996</v>
      </c>
      <c r="N85" s="1"/>
      <c r="O85" s="1"/>
    </row>
    <row r="86" spans="1:15" ht="12.75" customHeight="1">
      <c r="A86" s="56">
        <v>77</v>
      </c>
      <c r="B86" s="58" t="s">
        <v>123</v>
      </c>
      <c r="C86" s="31">
        <v>1841.05</v>
      </c>
      <c r="D86" s="38">
        <v>1835.5833333333333</v>
      </c>
      <c r="E86" s="38">
        <v>1820.4666666666665</v>
      </c>
      <c r="F86" s="38">
        <v>1799.8833333333332</v>
      </c>
      <c r="G86" s="38">
        <v>1784.7666666666664</v>
      </c>
      <c r="H86" s="38">
        <v>1856.1666666666665</v>
      </c>
      <c r="I86" s="38">
        <v>1871.2833333333333</v>
      </c>
      <c r="J86" s="38">
        <v>1891.8666666666666</v>
      </c>
      <c r="K86" s="31">
        <v>1850.7</v>
      </c>
      <c r="L86" s="31">
        <v>1815</v>
      </c>
      <c r="M86" s="31">
        <v>9.4408999999999992</v>
      </c>
      <c r="N86" s="1"/>
      <c r="O86" s="1"/>
    </row>
    <row r="87" spans="1:15" ht="12.75" customHeight="1">
      <c r="A87" s="56">
        <v>78</v>
      </c>
      <c r="B87" s="58" t="s">
        <v>124</v>
      </c>
      <c r="C87" s="31">
        <v>456.15</v>
      </c>
      <c r="D87" s="38">
        <v>457.16666666666669</v>
      </c>
      <c r="E87" s="38">
        <v>453.73333333333335</v>
      </c>
      <c r="F87" s="38">
        <v>451.31666666666666</v>
      </c>
      <c r="G87" s="38">
        <v>447.88333333333333</v>
      </c>
      <c r="H87" s="38">
        <v>459.58333333333337</v>
      </c>
      <c r="I87" s="38">
        <v>463.01666666666665</v>
      </c>
      <c r="J87" s="38">
        <v>465.43333333333339</v>
      </c>
      <c r="K87" s="31">
        <v>460.6</v>
      </c>
      <c r="L87" s="31">
        <v>454.75</v>
      </c>
      <c r="M87" s="31">
        <v>15.129149999999999</v>
      </c>
      <c r="N87" s="1"/>
      <c r="O87" s="1"/>
    </row>
    <row r="88" spans="1:15" ht="12.75" customHeight="1">
      <c r="A88" s="56">
        <v>79</v>
      </c>
      <c r="B88" s="58" t="s">
        <v>125</v>
      </c>
      <c r="C88" s="31">
        <v>3966.25</v>
      </c>
      <c r="D88" s="38">
        <v>3978.7666666666664</v>
      </c>
      <c r="E88" s="38">
        <v>3938.5333333333328</v>
      </c>
      <c r="F88" s="38">
        <v>3910.8166666666666</v>
      </c>
      <c r="G88" s="38">
        <v>3870.583333333333</v>
      </c>
      <c r="H88" s="38">
        <v>4006.4833333333327</v>
      </c>
      <c r="I88" s="38">
        <v>4046.7166666666662</v>
      </c>
      <c r="J88" s="38">
        <v>4074.4333333333325</v>
      </c>
      <c r="K88" s="31">
        <v>4019</v>
      </c>
      <c r="L88" s="31">
        <v>3951.05</v>
      </c>
      <c r="M88" s="31">
        <v>10.06109</v>
      </c>
      <c r="N88" s="1"/>
      <c r="O88" s="1"/>
    </row>
    <row r="89" spans="1:15" ht="12.75" customHeight="1">
      <c r="A89" s="56">
        <v>80</v>
      </c>
      <c r="B89" s="58" t="s">
        <v>126</v>
      </c>
      <c r="C89" s="31">
        <v>1359.2</v>
      </c>
      <c r="D89" s="38">
        <v>1365.4333333333334</v>
      </c>
      <c r="E89" s="38">
        <v>1349.8166666666668</v>
      </c>
      <c r="F89" s="38">
        <v>1340.4333333333334</v>
      </c>
      <c r="G89" s="38">
        <v>1324.8166666666668</v>
      </c>
      <c r="H89" s="38">
        <v>1374.8166666666668</v>
      </c>
      <c r="I89" s="38">
        <v>1390.4333333333336</v>
      </c>
      <c r="J89" s="38">
        <v>1399.8166666666668</v>
      </c>
      <c r="K89" s="31">
        <v>1381.05</v>
      </c>
      <c r="L89" s="31">
        <v>1356.05</v>
      </c>
      <c r="M89" s="31">
        <v>5.6897000000000002</v>
      </c>
      <c r="N89" s="1"/>
      <c r="O89" s="1"/>
    </row>
    <row r="90" spans="1:15" ht="12.75" customHeight="1">
      <c r="A90" s="56">
        <v>81</v>
      </c>
      <c r="B90" s="58" t="s">
        <v>127</v>
      </c>
      <c r="C90" s="31">
        <v>1232.5</v>
      </c>
      <c r="D90" s="38">
        <v>1217.5</v>
      </c>
      <c r="E90" s="38">
        <v>1200</v>
      </c>
      <c r="F90" s="38">
        <v>1167.5</v>
      </c>
      <c r="G90" s="38">
        <v>1150</v>
      </c>
      <c r="H90" s="38">
        <v>1250</v>
      </c>
      <c r="I90" s="38">
        <v>1267.5</v>
      </c>
      <c r="J90" s="38">
        <v>1300</v>
      </c>
      <c r="K90" s="31">
        <v>1235</v>
      </c>
      <c r="L90" s="31">
        <v>1185</v>
      </c>
      <c r="M90" s="31">
        <v>45.179349999999999</v>
      </c>
      <c r="N90" s="1"/>
      <c r="O90" s="1"/>
    </row>
    <row r="91" spans="1:15" ht="12.75" customHeight="1">
      <c r="A91" s="56">
        <v>82</v>
      </c>
      <c r="B91" s="58" t="s">
        <v>128</v>
      </c>
      <c r="C91" s="31">
        <v>2452.8000000000002</v>
      </c>
      <c r="D91" s="38">
        <v>2458.6</v>
      </c>
      <c r="E91" s="38">
        <v>2418.1999999999998</v>
      </c>
      <c r="F91" s="38">
        <v>2383.6</v>
      </c>
      <c r="G91" s="38">
        <v>2343.1999999999998</v>
      </c>
      <c r="H91" s="38">
        <v>2493.1999999999998</v>
      </c>
      <c r="I91" s="38">
        <v>2533.6000000000004</v>
      </c>
      <c r="J91" s="38">
        <v>2568.1999999999998</v>
      </c>
      <c r="K91" s="31">
        <v>2499</v>
      </c>
      <c r="L91" s="31">
        <v>2424</v>
      </c>
      <c r="M91" s="31">
        <v>6.1943599999999996</v>
      </c>
      <c r="N91" s="1"/>
      <c r="O91" s="1"/>
    </row>
    <row r="92" spans="1:15" ht="12.75" customHeight="1">
      <c r="A92" s="56">
        <v>83</v>
      </c>
      <c r="B92" s="58" t="s">
        <v>129</v>
      </c>
      <c r="C92" s="31">
        <v>1584.55</v>
      </c>
      <c r="D92" s="38">
        <v>1583.6333333333332</v>
      </c>
      <c r="E92" s="38">
        <v>1575.8166666666664</v>
      </c>
      <c r="F92" s="38">
        <v>1567.0833333333333</v>
      </c>
      <c r="G92" s="38">
        <v>1559.2666666666664</v>
      </c>
      <c r="H92" s="38">
        <v>1592.3666666666663</v>
      </c>
      <c r="I92" s="38">
        <v>1600.1833333333329</v>
      </c>
      <c r="J92" s="38">
        <v>1608.9166666666663</v>
      </c>
      <c r="K92" s="31">
        <v>1591.45</v>
      </c>
      <c r="L92" s="31">
        <v>1574.9</v>
      </c>
      <c r="M92" s="31">
        <v>125.36819</v>
      </c>
      <c r="N92" s="1"/>
      <c r="O92" s="1"/>
    </row>
    <row r="93" spans="1:15" ht="12.75" customHeight="1">
      <c r="A93" s="56">
        <v>84</v>
      </c>
      <c r="B93" s="58" t="s">
        <v>130</v>
      </c>
      <c r="C93" s="31">
        <v>640.04999999999995</v>
      </c>
      <c r="D93" s="38">
        <v>639.9666666666667</v>
      </c>
      <c r="E93" s="38">
        <v>634.08333333333337</v>
      </c>
      <c r="F93" s="38">
        <v>628.11666666666667</v>
      </c>
      <c r="G93" s="38">
        <v>622.23333333333335</v>
      </c>
      <c r="H93" s="38">
        <v>645.93333333333339</v>
      </c>
      <c r="I93" s="38">
        <v>651.81666666666661</v>
      </c>
      <c r="J93" s="38">
        <v>657.78333333333342</v>
      </c>
      <c r="K93" s="31">
        <v>645.85</v>
      </c>
      <c r="L93" s="31">
        <v>634</v>
      </c>
      <c r="M93" s="31">
        <v>13.84829</v>
      </c>
      <c r="N93" s="1"/>
      <c r="O93" s="1"/>
    </row>
    <row r="94" spans="1:15" ht="12.75" customHeight="1">
      <c r="A94" s="56">
        <v>85</v>
      </c>
      <c r="B94" s="58" t="s">
        <v>131</v>
      </c>
      <c r="C94" s="31">
        <v>2942.85</v>
      </c>
      <c r="D94" s="38">
        <v>2943.5166666666664</v>
      </c>
      <c r="E94" s="38">
        <v>2922.083333333333</v>
      </c>
      <c r="F94" s="38">
        <v>2901.3166666666666</v>
      </c>
      <c r="G94" s="38">
        <v>2879.8833333333332</v>
      </c>
      <c r="H94" s="38">
        <v>2964.2833333333328</v>
      </c>
      <c r="I94" s="38">
        <v>2985.7166666666662</v>
      </c>
      <c r="J94" s="38">
        <v>3006.4833333333327</v>
      </c>
      <c r="K94" s="31">
        <v>2964.95</v>
      </c>
      <c r="L94" s="31">
        <v>2922.75</v>
      </c>
      <c r="M94" s="31">
        <v>6.4327899999999998</v>
      </c>
      <c r="N94" s="1"/>
      <c r="O94" s="1"/>
    </row>
    <row r="95" spans="1:15" ht="12.75" customHeight="1">
      <c r="A95" s="56">
        <v>86</v>
      </c>
      <c r="B95" s="58" t="s">
        <v>133</v>
      </c>
      <c r="C95" s="31">
        <v>486.65</v>
      </c>
      <c r="D95" s="38">
        <v>484.65000000000003</v>
      </c>
      <c r="E95" s="38">
        <v>477.00000000000006</v>
      </c>
      <c r="F95" s="38">
        <v>467.35</v>
      </c>
      <c r="G95" s="38">
        <v>459.70000000000005</v>
      </c>
      <c r="H95" s="38">
        <v>494.30000000000007</v>
      </c>
      <c r="I95" s="38">
        <v>501.95000000000005</v>
      </c>
      <c r="J95" s="38">
        <v>511.60000000000008</v>
      </c>
      <c r="K95" s="31">
        <v>492.3</v>
      </c>
      <c r="L95" s="31">
        <v>475</v>
      </c>
      <c r="M95" s="31">
        <v>103.59653</v>
      </c>
      <c r="N95" s="1"/>
      <c r="O95" s="1"/>
    </row>
    <row r="96" spans="1:15" ht="12.75" customHeight="1">
      <c r="A96" s="56">
        <v>87</v>
      </c>
      <c r="B96" s="58" t="s">
        <v>135</v>
      </c>
      <c r="C96" s="31">
        <v>253.05</v>
      </c>
      <c r="D96" s="38">
        <v>251.75</v>
      </c>
      <c r="E96" s="38">
        <v>249.8</v>
      </c>
      <c r="F96" s="38">
        <v>246.55</v>
      </c>
      <c r="G96" s="38">
        <v>244.60000000000002</v>
      </c>
      <c r="H96" s="38">
        <v>255</v>
      </c>
      <c r="I96" s="38">
        <v>256.95</v>
      </c>
      <c r="J96" s="38">
        <v>260.2</v>
      </c>
      <c r="K96" s="31">
        <v>253.7</v>
      </c>
      <c r="L96" s="31">
        <v>248.5</v>
      </c>
      <c r="M96" s="31">
        <v>47.261839999999999</v>
      </c>
      <c r="N96" s="1"/>
      <c r="O96" s="1"/>
    </row>
    <row r="97" spans="1:15" ht="12.75" customHeight="1">
      <c r="A97" s="56">
        <v>88</v>
      </c>
      <c r="B97" s="58" t="s">
        <v>136</v>
      </c>
      <c r="C97" s="31">
        <v>2501.4</v>
      </c>
      <c r="D97" s="38">
        <v>2502.4666666666667</v>
      </c>
      <c r="E97" s="38">
        <v>2490.9333333333334</v>
      </c>
      <c r="F97" s="38">
        <v>2480.4666666666667</v>
      </c>
      <c r="G97" s="38">
        <v>2468.9333333333334</v>
      </c>
      <c r="H97" s="38">
        <v>2512.9333333333334</v>
      </c>
      <c r="I97" s="38">
        <v>2524.4666666666672</v>
      </c>
      <c r="J97" s="38">
        <v>2534.9333333333334</v>
      </c>
      <c r="K97" s="31">
        <v>2514</v>
      </c>
      <c r="L97" s="31">
        <v>2492</v>
      </c>
      <c r="M97" s="31">
        <v>11.433009999999999</v>
      </c>
      <c r="N97" s="1"/>
      <c r="O97" s="1"/>
    </row>
    <row r="98" spans="1:15" ht="12.75" customHeight="1">
      <c r="A98" s="56">
        <v>89</v>
      </c>
      <c r="B98" s="58" t="s">
        <v>279</v>
      </c>
      <c r="C98" s="31">
        <v>323.5</v>
      </c>
      <c r="D98" s="38">
        <v>322.75</v>
      </c>
      <c r="E98" s="38">
        <v>320.60000000000002</v>
      </c>
      <c r="F98" s="38">
        <v>317.70000000000005</v>
      </c>
      <c r="G98" s="38">
        <v>315.55000000000007</v>
      </c>
      <c r="H98" s="38">
        <v>325.64999999999998</v>
      </c>
      <c r="I98" s="38">
        <v>327.79999999999995</v>
      </c>
      <c r="J98" s="38">
        <v>330.69999999999993</v>
      </c>
      <c r="K98" s="31">
        <v>324.89999999999998</v>
      </c>
      <c r="L98" s="31">
        <v>319.85000000000002</v>
      </c>
      <c r="M98" s="31">
        <v>6.6767899999999996</v>
      </c>
      <c r="N98" s="1"/>
      <c r="O98" s="1"/>
    </row>
    <row r="99" spans="1:15" ht="12.75" customHeight="1">
      <c r="A99" s="56">
        <v>90</v>
      </c>
      <c r="B99" s="58" t="s">
        <v>280</v>
      </c>
      <c r="C99" s="31">
        <v>39367.1</v>
      </c>
      <c r="D99" s="38">
        <v>39338.85</v>
      </c>
      <c r="E99" s="38">
        <v>39078.75</v>
      </c>
      <c r="F99" s="38">
        <v>38790.400000000001</v>
      </c>
      <c r="G99" s="38">
        <v>38530.300000000003</v>
      </c>
      <c r="H99" s="38">
        <v>39627.199999999997</v>
      </c>
      <c r="I99" s="38">
        <v>39887.299999999988</v>
      </c>
      <c r="J99" s="38">
        <v>40175.649999999994</v>
      </c>
      <c r="K99" s="31">
        <v>39598.949999999997</v>
      </c>
      <c r="L99" s="31">
        <v>39050.5</v>
      </c>
      <c r="M99" s="31">
        <v>3.5889999999999998E-2</v>
      </c>
      <c r="N99" s="1"/>
      <c r="O99" s="1"/>
    </row>
    <row r="100" spans="1:15" ht="12.75" customHeight="1">
      <c r="A100" s="56">
        <v>91</v>
      </c>
      <c r="B100" s="58" t="s">
        <v>138</v>
      </c>
      <c r="C100" s="31">
        <v>967.35</v>
      </c>
      <c r="D100" s="38">
        <v>965.65</v>
      </c>
      <c r="E100" s="38">
        <v>962.25</v>
      </c>
      <c r="F100" s="38">
        <v>957.15</v>
      </c>
      <c r="G100" s="38">
        <v>953.75</v>
      </c>
      <c r="H100" s="38">
        <v>970.75</v>
      </c>
      <c r="I100" s="38">
        <v>974.14999999999986</v>
      </c>
      <c r="J100" s="38">
        <v>979.25</v>
      </c>
      <c r="K100" s="31">
        <v>969.05</v>
      </c>
      <c r="L100" s="31">
        <v>960.55</v>
      </c>
      <c r="M100" s="31">
        <v>95.129559999999998</v>
      </c>
      <c r="N100" s="1"/>
      <c r="O100" s="1"/>
    </row>
    <row r="101" spans="1:15" ht="12.75" customHeight="1">
      <c r="A101" s="56">
        <v>92</v>
      </c>
      <c r="B101" s="58" t="s">
        <v>139</v>
      </c>
      <c r="C101" s="31">
        <v>1358</v>
      </c>
      <c r="D101" s="38">
        <v>1367.4166666666667</v>
      </c>
      <c r="E101" s="38">
        <v>1335.9333333333334</v>
      </c>
      <c r="F101" s="38">
        <v>1313.8666666666666</v>
      </c>
      <c r="G101" s="38">
        <v>1282.3833333333332</v>
      </c>
      <c r="H101" s="38">
        <v>1389.4833333333336</v>
      </c>
      <c r="I101" s="38">
        <v>1420.9666666666667</v>
      </c>
      <c r="J101" s="38">
        <v>1443.0333333333338</v>
      </c>
      <c r="K101" s="31">
        <v>1398.9</v>
      </c>
      <c r="L101" s="31">
        <v>1345.35</v>
      </c>
      <c r="M101" s="31">
        <v>8.0241299999999995</v>
      </c>
      <c r="N101" s="1"/>
      <c r="O101" s="1"/>
    </row>
    <row r="102" spans="1:15" ht="12.75" customHeight="1">
      <c r="A102" s="56">
        <v>93</v>
      </c>
      <c r="B102" s="58" t="s">
        <v>140</v>
      </c>
      <c r="C102" s="31">
        <v>553.54999999999995</v>
      </c>
      <c r="D102" s="38">
        <v>556.18333333333328</v>
      </c>
      <c r="E102" s="38">
        <v>548.46666666666658</v>
      </c>
      <c r="F102" s="38">
        <v>543.38333333333333</v>
      </c>
      <c r="G102" s="38">
        <v>535.66666666666663</v>
      </c>
      <c r="H102" s="38">
        <v>561.26666666666654</v>
      </c>
      <c r="I102" s="38">
        <v>568.98333333333323</v>
      </c>
      <c r="J102" s="38">
        <v>574.06666666666649</v>
      </c>
      <c r="K102" s="31">
        <v>563.9</v>
      </c>
      <c r="L102" s="31">
        <v>551.1</v>
      </c>
      <c r="M102" s="31">
        <v>8.9557199999999995</v>
      </c>
      <c r="N102" s="1"/>
      <c r="O102" s="1"/>
    </row>
    <row r="103" spans="1:15" ht="12.75" customHeight="1">
      <c r="A103" s="56">
        <v>94</v>
      </c>
      <c r="B103" s="58" t="s">
        <v>141</v>
      </c>
      <c r="C103" s="31">
        <v>10</v>
      </c>
      <c r="D103" s="38">
        <v>10.016666666666667</v>
      </c>
      <c r="E103" s="38">
        <v>9.7333333333333343</v>
      </c>
      <c r="F103" s="38">
        <v>9.4666666666666668</v>
      </c>
      <c r="G103" s="38">
        <v>9.1833333333333336</v>
      </c>
      <c r="H103" s="38">
        <v>10.283333333333335</v>
      </c>
      <c r="I103" s="38">
        <v>10.56666666666667</v>
      </c>
      <c r="J103" s="38">
        <v>10.833333333333336</v>
      </c>
      <c r="K103" s="31">
        <v>10.3</v>
      </c>
      <c r="L103" s="31">
        <v>9.75</v>
      </c>
      <c r="M103" s="31">
        <v>2862.5189700000001</v>
      </c>
      <c r="N103" s="1"/>
      <c r="O103" s="1"/>
    </row>
    <row r="104" spans="1:15" ht="12.75" customHeight="1">
      <c r="A104" s="56">
        <v>95</v>
      </c>
      <c r="B104" s="58" t="s">
        <v>143</v>
      </c>
      <c r="C104" s="31">
        <v>98.45</v>
      </c>
      <c r="D104" s="38">
        <v>97.34999999999998</v>
      </c>
      <c r="E104" s="38">
        <v>95.69999999999996</v>
      </c>
      <c r="F104" s="38">
        <v>92.949999999999974</v>
      </c>
      <c r="G104" s="38">
        <v>91.299999999999955</v>
      </c>
      <c r="H104" s="38">
        <v>100.09999999999997</v>
      </c>
      <c r="I104" s="38">
        <v>101.74999999999997</v>
      </c>
      <c r="J104" s="38">
        <v>104.49999999999997</v>
      </c>
      <c r="K104" s="31">
        <v>99</v>
      </c>
      <c r="L104" s="31">
        <v>94.6</v>
      </c>
      <c r="M104" s="31">
        <v>788.72194000000002</v>
      </c>
      <c r="N104" s="1"/>
      <c r="O104" s="1"/>
    </row>
    <row r="105" spans="1:15" ht="12.75" customHeight="1">
      <c r="A105" s="56">
        <v>96</v>
      </c>
      <c r="B105" s="58" t="s">
        <v>145</v>
      </c>
      <c r="C105" s="31">
        <v>461.9</v>
      </c>
      <c r="D105" s="38">
        <v>463.15000000000003</v>
      </c>
      <c r="E105" s="38">
        <v>459.20000000000005</v>
      </c>
      <c r="F105" s="38">
        <v>456.5</v>
      </c>
      <c r="G105" s="38">
        <v>452.55</v>
      </c>
      <c r="H105" s="38">
        <v>465.85000000000008</v>
      </c>
      <c r="I105" s="38">
        <v>469.8</v>
      </c>
      <c r="J105" s="38">
        <v>472.50000000000011</v>
      </c>
      <c r="K105" s="31">
        <v>467.1</v>
      </c>
      <c r="L105" s="31">
        <v>460.45</v>
      </c>
      <c r="M105" s="31">
        <v>12.090619999999999</v>
      </c>
      <c r="N105" s="1"/>
      <c r="O105" s="1"/>
    </row>
    <row r="106" spans="1:15" ht="12.75" customHeight="1">
      <c r="A106" s="56">
        <v>97</v>
      </c>
      <c r="B106" s="58" t="s">
        <v>146</v>
      </c>
      <c r="C106" s="31">
        <v>420.85</v>
      </c>
      <c r="D106" s="38">
        <v>422.15000000000003</v>
      </c>
      <c r="E106" s="38">
        <v>416.80000000000007</v>
      </c>
      <c r="F106" s="38">
        <v>412.75000000000006</v>
      </c>
      <c r="G106" s="38">
        <v>407.40000000000009</v>
      </c>
      <c r="H106" s="38">
        <v>426.20000000000005</v>
      </c>
      <c r="I106" s="38">
        <v>431.55000000000007</v>
      </c>
      <c r="J106" s="38">
        <v>435.6</v>
      </c>
      <c r="K106" s="31">
        <v>427.5</v>
      </c>
      <c r="L106" s="31">
        <v>418.1</v>
      </c>
      <c r="M106" s="31">
        <v>33.934919999999998</v>
      </c>
      <c r="N106" s="1"/>
      <c r="O106" s="1"/>
    </row>
    <row r="107" spans="1:15" ht="12.75" customHeight="1">
      <c r="A107" s="56">
        <v>98</v>
      </c>
      <c r="B107" s="58" t="s">
        <v>282</v>
      </c>
      <c r="C107" s="31">
        <v>383.6</v>
      </c>
      <c r="D107" s="38">
        <v>382.58333333333331</v>
      </c>
      <c r="E107" s="38">
        <v>379.16666666666663</v>
      </c>
      <c r="F107" s="38">
        <v>374.73333333333329</v>
      </c>
      <c r="G107" s="38">
        <v>371.31666666666661</v>
      </c>
      <c r="H107" s="38">
        <v>387.01666666666665</v>
      </c>
      <c r="I107" s="38">
        <v>390.43333333333328</v>
      </c>
      <c r="J107" s="38">
        <v>394.86666666666667</v>
      </c>
      <c r="K107" s="31">
        <v>386</v>
      </c>
      <c r="L107" s="31">
        <v>378.15</v>
      </c>
      <c r="M107" s="31">
        <v>10.1225</v>
      </c>
      <c r="N107" s="1"/>
      <c r="O107" s="1"/>
    </row>
    <row r="108" spans="1:15" ht="12.75" customHeight="1">
      <c r="A108" s="56">
        <v>99</v>
      </c>
      <c r="B108" s="58" t="s">
        <v>149</v>
      </c>
      <c r="C108" s="31">
        <v>2455.35</v>
      </c>
      <c r="D108" s="38">
        <v>2452.7666666666664</v>
      </c>
      <c r="E108" s="38">
        <v>2432.583333333333</v>
      </c>
      <c r="F108" s="38">
        <v>2409.8166666666666</v>
      </c>
      <c r="G108" s="38">
        <v>2389.6333333333332</v>
      </c>
      <c r="H108" s="38">
        <v>2475.5333333333328</v>
      </c>
      <c r="I108" s="38">
        <v>2495.7166666666662</v>
      </c>
      <c r="J108" s="38">
        <v>2518.4833333333327</v>
      </c>
      <c r="K108" s="31">
        <v>2472.9499999999998</v>
      </c>
      <c r="L108" s="31">
        <v>2430</v>
      </c>
      <c r="M108" s="31">
        <v>5.4104799999999997</v>
      </c>
      <c r="N108" s="1"/>
      <c r="O108" s="1"/>
    </row>
    <row r="109" spans="1:15" ht="12.75" customHeight="1">
      <c r="A109" s="56">
        <v>100</v>
      </c>
      <c r="B109" s="58" t="s">
        <v>150</v>
      </c>
      <c r="C109" s="31">
        <v>1421.8</v>
      </c>
      <c r="D109" s="38">
        <v>1421.4333333333334</v>
      </c>
      <c r="E109" s="38">
        <v>1415.3666666666668</v>
      </c>
      <c r="F109" s="38">
        <v>1408.9333333333334</v>
      </c>
      <c r="G109" s="38">
        <v>1402.8666666666668</v>
      </c>
      <c r="H109" s="38">
        <v>1427.8666666666668</v>
      </c>
      <c r="I109" s="38">
        <v>1433.9333333333334</v>
      </c>
      <c r="J109" s="38">
        <v>1440.3666666666668</v>
      </c>
      <c r="K109" s="31">
        <v>1427.5</v>
      </c>
      <c r="L109" s="31">
        <v>1415</v>
      </c>
      <c r="M109" s="31">
        <v>9.9869199999999996</v>
      </c>
      <c r="N109" s="1"/>
      <c r="O109" s="1"/>
    </row>
    <row r="110" spans="1:15" ht="12.75" customHeight="1">
      <c r="A110" s="56">
        <v>101</v>
      </c>
      <c r="B110" s="58" t="s">
        <v>151</v>
      </c>
      <c r="C110" s="31">
        <v>179.1</v>
      </c>
      <c r="D110" s="38">
        <v>179.7833333333333</v>
      </c>
      <c r="E110" s="38">
        <v>176.26666666666659</v>
      </c>
      <c r="F110" s="38">
        <v>173.43333333333328</v>
      </c>
      <c r="G110" s="38">
        <v>169.91666666666657</v>
      </c>
      <c r="H110" s="38">
        <v>182.61666666666662</v>
      </c>
      <c r="I110" s="38">
        <v>186.13333333333333</v>
      </c>
      <c r="J110" s="38">
        <v>188.96666666666664</v>
      </c>
      <c r="K110" s="31">
        <v>183.3</v>
      </c>
      <c r="L110" s="31">
        <v>176.95</v>
      </c>
      <c r="M110" s="31">
        <v>82.939109999999999</v>
      </c>
      <c r="N110" s="1"/>
      <c r="O110" s="1"/>
    </row>
    <row r="111" spans="1:15" ht="12.75" customHeight="1">
      <c r="A111" s="56">
        <v>102</v>
      </c>
      <c r="B111" s="58" t="s">
        <v>152</v>
      </c>
      <c r="C111" s="31">
        <v>1465.1</v>
      </c>
      <c r="D111" s="38">
        <v>1456.6000000000001</v>
      </c>
      <c r="E111" s="38">
        <v>1443.2000000000003</v>
      </c>
      <c r="F111" s="38">
        <v>1421.3000000000002</v>
      </c>
      <c r="G111" s="38">
        <v>1407.9000000000003</v>
      </c>
      <c r="H111" s="38">
        <v>1478.5000000000002</v>
      </c>
      <c r="I111" s="38">
        <v>1491.9000000000003</v>
      </c>
      <c r="J111" s="38">
        <v>1513.8000000000002</v>
      </c>
      <c r="K111" s="31">
        <v>1470</v>
      </c>
      <c r="L111" s="31">
        <v>1434.7</v>
      </c>
      <c r="M111" s="31">
        <v>46.090139999999998</v>
      </c>
      <c r="N111" s="1"/>
      <c r="O111" s="1"/>
    </row>
    <row r="112" spans="1:15" ht="12.75" customHeight="1">
      <c r="A112" s="56">
        <v>103</v>
      </c>
      <c r="B112" s="58" t="s">
        <v>154</v>
      </c>
      <c r="C112" s="31">
        <v>90.05</v>
      </c>
      <c r="D112" s="38">
        <v>89.95</v>
      </c>
      <c r="E112" s="38">
        <v>89.4</v>
      </c>
      <c r="F112" s="38">
        <v>88.75</v>
      </c>
      <c r="G112" s="38">
        <v>88.2</v>
      </c>
      <c r="H112" s="38">
        <v>90.600000000000009</v>
      </c>
      <c r="I112" s="38">
        <v>91.149999999999991</v>
      </c>
      <c r="J112" s="38">
        <v>91.800000000000011</v>
      </c>
      <c r="K112" s="31">
        <v>90.5</v>
      </c>
      <c r="L112" s="31">
        <v>89.3</v>
      </c>
      <c r="M112" s="31">
        <v>130.63007999999999</v>
      </c>
      <c r="N112" s="1"/>
      <c r="O112" s="1"/>
    </row>
    <row r="113" spans="1:15" ht="12.75" customHeight="1">
      <c r="A113" s="56">
        <v>104</v>
      </c>
      <c r="B113" s="58" t="s">
        <v>155</v>
      </c>
      <c r="C113" s="31">
        <v>876.95</v>
      </c>
      <c r="D113" s="38">
        <v>872.63333333333321</v>
      </c>
      <c r="E113" s="38">
        <v>861.11666666666645</v>
      </c>
      <c r="F113" s="38">
        <v>845.28333333333319</v>
      </c>
      <c r="G113" s="38">
        <v>833.76666666666642</v>
      </c>
      <c r="H113" s="38">
        <v>888.46666666666647</v>
      </c>
      <c r="I113" s="38">
        <v>899.98333333333335</v>
      </c>
      <c r="J113" s="38">
        <v>915.81666666666649</v>
      </c>
      <c r="K113" s="31">
        <v>884.15</v>
      </c>
      <c r="L113" s="31">
        <v>856.8</v>
      </c>
      <c r="M113" s="31">
        <v>3.4517799999999998</v>
      </c>
      <c r="N113" s="1"/>
      <c r="O113" s="1"/>
    </row>
    <row r="114" spans="1:15" ht="12.75" customHeight="1">
      <c r="A114" s="56">
        <v>105</v>
      </c>
      <c r="B114" s="58" t="s">
        <v>156</v>
      </c>
      <c r="C114" s="31">
        <v>703.25</v>
      </c>
      <c r="D114" s="38">
        <v>701.1</v>
      </c>
      <c r="E114" s="38">
        <v>694.2</v>
      </c>
      <c r="F114" s="38">
        <v>685.15</v>
      </c>
      <c r="G114" s="38">
        <v>678.25</v>
      </c>
      <c r="H114" s="38">
        <v>710.15000000000009</v>
      </c>
      <c r="I114" s="38">
        <v>717.05</v>
      </c>
      <c r="J114" s="38">
        <v>726.10000000000014</v>
      </c>
      <c r="K114" s="31">
        <v>708</v>
      </c>
      <c r="L114" s="31">
        <v>692.05</v>
      </c>
      <c r="M114" s="31">
        <v>64.199290000000005</v>
      </c>
      <c r="N114" s="1"/>
      <c r="O114" s="1"/>
    </row>
    <row r="115" spans="1:15" ht="12.75" customHeight="1">
      <c r="A115" s="56">
        <v>106</v>
      </c>
      <c r="B115" s="58" t="s">
        <v>422</v>
      </c>
      <c r="C115" s="31">
        <v>66.7</v>
      </c>
      <c r="D115" s="38">
        <v>63.583333333333343</v>
      </c>
      <c r="E115" s="38">
        <v>60.26666666666668</v>
      </c>
      <c r="F115" s="38">
        <v>53.833333333333336</v>
      </c>
      <c r="G115" s="38">
        <v>50.516666666666673</v>
      </c>
      <c r="H115" s="38">
        <v>70.01666666666668</v>
      </c>
      <c r="I115" s="38">
        <v>73.333333333333343</v>
      </c>
      <c r="J115" s="38">
        <v>79.766666666666694</v>
      </c>
      <c r="K115" s="31">
        <v>66.900000000000006</v>
      </c>
      <c r="L115" s="31">
        <v>57.15</v>
      </c>
      <c r="M115" s="31">
        <v>5042.4380499999997</v>
      </c>
      <c r="N115" s="1"/>
      <c r="O115" s="1"/>
    </row>
    <row r="116" spans="1:15" ht="12.75" customHeight="1">
      <c r="A116" s="56">
        <v>107</v>
      </c>
      <c r="B116" s="58" t="s">
        <v>157</v>
      </c>
      <c r="C116" s="31">
        <v>437.5</v>
      </c>
      <c r="D116" s="38">
        <v>439.16666666666669</v>
      </c>
      <c r="E116" s="38">
        <v>434.98333333333335</v>
      </c>
      <c r="F116" s="38">
        <v>432.46666666666664</v>
      </c>
      <c r="G116" s="38">
        <v>428.2833333333333</v>
      </c>
      <c r="H116" s="38">
        <v>441.68333333333339</v>
      </c>
      <c r="I116" s="38">
        <v>445.86666666666667</v>
      </c>
      <c r="J116" s="38">
        <v>448.38333333333344</v>
      </c>
      <c r="K116" s="31">
        <v>443.35</v>
      </c>
      <c r="L116" s="31">
        <v>436.65</v>
      </c>
      <c r="M116" s="31">
        <v>136.04607999999999</v>
      </c>
      <c r="N116" s="1"/>
      <c r="O116" s="1"/>
    </row>
    <row r="117" spans="1:15" ht="12.75" customHeight="1">
      <c r="A117" s="56">
        <v>108</v>
      </c>
      <c r="B117" s="58" t="s">
        <v>158</v>
      </c>
      <c r="C117" s="31">
        <v>707.2</v>
      </c>
      <c r="D117" s="38">
        <v>706.73333333333323</v>
      </c>
      <c r="E117" s="38">
        <v>702.46666666666647</v>
      </c>
      <c r="F117" s="38">
        <v>697.73333333333323</v>
      </c>
      <c r="G117" s="38">
        <v>693.46666666666647</v>
      </c>
      <c r="H117" s="38">
        <v>711.46666666666647</v>
      </c>
      <c r="I117" s="38">
        <v>715.73333333333312</v>
      </c>
      <c r="J117" s="38">
        <v>720.46666666666647</v>
      </c>
      <c r="K117" s="31">
        <v>711</v>
      </c>
      <c r="L117" s="31">
        <v>702</v>
      </c>
      <c r="M117" s="31">
        <v>26.378219999999999</v>
      </c>
      <c r="N117" s="1"/>
      <c r="O117" s="1"/>
    </row>
    <row r="118" spans="1:15" ht="12.75" customHeight="1">
      <c r="A118" s="56">
        <v>109</v>
      </c>
      <c r="B118" s="58" t="s">
        <v>283</v>
      </c>
      <c r="C118" s="31">
        <v>363.6</v>
      </c>
      <c r="D118" s="38">
        <v>361.05</v>
      </c>
      <c r="E118" s="38">
        <v>355.1</v>
      </c>
      <c r="F118" s="38">
        <v>346.6</v>
      </c>
      <c r="G118" s="38">
        <v>340.65000000000003</v>
      </c>
      <c r="H118" s="38">
        <v>369.55</v>
      </c>
      <c r="I118" s="38">
        <v>375.49999999999994</v>
      </c>
      <c r="J118" s="38">
        <v>384</v>
      </c>
      <c r="K118" s="31">
        <v>367</v>
      </c>
      <c r="L118" s="31">
        <v>352.55</v>
      </c>
      <c r="M118" s="31">
        <v>60.892429999999997</v>
      </c>
      <c r="N118" s="1"/>
      <c r="O118" s="1"/>
    </row>
    <row r="119" spans="1:15" ht="12.75" customHeight="1">
      <c r="A119" s="56">
        <v>110</v>
      </c>
      <c r="B119" s="58" t="s">
        <v>160</v>
      </c>
      <c r="C119" s="31">
        <v>809.8</v>
      </c>
      <c r="D119" s="38">
        <v>814.9666666666667</v>
      </c>
      <c r="E119" s="38">
        <v>803.33333333333337</v>
      </c>
      <c r="F119" s="38">
        <v>796.86666666666667</v>
      </c>
      <c r="G119" s="38">
        <v>785.23333333333335</v>
      </c>
      <c r="H119" s="38">
        <v>821.43333333333339</v>
      </c>
      <c r="I119" s="38">
        <v>833.06666666666661</v>
      </c>
      <c r="J119" s="38">
        <v>839.53333333333342</v>
      </c>
      <c r="K119" s="31">
        <v>826.6</v>
      </c>
      <c r="L119" s="31">
        <v>808.5</v>
      </c>
      <c r="M119" s="31">
        <v>35.710509999999999</v>
      </c>
      <c r="N119" s="1"/>
      <c r="O119" s="1"/>
    </row>
    <row r="120" spans="1:15" ht="12.75" customHeight="1">
      <c r="A120" s="56">
        <v>111</v>
      </c>
      <c r="B120" s="58" t="s">
        <v>161</v>
      </c>
      <c r="C120" s="31">
        <v>502.7</v>
      </c>
      <c r="D120" s="38">
        <v>504.51666666666665</v>
      </c>
      <c r="E120" s="38">
        <v>499.23333333333329</v>
      </c>
      <c r="F120" s="38">
        <v>495.76666666666665</v>
      </c>
      <c r="G120" s="38">
        <v>490.48333333333329</v>
      </c>
      <c r="H120" s="38">
        <v>507.98333333333329</v>
      </c>
      <c r="I120" s="38">
        <v>513.26666666666665</v>
      </c>
      <c r="J120" s="38">
        <v>516.73333333333335</v>
      </c>
      <c r="K120" s="31">
        <v>509.8</v>
      </c>
      <c r="L120" s="31">
        <v>501.05</v>
      </c>
      <c r="M120" s="31">
        <v>20.308209999999999</v>
      </c>
      <c r="N120" s="1"/>
      <c r="O120" s="1"/>
    </row>
    <row r="121" spans="1:15" ht="12.75" customHeight="1">
      <c r="A121" s="56">
        <v>112</v>
      </c>
      <c r="B121" s="58" t="s">
        <v>162</v>
      </c>
      <c r="C121" s="31">
        <v>1762.2</v>
      </c>
      <c r="D121" s="38">
        <v>1769.5</v>
      </c>
      <c r="E121" s="38">
        <v>1750</v>
      </c>
      <c r="F121" s="38">
        <v>1737.8</v>
      </c>
      <c r="G121" s="38">
        <v>1718.3</v>
      </c>
      <c r="H121" s="38">
        <v>1781.7</v>
      </c>
      <c r="I121" s="38">
        <v>1801.2</v>
      </c>
      <c r="J121" s="38">
        <v>1813.4</v>
      </c>
      <c r="K121" s="31">
        <v>1789</v>
      </c>
      <c r="L121" s="31">
        <v>1757.3</v>
      </c>
      <c r="M121" s="31">
        <v>46.97683</v>
      </c>
      <c r="N121" s="1"/>
      <c r="O121" s="1"/>
    </row>
    <row r="122" spans="1:15" ht="12.75" customHeight="1">
      <c r="A122" s="56">
        <v>113</v>
      </c>
      <c r="B122" s="58" t="s">
        <v>163</v>
      </c>
      <c r="C122" s="31">
        <v>129.55000000000001</v>
      </c>
      <c r="D122" s="38">
        <v>128.5</v>
      </c>
      <c r="E122" s="38">
        <v>127.19999999999999</v>
      </c>
      <c r="F122" s="38">
        <v>124.85</v>
      </c>
      <c r="G122" s="38">
        <v>123.54999999999998</v>
      </c>
      <c r="H122" s="38">
        <v>130.85</v>
      </c>
      <c r="I122" s="38">
        <v>132.15</v>
      </c>
      <c r="J122" s="38">
        <v>134.5</v>
      </c>
      <c r="K122" s="31">
        <v>129.80000000000001</v>
      </c>
      <c r="L122" s="31">
        <v>126.15</v>
      </c>
      <c r="M122" s="31">
        <v>89.316580000000002</v>
      </c>
      <c r="N122" s="1"/>
      <c r="O122" s="1"/>
    </row>
    <row r="123" spans="1:15" ht="12.75" customHeight="1">
      <c r="A123" s="56">
        <v>114</v>
      </c>
      <c r="B123" s="58" t="s">
        <v>164</v>
      </c>
      <c r="C123" s="31">
        <v>2170.5500000000002</v>
      </c>
      <c r="D123" s="38">
        <v>2186.3166666666671</v>
      </c>
      <c r="E123" s="38">
        <v>2149.3333333333339</v>
      </c>
      <c r="F123" s="38">
        <v>2128.1166666666668</v>
      </c>
      <c r="G123" s="38">
        <v>2091.1333333333337</v>
      </c>
      <c r="H123" s="38">
        <v>2207.5333333333342</v>
      </c>
      <c r="I123" s="38">
        <v>2244.5166666666669</v>
      </c>
      <c r="J123" s="38">
        <v>2265.7333333333345</v>
      </c>
      <c r="K123" s="31">
        <v>2223.3000000000002</v>
      </c>
      <c r="L123" s="31">
        <v>2165.1</v>
      </c>
      <c r="M123" s="31">
        <v>1.2185699999999999</v>
      </c>
      <c r="N123" s="1"/>
      <c r="O123" s="1"/>
    </row>
    <row r="124" spans="1:15" ht="12.75" customHeight="1">
      <c r="A124" s="56">
        <v>115</v>
      </c>
      <c r="B124" s="58" t="s">
        <v>165</v>
      </c>
      <c r="C124" s="31">
        <v>394.3</v>
      </c>
      <c r="D124" s="38">
        <v>394.61666666666662</v>
      </c>
      <c r="E124" s="38">
        <v>389.93333333333322</v>
      </c>
      <c r="F124" s="38">
        <v>385.56666666666661</v>
      </c>
      <c r="G124" s="38">
        <v>380.88333333333321</v>
      </c>
      <c r="H124" s="38">
        <v>398.98333333333323</v>
      </c>
      <c r="I124" s="38">
        <v>403.66666666666663</v>
      </c>
      <c r="J124" s="38">
        <v>408.03333333333325</v>
      </c>
      <c r="K124" s="31">
        <v>399.3</v>
      </c>
      <c r="L124" s="31">
        <v>390.25</v>
      </c>
      <c r="M124" s="31">
        <v>18.38617</v>
      </c>
      <c r="N124" s="1"/>
      <c r="O124" s="1"/>
    </row>
    <row r="125" spans="1:15" ht="12.75" customHeight="1">
      <c r="A125" s="56">
        <v>116</v>
      </c>
      <c r="B125" s="58" t="s">
        <v>166</v>
      </c>
      <c r="C125" s="31">
        <v>447.8</v>
      </c>
      <c r="D125" s="38">
        <v>446.45</v>
      </c>
      <c r="E125" s="38">
        <v>437.34999999999997</v>
      </c>
      <c r="F125" s="38">
        <v>426.9</v>
      </c>
      <c r="G125" s="38">
        <v>417.79999999999995</v>
      </c>
      <c r="H125" s="38">
        <v>456.9</v>
      </c>
      <c r="I125" s="38">
        <v>466</v>
      </c>
      <c r="J125" s="38">
        <v>476.45</v>
      </c>
      <c r="K125" s="31">
        <v>455.55</v>
      </c>
      <c r="L125" s="31">
        <v>436</v>
      </c>
      <c r="M125" s="31">
        <v>91.287360000000007</v>
      </c>
      <c r="N125" s="1"/>
      <c r="O125" s="1"/>
    </row>
    <row r="126" spans="1:15" ht="12.75" customHeight="1">
      <c r="A126" s="56">
        <v>117</v>
      </c>
      <c r="B126" s="58" t="s">
        <v>284</v>
      </c>
      <c r="C126" s="31">
        <v>658.6</v>
      </c>
      <c r="D126" s="38">
        <v>656.5333333333333</v>
      </c>
      <c r="E126" s="38">
        <v>649.06666666666661</v>
      </c>
      <c r="F126" s="38">
        <v>639.5333333333333</v>
      </c>
      <c r="G126" s="38">
        <v>632.06666666666661</v>
      </c>
      <c r="H126" s="38">
        <v>666.06666666666661</v>
      </c>
      <c r="I126" s="38">
        <v>673.5333333333333</v>
      </c>
      <c r="J126" s="38">
        <v>683.06666666666661</v>
      </c>
      <c r="K126" s="31">
        <v>664</v>
      </c>
      <c r="L126" s="31">
        <v>647</v>
      </c>
      <c r="M126" s="31">
        <v>24.929880000000001</v>
      </c>
      <c r="N126" s="1"/>
      <c r="O126" s="1"/>
    </row>
    <row r="127" spans="1:15" ht="12.75" customHeight="1">
      <c r="A127" s="56">
        <v>118</v>
      </c>
      <c r="B127" s="58" t="s">
        <v>167</v>
      </c>
      <c r="C127" s="31">
        <v>2711.1</v>
      </c>
      <c r="D127" s="38">
        <v>2719.3666666666668</v>
      </c>
      <c r="E127" s="38">
        <v>2696.7333333333336</v>
      </c>
      <c r="F127" s="38">
        <v>2682.3666666666668</v>
      </c>
      <c r="G127" s="38">
        <v>2659.7333333333336</v>
      </c>
      <c r="H127" s="38">
        <v>2733.7333333333336</v>
      </c>
      <c r="I127" s="38">
        <v>2756.3666666666668</v>
      </c>
      <c r="J127" s="38">
        <v>2770.7333333333336</v>
      </c>
      <c r="K127" s="31">
        <v>2742</v>
      </c>
      <c r="L127" s="31">
        <v>2705</v>
      </c>
      <c r="M127" s="31">
        <v>15.48282</v>
      </c>
      <c r="N127" s="1"/>
      <c r="O127" s="1"/>
    </row>
    <row r="128" spans="1:15" ht="12.75" customHeight="1">
      <c r="A128" s="56">
        <v>119</v>
      </c>
      <c r="B128" s="58" t="s">
        <v>168</v>
      </c>
      <c r="C128" s="31">
        <v>5365.7</v>
      </c>
      <c r="D128" s="38">
        <v>5339.5166666666673</v>
      </c>
      <c r="E128" s="38">
        <v>5299.0333333333347</v>
      </c>
      <c r="F128" s="38">
        <v>5232.3666666666677</v>
      </c>
      <c r="G128" s="38">
        <v>5191.883333333335</v>
      </c>
      <c r="H128" s="38">
        <v>5406.1833333333343</v>
      </c>
      <c r="I128" s="38">
        <v>5446.6666666666661</v>
      </c>
      <c r="J128" s="38">
        <v>5513.3333333333339</v>
      </c>
      <c r="K128" s="31">
        <v>5380</v>
      </c>
      <c r="L128" s="31">
        <v>5272.85</v>
      </c>
      <c r="M128" s="31">
        <v>3.9776799999999999</v>
      </c>
      <c r="N128" s="1"/>
      <c r="O128" s="1"/>
    </row>
    <row r="129" spans="1:15" ht="12.75" customHeight="1">
      <c r="A129" s="56">
        <v>120</v>
      </c>
      <c r="B129" s="58" t="s">
        <v>169</v>
      </c>
      <c r="C129" s="31">
        <v>4521.25</v>
      </c>
      <c r="D129" s="38">
        <v>4505.8499999999995</v>
      </c>
      <c r="E129" s="38">
        <v>4470.3999999999987</v>
      </c>
      <c r="F129" s="38">
        <v>4419.5499999999993</v>
      </c>
      <c r="G129" s="38">
        <v>4384.0999999999985</v>
      </c>
      <c r="H129" s="38">
        <v>4556.6999999999989</v>
      </c>
      <c r="I129" s="38">
        <v>4592.1499999999996</v>
      </c>
      <c r="J129" s="38">
        <v>4642.9999999999991</v>
      </c>
      <c r="K129" s="31">
        <v>4541.3</v>
      </c>
      <c r="L129" s="31">
        <v>4455</v>
      </c>
      <c r="M129" s="31">
        <v>1.7335400000000001</v>
      </c>
      <c r="N129" s="1"/>
      <c r="O129" s="1"/>
    </row>
    <row r="130" spans="1:15" ht="12.75" customHeight="1">
      <c r="A130" s="56">
        <v>121</v>
      </c>
      <c r="B130" s="58" t="s">
        <v>170</v>
      </c>
      <c r="C130" s="31">
        <v>1097.4000000000001</v>
      </c>
      <c r="D130" s="38">
        <v>1097.7166666666667</v>
      </c>
      <c r="E130" s="38">
        <v>1092.9333333333334</v>
      </c>
      <c r="F130" s="38">
        <v>1088.4666666666667</v>
      </c>
      <c r="G130" s="38">
        <v>1083.6833333333334</v>
      </c>
      <c r="H130" s="38">
        <v>1102.1833333333334</v>
      </c>
      <c r="I130" s="38">
        <v>1106.9666666666667</v>
      </c>
      <c r="J130" s="38">
        <v>1111.4333333333334</v>
      </c>
      <c r="K130" s="31">
        <v>1102.5</v>
      </c>
      <c r="L130" s="31">
        <v>1093.25</v>
      </c>
      <c r="M130" s="31">
        <v>5.1397899999999996</v>
      </c>
      <c r="N130" s="1"/>
      <c r="O130" s="1"/>
    </row>
    <row r="131" spans="1:15" ht="12.75" customHeight="1">
      <c r="A131" s="56">
        <v>122</v>
      </c>
      <c r="B131" s="58" t="s">
        <v>171</v>
      </c>
      <c r="C131" s="31">
        <v>1576.4</v>
      </c>
      <c r="D131" s="38">
        <v>1582.1666666666667</v>
      </c>
      <c r="E131" s="38">
        <v>1558.4333333333334</v>
      </c>
      <c r="F131" s="38">
        <v>1540.4666666666667</v>
      </c>
      <c r="G131" s="38">
        <v>1516.7333333333333</v>
      </c>
      <c r="H131" s="38">
        <v>1600.1333333333334</v>
      </c>
      <c r="I131" s="38">
        <v>1623.8666666666666</v>
      </c>
      <c r="J131" s="38">
        <v>1641.8333333333335</v>
      </c>
      <c r="K131" s="31">
        <v>1605.9</v>
      </c>
      <c r="L131" s="31">
        <v>1564.2</v>
      </c>
      <c r="M131" s="31">
        <v>22.00142</v>
      </c>
      <c r="N131" s="1"/>
      <c r="O131" s="1"/>
    </row>
    <row r="132" spans="1:15" ht="12.75" customHeight="1">
      <c r="A132" s="56">
        <v>123</v>
      </c>
      <c r="B132" s="58" t="s">
        <v>172</v>
      </c>
      <c r="C132" s="31">
        <v>295.75</v>
      </c>
      <c r="D132" s="38">
        <v>296.81666666666666</v>
      </c>
      <c r="E132" s="38">
        <v>293.23333333333335</v>
      </c>
      <c r="F132" s="38">
        <v>290.7166666666667</v>
      </c>
      <c r="G132" s="38">
        <v>287.13333333333338</v>
      </c>
      <c r="H132" s="38">
        <v>299.33333333333331</v>
      </c>
      <c r="I132" s="38">
        <v>302.91666666666669</v>
      </c>
      <c r="J132" s="38">
        <v>305.43333333333328</v>
      </c>
      <c r="K132" s="31">
        <v>300.39999999999998</v>
      </c>
      <c r="L132" s="31">
        <v>294.3</v>
      </c>
      <c r="M132" s="31">
        <v>20.437449999999998</v>
      </c>
      <c r="N132" s="1"/>
      <c r="O132" s="1"/>
    </row>
    <row r="133" spans="1:15" ht="12.75" customHeight="1">
      <c r="A133" s="56">
        <v>124</v>
      </c>
      <c r="B133" s="58" t="s">
        <v>871</v>
      </c>
      <c r="C133" s="31">
        <v>1750.65</v>
      </c>
      <c r="D133" s="38">
        <v>1736.9666666666665</v>
      </c>
      <c r="E133" s="38">
        <v>1718.9333333333329</v>
      </c>
      <c r="F133" s="38">
        <v>1687.2166666666665</v>
      </c>
      <c r="G133" s="38">
        <v>1669.1833333333329</v>
      </c>
      <c r="H133" s="38">
        <v>1768.6833333333329</v>
      </c>
      <c r="I133" s="38">
        <v>1786.7166666666662</v>
      </c>
      <c r="J133" s="38">
        <v>1818.4333333333329</v>
      </c>
      <c r="K133" s="31">
        <v>1755</v>
      </c>
      <c r="L133" s="31">
        <v>1705.25</v>
      </c>
      <c r="M133" s="31">
        <v>2.6642899999999998</v>
      </c>
      <c r="N133" s="1"/>
      <c r="O133" s="1"/>
    </row>
    <row r="134" spans="1:15" ht="12.75" customHeight="1">
      <c r="A134" s="56">
        <v>125</v>
      </c>
      <c r="B134" s="58" t="s">
        <v>174</v>
      </c>
      <c r="C134" s="31">
        <v>577.54999999999995</v>
      </c>
      <c r="D134" s="38">
        <v>574.43333333333328</v>
      </c>
      <c r="E134" s="38">
        <v>569.66666666666652</v>
      </c>
      <c r="F134" s="38">
        <v>561.78333333333319</v>
      </c>
      <c r="G134" s="38">
        <v>557.01666666666642</v>
      </c>
      <c r="H134" s="38">
        <v>582.31666666666661</v>
      </c>
      <c r="I134" s="38">
        <v>587.08333333333326</v>
      </c>
      <c r="J134" s="38">
        <v>594.9666666666667</v>
      </c>
      <c r="K134" s="31">
        <v>579.20000000000005</v>
      </c>
      <c r="L134" s="31">
        <v>566.54999999999995</v>
      </c>
      <c r="M134" s="31">
        <v>19.021899999999999</v>
      </c>
      <c r="N134" s="1"/>
      <c r="O134" s="1"/>
    </row>
    <row r="135" spans="1:15" ht="12.75" customHeight="1">
      <c r="A135" s="56">
        <v>126</v>
      </c>
      <c r="B135" s="58" t="s">
        <v>175</v>
      </c>
      <c r="C135" s="31">
        <v>10362.450000000001</v>
      </c>
      <c r="D135" s="38">
        <v>10372.233333333334</v>
      </c>
      <c r="E135" s="38">
        <v>10276.516666666666</v>
      </c>
      <c r="F135" s="38">
        <v>10190.583333333332</v>
      </c>
      <c r="G135" s="38">
        <v>10094.866666666665</v>
      </c>
      <c r="H135" s="38">
        <v>10458.166666666668</v>
      </c>
      <c r="I135" s="38">
        <v>10553.883333333335</v>
      </c>
      <c r="J135" s="38">
        <v>10639.816666666669</v>
      </c>
      <c r="K135" s="31">
        <v>10467.950000000001</v>
      </c>
      <c r="L135" s="31">
        <v>10286.299999999999</v>
      </c>
      <c r="M135" s="31">
        <v>8.1955200000000001</v>
      </c>
      <c r="N135" s="1"/>
      <c r="O135" s="1"/>
    </row>
    <row r="136" spans="1:15" ht="12.75" customHeight="1">
      <c r="A136" s="56">
        <v>127</v>
      </c>
      <c r="B136" s="58" t="s">
        <v>286</v>
      </c>
      <c r="C136" s="31">
        <v>574.75</v>
      </c>
      <c r="D136" s="38">
        <v>576.2166666666667</v>
      </c>
      <c r="E136" s="38">
        <v>571.53333333333342</v>
      </c>
      <c r="F136" s="38">
        <v>568.31666666666672</v>
      </c>
      <c r="G136" s="38">
        <v>563.63333333333344</v>
      </c>
      <c r="H136" s="38">
        <v>579.43333333333339</v>
      </c>
      <c r="I136" s="38">
        <v>584.11666666666679</v>
      </c>
      <c r="J136" s="38">
        <v>587.33333333333337</v>
      </c>
      <c r="K136" s="31">
        <v>580.9</v>
      </c>
      <c r="L136" s="31">
        <v>573</v>
      </c>
      <c r="M136" s="31">
        <v>17.376570000000001</v>
      </c>
      <c r="N136" s="1"/>
      <c r="O136" s="1"/>
    </row>
    <row r="137" spans="1:15" ht="12.75" customHeight="1">
      <c r="A137" s="56">
        <v>128</v>
      </c>
      <c r="B137" s="58" t="s">
        <v>176</v>
      </c>
      <c r="C137" s="31">
        <v>1024.8499999999999</v>
      </c>
      <c r="D137" s="38">
        <v>1019.4833333333332</v>
      </c>
      <c r="E137" s="38">
        <v>1007.9666666666665</v>
      </c>
      <c r="F137" s="38">
        <v>991.08333333333326</v>
      </c>
      <c r="G137" s="38">
        <v>979.56666666666649</v>
      </c>
      <c r="H137" s="38">
        <v>1036.3666666666663</v>
      </c>
      <c r="I137" s="38">
        <v>1047.8833333333332</v>
      </c>
      <c r="J137" s="38">
        <v>1064.7666666666664</v>
      </c>
      <c r="K137" s="31">
        <v>1031</v>
      </c>
      <c r="L137" s="31">
        <v>1002.6</v>
      </c>
      <c r="M137" s="31">
        <v>7.21197</v>
      </c>
      <c r="N137" s="1"/>
      <c r="O137" s="1"/>
    </row>
    <row r="138" spans="1:15" ht="12.75" customHeight="1">
      <c r="A138" s="56">
        <v>129</v>
      </c>
      <c r="B138" s="58" t="s">
        <v>179</v>
      </c>
      <c r="C138" s="31">
        <v>921.65</v>
      </c>
      <c r="D138" s="38">
        <v>926.08333333333337</v>
      </c>
      <c r="E138" s="38">
        <v>911.81666666666672</v>
      </c>
      <c r="F138" s="38">
        <v>901.98333333333335</v>
      </c>
      <c r="G138" s="38">
        <v>887.7166666666667</v>
      </c>
      <c r="H138" s="38">
        <v>935.91666666666674</v>
      </c>
      <c r="I138" s="38">
        <v>950.18333333333339</v>
      </c>
      <c r="J138" s="38">
        <v>960.01666666666677</v>
      </c>
      <c r="K138" s="31">
        <v>940.35</v>
      </c>
      <c r="L138" s="31">
        <v>916.25</v>
      </c>
      <c r="M138" s="31">
        <v>11.814579999999999</v>
      </c>
      <c r="N138" s="1"/>
      <c r="O138" s="1"/>
    </row>
    <row r="139" spans="1:15" ht="12.75" customHeight="1">
      <c r="A139" s="56">
        <v>130</v>
      </c>
      <c r="B139" s="58" t="s">
        <v>181</v>
      </c>
      <c r="C139" s="31">
        <v>102.35</v>
      </c>
      <c r="D139" s="38">
        <v>101.14999999999999</v>
      </c>
      <c r="E139" s="38">
        <v>99.299999999999983</v>
      </c>
      <c r="F139" s="38">
        <v>96.249999999999986</v>
      </c>
      <c r="G139" s="38">
        <v>94.399999999999977</v>
      </c>
      <c r="H139" s="38">
        <v>104.19999999999999</v>
      </c>
      <c r="I139" s="38">
        <v>106.04999999999998</v>
      </c>
      <c r="J139" s="38">
        <v>109.1</v>
      </c>
      <c r="K139" s="31">
        <v>103</v>
      </c>
      <c r="L139" s="31">
        <v>98.1</v>
      </c>
      <c r="M139" s="31">
        <v>242.50047000000001</v>
      </c>
      <c r="N139" s="1"/>
      <c r="O139" s="1"/>
    </row>
    <row r="140" spans="1:15" ht="12.75" customHeight="1">
      <c r="A140" s="56">
        <v>131</v>
      </c>
      <c r="B140" s="58" t="s">
        <v>182</v>
      </c>
      <c r="C140" s="31">
        <v>2492.4</v>
      </c>
      <c r="D140" s="38">
        <v>2470.5</v>
      </c>
      <c r="E140" s="38">
        <v>2431.15</v>
      </c>
      <c r="F140" s="38">
        <v>2369.9</v>
      </c>
      <c r="G140" s="38">
        <v>2330.5500000000002</v>
      </c>
      <c r="H140" s="38">
        <v>2531.75</v>
      </c>
      <c r="I140" s="38">
        <v>2571.1000000000004</v>
      </c>
      <c r="J140" s="38">
        <v>2632.35</v>
      </c>
      <c r="K140" s="31">
        <v>2509.85</v>
      </c>
      <c r="L140" s="31">
        <v>2409.25</v>
      </c>
      <c r="M140" s="31">
        <v>7.5178200000000004</v>
      </c>
      <c r="N140" s="1"/>
      <c r="O140" s="1"/>
    </row>
    <row r="141" spans="1:15" ht="12.75" customHeight="1">
      <c r="A141" s="56">
        <v>132</v>
      </c>
      <c r="B141" s="58" t="s">
        <v>183</v>
      </c>
      <c r="C141" s="31">
        <v>108195.4</v>
      </c>
      <c r="D141" s="38">
        <v>108174.31666666667</v>
      </c>
      <c r="E141" s="38">
        <v>107368.63333333333</v>
      </c>
      <c r="F141" s="38">
        <v>106541.86666666667</v>
      </c>
      <c r="G141" s="38">
        <v>105736.18333333333</v>
      </c>
      <c r="H141" s="38">
        <v>109001.08333333333</v>
      </c>
      <c r="I141" s="38">
        <v>109806.76666666665</v>
      </c>
      <c r="J141" s="38">
        <v>110633.53333333333</v>
      </c>
      <c r="K141" s="31">
        <v>108980</v>
      </c>
      <c r="L141" s="31">
        <v>107347.55</v>
      </c>
      <c r="M141" s="31">
        <v>4.965E-2</v>
      </c>
      <c r="N141" s="1"/>
      <c r="O141" s="1"/>
    </row>
    <row r="142" spans="1:15" ht="12.75" customHeight="1">
      <c r="A142" s="56">
        <v>133</v>
      </c>
      <c r="B142" s="58" t="s">
        <v>287</v>
      </c>
      <c r="C142" s="31">
        <v>65.95</v>
      </c>
      <c r="D142" s="38">
        <v>66.383333333333326</v>
      </c>
      <c r="E142" s="38">
        <v>64.766666666666652</v>
      </c>
      <c r="F142" s="38">
        <v>63.583333333333329</v>
      </c>
      <c r="G142" s="38">
        <v>61.966666666666654</v>
      </c>
      <c r="H142" s="38">
        <v>67.566666666666649</v>
      </c>
      <c r="I142" s="38">
        <v>69.183333333333323</v>
      </c>
      <c r="J142" s="38">
        <v>70.366666666666646</v>
      </c>
      <c r="K142" s="31">
        <v>68</v>
      </c>
      <c r="L142" s="31">
        <v>65.2</v>
      </c>
      <c r="M142" s="31">
        <v>65.868359999999996</v>
      </c>
      <c r="N142" s="1"/>
      <c r="O142" s="1"/>
    </row>
    <row r="143" spans="1:15" ht="12.75" customHeight="1">
      <c r="A143" s="56">
        <v>134</v>
      </c>
      <c r="B143" s="58" t="s">
        <v>184</v>
      </c>
      <c r="C143" s="31">
        <v>1278.05</v>
      </c>
      <c r="D143" s="38">
        <v>1274.3666666666668</v>
      </c>
      <c r="E143" s="38">
        <v>1265.7333333333336</v>
      </c>
      <c r="F143" s="38">
        <v>1253.4166666666667</v>
      </c>
      <c r="G143" s="38">
        <v>1244.7833333333335</v>
      </c>
      <c r="H143" s="38">
        <v>1286.6833333333336</v>
      </c>
      <c r="I143" s="38">
        <v>1295.3166666666668</v>
      </c>
      <c r="J143" s="38">
        <v>1307.6333333333337</v>
      </c>
      <c r="K143" s="31">
        <v>1283</v>
      </c>
      <c r="L143" s="31">
        <v>1262.05</v>
      </c>
      <c r="M143" s="31">
        <v>3.2352500000000002</v>
      </c>
      <c r="N143" s="1"/>
      <c r="O143" s="1"/>
    </row>
    <row r="144" spans="1:15" ht="12.75" customHeight="1">
      <c r="A144" s="56">
        <v>135</v>
      </c>
      <c r="B144" s="58" t="s">
        <v>186</v>
      </c>
      <c r="C144" s="31">
        <v>4438</v>
      </c>
      <c r="D144" s="38">
        <v>4405.3666666666668</v>
      </c>
      <c r="E144" s="38">
        <v>4362.2333333333336</v>
      </c>
      <c r="F144" s="38">
        <v>4286.4666666666672</v>
      </c>
      <c r="G144" s="38">
        <v>4243.3333333333339</v>
      </c>
      <c r="H144" s="38">
        <v>4481.1333333333332</v>
      </c>
      <c r="I144" s="38">
        <v>4524.2666666666664</v>
      </c>
      <c r="J144" s="38">
        <v>4600.0333333333328</v>
      </c>
      <c r="K144" s="31">
        <v>4448.5</v>
      </c>
      <c r="L144" s="31">
        <v>4329.6000000000004</v>
      </c>
      <c r="M144" s="31">
        <v>3.18825</v>
      </c>
      <c r="N144" s="1"/>
      <c r="O144" s="1"/>
    </row>
    <row r="145" spans="1:15" ht="12.75" customHeight="1">
      <c r="A145" s="56">
        <v>136</v>
      </c>
      <c r="B145" s="58" t="s">
        <v>187</v>
      </c>
      <c r="C145" s="31">
        <v>4556.8500000000004</v>
      </c>
      <c r="D145" s="38">
        <v>4572.6500000000005</v>
      </c>
      <c r="E145" s="38">
        <v>4520.3000000000011</v>
      </c>
      <c r="F145" s="38">
        <v>4483.7500000000009</v>
      </c>
      <c r="G145" s="38">
        <v>4431.4000000000015</v>
      </c>
      <c r="H145" s="38">
        <v>4609.2000000000007</v>
      </c>
      <c r="I145" s="38">
        <v>4661.5500000000011</v>
      </c>
      <c r="J145" s="38">
        <v>4698.1000000000004</v>
      </c>
      <c r="K145" s="31">
        <v>4625</v>
      </c>
      <c r="L145" s="31">
        <v>4536.1000000000004</v>
      </c>
      <c r="M145" s="31">
        <v>1.01519</v>
      </c>
      <c r="N145" s="1"/>
      <c r="O145" s="1"/>
    </row>
    <row r="146" spans="1:15" ht="12.75" customHeight="1">
      <c r="A146" s="56">
        <v>137</v>
      </c>
      <c r="B146" s="58" t="s">
        <v>188</v>
      </c>
      <c r="C146" s="31">
        <v>21738.2</v>
      </c>
      <c r="D146" s="38">
        <v>21783.55</v>
      </c>
      <c r="E146" s="38">
        <v>21587.149999999998</v>
      </c>
      <c r="F146" s="38">
        <v>21436.1</v>
      </c>
      <c r="G146" s="38">
        <v>21239.699999999997</v>
      </c>
      <c r="H146" s="38">
        <v>21934.6</v>
      </c>
      <c r="I146" s="38">
        <v>22131</v>
      </c>
      <c r="J146" s="38">
        <v>22282.05</v>
      </c>
      <c r="K146" s="31">
        <v>21979.95</v>
      </c>
      <c r="L146" s="31">
        <v>21632.5</v>
      </c>
      <c r="M146" s="31">
        <v>0.74090999999999996</v>
      </c>
      <c r="N146" s="1"/>
      <c r="O146" s="1"/>
    </row>
    <row r="147" spans="1:15" ht="12.75" customHeight="1">
      <c r="A147" s="56">
        <v>138</v>
      </c>
      <c r="B147" s="58" t="s">
        <v>467</v>
      </c>
      <c r="C147" s="31">
        <v>51.3</v>
      </c>
      <c r="D147" s="38">
        <v>51.416666666666664</v>
      </c>
      <c r="E147" s="38">
        <v>50.483333333333327</v>
      </c>
      <c r="F147" s="38">
        <v>49.666666666666664</v>
      </c>
      <c r="G147" s="38">
        <v>48.733333333333327</v>
      </c>
      <c r="H147" s="38">
        <v>52.233333333333327</v>
      </c>
      <c r="I147" s="38">
        <v>53.166666666666664</v>
      </c>
      <c r="J147" s="38">
        <v>53.983333333333327</v>
      </c>
      <c r="K147" s="31">
        <v>52.35</v>
      </c>
      <c r="L147" s="31">
        <v>50.6</v>
      </c>
      <c r="M147" s="31">
        <v>370.20654000000002</v>
      </c>
      <c r="N147" s="1"/>
      <c r="O147" s="1"/>
    </row>
    <row r="148" spans="1:15" ht="12.75" customHeight="1">
      <c r="A148" s="56">
        <v>139</v>
      </c>
      <c r="B148" s="58" t="s">
        <v>189</v>
      </c>
      <c r="C148" s="31">
        <v>138</v>
      </c>
      <c r="D148" s="38">
        <v>137.08333333333334</v>
      </c>
      <c r="E148" s="38">
        <v>133.91666666666669</v>
      </c>
      <c r="F148" s="38">
        <v>129.83333333333334</v>
      </c>
      <c r="G148" s="38">
        <v>126.66666666666669</v>
      </c>
      <c r="H148" s="38">
        <v>141.16666666666669</v>
      </c>
      <c r="I148" s="38">
        <v>144.33333333333337</v>
      </c>
      <c r="J148" s="38">
        <v>148.41666666666669</v>
      </c>
      <c r="K148" s="31">
        <v>140.25</v>
      </c>
      <c r="L148" s="31">
        <v>133</v>
      </c>
      <c r="M148" s="31">
        <v>467.08960000000002</v>
      </c>
      <c r="N148" s="1"/>
      <c r="O148" s="1"/>
    </row>
    <row r="149" spans="1:15" ht="12.75" customHeight="1">
      <c r="A149" s="56">
        <v>140</v>
      </c>
      <c r="B149" s="58" t="s">
        <v>191</v>
      </c>
      <c r="C149" s="31">
        <v>235.8</v>
      </c>
      <c r="D149" s="38">
        <v>234.26666666666665</v>
      </c>
      <c r="E149" s="38">
        <v>232.0333333333333</v>
      </c>
      <c r="F149" s="38">
        <v>228.26666666666665</v>
      </c>
      <c r="G149" s="38">
        <v>226.0333333333333</v>
      </c>
      <c r="H149" s="38">
        <v>238.0333333333333</v>
      </c>
      <c r="I149" s="38">
        <v>240.26666666666665</v>
      </c>
      <c r="J149" s="38">
        <v>244.0333333333333</v>
      </c>
      <c r="K149" s="31">
        <v>236.5</v>
      </c>
      <c r="L149" s="31">
        <v>230.5</v>
      </c>
      <c r="M149" s="31">
        <v>218.95572999999999</v>
      </c>
      <c r="N149" s="1"/>
      <c r="O149" s="1"/>
    </row>
    <row r="150" spans="1:15" ht="12.75" customHeight="1">
      <c r="A150" s="56">
        <v>141</v>
      </c>
      <c r="B150" s="58" t="s">
        <v>275</v>
      </c>
      <c r="C150" s="31">
        <v>134.69999999999999</v>
      </c>
      <c r="D150" s="38">
        <v>135.13333333333333</v>
      </c>
      <c r="E150" s="38">
        <v>133.91666666666666</v>
      </c>
      <c r="F150" s="38">
        <v>133.13333333333333</v>
      </c>
      <c r="G150" s="38">
        <v>131.91666666666666</v>
      </c>
      <c r="H150" s="38">
        <v>135.91666666666666</v>
      </c>
      <c r="I150" s="38">
        <v>137.13333333333335</v>
      </c>
      <c r="J150" s="38">
        <v>137.91666666666666</v>
      </c>
      <c r="K150" s="31">
        <v>136.35</v>
      </c>
      <c r="L150" s="31">
        <v>134.35</v>
      </c>
      <c r="M150" s="31">
        <v>22.193020000000001</v>
      </c>
      <c r="N150" s="1"/>
      <c r="O150" s="1"/>
    </row>
    <row r="151" spans="1:15" ht="12.75" customHeight="1">
      <c r="A151" s="56">
        <v>142</v>
      </c>
      <c r="B151" s="58" t="s">
        <v>192</v>
      </c>
      <c r="C151" s="31">
        <v>1127.3499999999999</v>
      </c>
      <c r="D151" s="38">
        <v>1130.1166666666666</v>
      </c>
      <c r="E151" s="38">
        <v>1120.833333333333</v>
      </c>
      <c r="F151" s="38">
        <v>1114.3166666666664</v>
      </c>
      <c r="G151" s="38">
        <v>1105.0333333333328</v>
      </c>
      <c r="H151" s="38">
        <v>1136.6333333333332</v>
      </c>
      <c r="I151" s="38">
        <v>1145.9166666666665</v>
      </c>
      <c r="J151" s="38">
        <v>1152.4333333333334</v>
      </c>
      <c r="K151" s="31">
        <v>1139.4000000000001</v>
      </c>
      <c r="L151" s="31">
        <v>1123.5999999999999</v>
      </c>
      <c r="M151" s="31">
        <v>3.4350100000000001</v>
      </c>
      <c r="N151" s="1"/>
      <c r="O151" s="1"/>
    </row>
    <row r="152" spans="1:15" ht="12.75" customHeight="1">
      <c r="A152" s="56">
        <v>143</v>
      </c>
      <c r="B152" s="58" t="s">
        <v>193</v>
      </c>
      <c r="C152" s="31">
        <v>4140.1000000000004</v>
      </c>
      <c r="D152" s="38">
        <v>4136.45</v>
      </c>
      <c r="E152" s="38">
        <v>4100.7</v>
      </c>
      <c r="F152" s="38">
        <v>4061.3</v>
      </c>
      <c r="G152" s="38">
        <v>4025.55</v>
      </c>
      <c r="H152" s="38">
        <v>4175.8499999999995</v>
      </c>
      <c r="I152" s="38">
        <v>4211.5999999999995</v>
      </c>
      <c r="J152" s="38">
        <v>4250.9999999999991</v>
      </c>
      <c r="K152" s="31">
        <v>4172.2</v>
      </c>
      <c r="L152" s="31">
        <v>4097.05</v>
      </c>
      <c r="M152" s="31">
        <v>0.59674000000000005</v>
      </c>
      <c r="N152" s="1"/>
      <c r="O152" s="1"/>
    </row>
    <row r="153" spans="1:15" ht="12.75" customHeight="1">
      <c r="A153" s="56">
        <v>144</v>
      </c>
      <c r="B153" s="58" t="s">
        <v>289</v>
      </c>
      <c r="C153" s="31">
        <v>277.95</v>
      </c>
      <c r="D153" s="38">
        <v>278.68333333333334</v>
      </c>
      <c r="E153" s="38">
        <v>274.36666666666667</v>
      </c>
      <c r="F153" s="38">
        <v>270.78333333333336</v>
      </c>
      <c r="G153" s="38">
        <v>266.4666666666667</v>
      </c>
      <c r="H153" s="38">
        <v>282.26666666666665</v>
      </c>
      <c r="I153" s="38">
        <v>286.58333333333337</v>
      </c>
      <c r="J153" s="38">
        <v>290.16666666666663</v>
      </c>
      <c r="K153" s="31">
        <v>283</v>
      </c>
      <c r="L153" s="31">
        <v>275.10000000000002</v>
      </c>
      <c r="M153" s="31">
        <v>14.843389999999999</v>
      </c>
      <c r="N153" s="1"/>
      <c r="O153" s="1"/>
    </row>
    <row r="154" spans="1:15" ht="12.75" customHeight="1">
      <c r="A154" s="56">
        <v>145</v>
      </c>
      <c r="B154" s="58" t="s">
        <v>194</v>
      </c>
      <c r="C154" s="31">
        <v>182.95</v>
      </c>
      <c r="D154" s="38">
        <v>183.06666666666669</v>
      </c>
      <c r="E154" s="38">
        <v>181.68333333333339</v>
      </c>
      <c r="F154" s="38">
        <v>180.41666666666671</v>
      </c>
      <c r="G154" s="38">
        <v>179.03333333333342</v>
      </c>
      <c r="H154" s="38">
        <v>184.33333333333337</v>
      </c>
      <c r="I154" s="38">
        <v>185.71666666666664</v>
      </c>
      <c r="J154" s="38">
        <v>186.98333333333335</v>
      </c>
      <c r="K154" s="31">
        <v>184.45</v>
      </c>
      <c r="L154" s="31">
        <v>181.8</v>
      </c>
      <c r="M154" s="31">
        <v>109.98180000000001</v>
      </c>
      <c r="N154" s="1"/>
      <c r="O154" s="1"/>
    </row>
    <row r="155" spans="1:15" ht="12.75" customHeight="1">
      <c r="A155" s="56">
        <v>146</v>
      </c>
      <c r="B155" s="58" t="s">
        <v>195</v>
      </c>
      <c r="C155" s="31">
        <v>39618.449999999997</v>
      </c>
      <c r="D155" s="38">
        <v>39692.400000000001</v>
      </c>
      <c r="E155" s="38">
        <v>39362.75</v>
      </c>
      <c r="F155" s="38">
        <v>39107.049999999996</v>
      </c>
      <c r="G155" s="38">
        <v>38777.399999999994</v>
      </c>
      <c r="H155" s="38">
        <v>39948.100000000006</v>
      </c>
      <c r="I155" s="38">
        <v>40277.750000000015</v>
      </c>
      <c r="J155" s="38">
        <v>40533.450000000012</v>
      </c>
      <c r="K155" s="31">
        <v>40022.050000000003</v>
      </c>
      <c r="L155" s="31">
        <v>39436.699999999997</v>
      </c>
      <c r="M155" s="31">
        <v>0.16605</v>
      </c>
      <c r="N155" s="1"/>
      <c r="O155" s="1"/>
    </row>
    <row r="156" spans="1:15" ht="12.75" customHeight="1">
      <c r="A156" s="56">
        <v>147</v>
      </c>
      <c r="B156" s="58" t="s">
        <v>292</v>
      </c>
      <c r="C156" s="31">
        <v>1252.6500000000001</v>
      </c>
      <c r="D156" s="38">
        <v>1248.0166666666667</v>
      </c>
      <c r="E156" s="38">
        <v>1236.0333333333333</v>
      </c>
      <c r="F156" s="38">
        <v>1219.4166666666667</v>
      </c>
      <c r="G156" s="38">
        <v>1207.4333333333334</v>
      </c>
      <c r="H156" s="38">
        <v>1264.6333333333332</v>
      </c>
      <c r="I156" s="38">
        <v>1276.6166666666663</v>
      </c>
      <c r="J156" s="38">
        <v>1293.2333333333331</v>
      </c>
      <c r="K156" s="31">
        <v>1260</v>
      </c>
      <c r="L156" s="31">
        <v>1231.4000000000001</v>
      </c>
      <c r="M156" s="31">
        <v>1.4517899999999999</v>
      </c>
      <c r="N156" s="1"/>
      <c r="O156" s="1"/>
    </row>
    <row r="157" spans="1:15" ht="12.75" customHeight="1">
      <c r="A157" s="56">
        <v>148</v>
      </c>
      <c r="B157" s="58" t="s">
        <v>290</v>
      </c>
      <c r="C157" s="31">
        <v>856.7</v>
      </c>
      <c r="D157" s="38">
        <v>857.23333333333323</v>
      </c>
      <c r="E157" s="38">
        <v>849.46666666666647</v>
      </c>
      <c r="F157" s="38">
        <v>842.23333333333323</v>
      </c>
      <c r="G157" s="38">
        <v>834.46666666666647</v>
      </c>
      <c r="H157" s="38">
        <v>864.46666666666647</v>
      </c>
      <c r="I157" s="38">
        <v>872.23333333333312</v>
      </c>
      <c r="J157" s="38">
        <v>879.46666666666647</v>
      </c>
      <c r="K157" s="31">
        <v>865</v>
      </c>
      <c r="L157" s="31">
        <v>850</v>
      </c>
      <c r="M157" s="31">
        <v>22.930540000000001</v>
      </c>
      <c r="N157" s="1"/>
      <c r="O157" s="1"/>
    </row>
    <row r="158" spans="1:15" ht="12.75" customHeight="1">
      <c r="A158" s="56">
        <v>149</v>
      </c>
      <c r="B158" s="58" t="s">
        <v>196</v>
      </c>
      <c r="C158" s="31">
        <v>1085.7</v>
      </c>
      <c r="D158" s="38">
        <v>1087.6499999999999</v>
      </c>
      <c r="E158" s="38">
        <v>1076.7499999999998</v>
      </c>
      <c r="F158" s="38">
        <v>1067.8</v>
      </c>
      <c r="G158" s="38">
        <v>1056.8999999999999</v>
      </c>
      <c r="H158" s="38">
        <v>1096.5999999999997</v>
      </c>
      <c r="I158" s="38">
        <v>1107.4999999999998</v>
      </c>
      <c r="J158" s="38">
        <v>1116.4499999999996</v>
      </c>
      <c r="K158" s="31">
        <v>1098.55</v>
      </c>
      <c r="L158" s="31">
        <v>1078.7</v>
      </c>
      <c r="M158" s="31">
        <v>9.1928699999999992</v>
      </c>
      <c r="N158" s="1"/>
      <c r="O158" s="1"/>
    </row>
    <row r="159" spans="1:15" ht="12.75" customHeight="1">
      <c r="A159" s="56">
        <v>150</v>
      </c>
      <c r="B159" s="58" t="s">
        <v>197</v>
      </c>
      <c r="C159" s="31">
        <v>5782.55</v>
      </c>
      <c r="D159" s="38">
        <v>5711.2666666666664</v>
      </c>
      <c r="E159" s="38">
        <v>5622.5333333333328</v>
      </c>
      <c r="F159" s="38">
        <v>5462.5166666666664</v>
      </c>
      <c r="G159" s="38">
        <v>5373.7833333333328</v>
      </c>
      <c r="H159" s="38">
        <v>5871.2833333333328</v>
      </c>
      <c r="I159" s="38">
        <v>5960.0166666666664</v>
      </c>
      <c r="J159" s="38">
        <v>6120.0333333333328</v>
      </c>
      <c r="K159" s="31">
        <v>5800</v>
      </c>
      <c r="L159" s="31">
        <v>5551.25</v>
      </c>
      <c r="M159" s="31">
        <v>7.1485099999999999</v>
      </c>
      <c r="N159" s="1"/>
      <c r="O159" s="1"/>
    </row>
    <row r="160" spans="1:15" ht="12.75" customHeight="1">
      <c r="A160" s="56">
        <v>151</v>
      </c>
      <c r="B160" s="58" t="s">
        <v>198</v>
      </c>
      <c r="C160" s="31">
        <v>219</v>
      </c>
      <c r="D160" s="38">
        <v>219.4666666666667</v>
      </c>
      <c r="E160" s="38">
        <v>217.5833333333334</v>
      </c>
      <c r="F160" s="38">
        <v>216.16666666666671</v>
      </c>
      <c r="G160" s="38">
        <v>214.28333333333342</v>
      </c>
      <c r="H160" s="38">
        <v>220.88333333333338</v>
      </c>
      <c r="I160" s="38">
        <v>222.76666666666671</v>
      </c>
      <c r="J160" s="38">
        <v>224.18333333333337</v>
      </c>
      <c r="K160" s="31">
        <v>221.35</v>
      </c>
      <c r="L160" s="31">
        <v>218.05</v>
      </c>
      <c r="M160" s="31">
        <v>30.823820000000001</v>
      </c>
      <c r="N160" s="1"/>
      <c r="O160" s="1"/>
    </row>
    <row r="161" spans="1:15" ht="12.75" customHeight="1">
      <c r="A161" s="56">
        <v>152</v>
      </c>
      <c r="B161" s="58" t="s">
        <v>199</v>
      </c>
      <c r="C161" s="31">
        <v>264.2</v>
      </c>
      <c r="D161" s="38">
        <v>261.95</v>
      </c>
      <c r="E161" s="38">
        <v>259.14999999999998</v>
      </c>
      <c r="F161" s="38">
        <v>254.09999999999997</v>
      </c>
      <c r="G161" s="38">
        <v>251.29999999999995</v>
      </c>
      <c r="H161" s="38">
        <v>267</v>
      </c>
      <c r="I161" s="38">
        <v>269.80000000000007</v>
      </c>
      <c r="J161" s="38">
        <v>274.85000000000002</v>
      </c>
      <c r="K161" s="31">
        <v>264.75</v>
      </c>
      <c r="L161" s="31">
        <v>256.89999999999998</v>
      </c>
      <c r="M161" s="31">
        <v>139.59805</v>
      </c>
      <c r="N161" s="1"/>
      <c r="O161" s="1"/>
    </row>
    <row r="162" spans="1:15" ht="12.75" customHeight="1">
      <c r="A162" s="56">
        <v>153</v>
      </c>
      <c r="B162" s="58" t="s">
        <v>295</v>
      </c>
      <c r="C162" s="31">
        <v>16310.8</v>
      </c>
      <c r="D162" s="38">
        <v>16236.949999999999</v>
      </c>
      <c r="E162" s="38">
        <v>16123.899999999998</v>
      </c>
      <c r="F162" s="38">
        <v>15936.999999999998</v>
      </c>
      <c r="G162" s="38">
        <v>15823.949999999997</v>
      </c>
      <c r="H162" s="38">
        <v>16423.849999999999</v>
      </c>
      <c r="I162" s="38">
        <v>16536.899999999998</v>
      </c>
      <c r="J162" s="38">
        <v>16723.8</v>
      </c>
      <c r="K162" s="31">
        <v>16350</v>
      </c>
      <c r="L162" s="31">
        <v>16050.05</v>
      </c>
      <c r="M162" s="31">
        <v>5.9040000000000002E-2</v>
      </c>
      <c r="N162" s="1"/>
      <c r="O162" s="1"/>
    </row>
    <row r="163" spans="1:15" ht="12.75" customHeight="1">
      <c r="A163" s="56">
        <v>154</v>
      </c>
      <c r="B163" s="58" t="s">
        <v>200</v>
      </c>
      <c r="C163" s="31">
        <v>2474.85</v>
      </c>
      <c r="D163" s="38">
        <v>2484.1166666666663</v>
      </c>
      <c r="E163" s="38">
        <v>2458.2833333333328</v>
      </c>
      <c r="F163" s="38">
        <v>2441.7166666666667</v>
      </c>
      <c r="G163" s="38">
        <v>2415.8833333333332</v>
      </c>
      <c r="H163" s="38">
        <v>2500.6833333333325</v>
      </c>
      <c r="I163" s="38">
        <v>2526.5166666666655</v>
      </c>
      <c r="J163" s="38">
        <v>2543.0833333333321</v>
      </c>
      <c r="K163" s="31">
        <v>2509.9499999999998</v>
      </c>
      <c r="L163" s="31">
        <v>2467.5500000000002</v>
      </c>
      <c r="M163" s="31">
        <v>4.8151799999999998</v>
      </c>
      <c r="N163" s="1"/>
      <c r="O163" s="1"/>
    </row>
    <row r="164" spans="1:15" ht="12.75" customHeight="1">
      <c r="A164" s="56">
        <v>155</v>
      </c>
      <c r="B164" s="58" t="s">
        <v>201</v>
      </c>
      <c r="C164" s="31">
        <v>3629.8</v>
      </c>
      <c r="D164" s="38">
        <v>3626.2666666666664</v>
      </c>
      <c r="E164" s="38">
        <v>3597.5333333333328</v>
      </c>
      <c r="F164" s="38">
        <v>3565.2666666666664</v>
      </c>
      <c r="G164" s="38">
        <v>3536.5333333333328</v>
      </c>
      <c r="H164" s="38">
        <v>3658.5333333333328</v>
      </c>
      <c r="I164" s="38">
        <v>3687.2666666666664</v>
      </c>
      <c r="J164" s="38">
        <v>3719.5333333333328</v>
      </c>
      <c r="K164" s="31">
        <v>3655</v>
      </c>
      <c r="L164" s="31">
        <v>3594</v>
      </c>
      <c r="M164" s="31">
        <v>1.4276800000000001</v>
      </c>
      <c r="N164" s="1"/>
      <c r="O164" s="1"/>
    </row>
    <row r="165" spans="1:15" ht="12.75" customHeight="1">
      <c r="A165" s="56">
        <v>156</v>
      </c>
      <c r="B165" s="58" t="s">
        <v>202</v>
      </c>
      <c r="C165" s="31">
        <v>67.400000000000006</v>
      </c>
      <c r="D165" s="38">
        <v>66.966666666666654</v>
      </c>
      <c r="E165" s="38">
        <v>66.133333333333312</v>
      </c>
      <c r="F165" s="38">
        <v>64.86666666666666</v>
      </c>
      <c r="G165" s="38">
        <v>64.033333333333317</v>
      </c>
      <c r="H165" s="38">
        <v>68.233333333333306</v>
      </c>
      <c r="I165" s="38">
        <v>69.066666666666649</v>
      </c>
      <c r="J165" s="38">
        <v>70.3333333333333</v>
      </c>
      <c r="K165" s="31">
        <v>67.8</v>
      </c>
      <c r="L165" s="31">
        <v>65.7</v>
      </c>
      <c r="M165" s="31">
        <v>784.54935999999998</v>
      </c>
      <c r="N165" s="1"/>
      <c r="O165" s="1"/>
    </row>
    <row r="166" spans="1:15" ht="12.75" customHeight="1">
      <c r="A166" s="56">
        <v>157</v>
      </c>
      <c r="B166" s="58" t="s">
        <v>291</v>
      </c>
      <c r="C166" s="31">
        <v>758.7</v>
      </c>
      <c r="D166" s="38">
        <v>765.05000000000007</v>
      </c>
      <c r="E166" s="38">
        <v>749.10000000000014</v>
      </c>
      <c r="F166" s="38">
        <v>739.50000000000011</v>
      </c>
      <c r="G166" s="38">
        <v>723.55000000000018</v>
      </c>
      <c r="H166" s="38">
        <v>774.65000000000009</v>
      </c>
      <c r="I166" s="38">
        <v>790.60000000000014</v>
      </c>
      <c r="J166" s="38">
        <v>800.2</v>
      </c>
      <c r="K166" s="31">
        <v>781</v>
      </c>
      <c r="L166" s="31">
        <v>755.45</v>
      </c>
      <c r="M166" s="31">
        <v>3.1928800000000002</v>
      </c>
      <c r="N166" s="1"/>
      <c r="O166" s="1"/>
    </row>
    <row r="167" spans="1:15" ht="12.75" customHeight="1">
      <c r="A167" s="56">
        <v>158</v>
      </c>
      <c r="B167" s="58" t="s">
        <v>203</v>
      </c>
      <c r="C167" s="31">
        <v>5218.55</v>
      </c>
      <c r="D167" s="38">
        <v>5202.5333333333338</v>
      </c>
      <c r="E167" s="38">
        <v>5156.0166666666673</v>
      </c>
      <c r="F167" s="38">
        <v>5093.4833333333336</v>
      </c>
      <c r="G167" s="38">
        <v>5046.9666666666672</v>
      </c>
      <c r="H167" s="38">
        <v>5265.0666666666675</v>
      </c>
      <c r="I167" s="38">
        <v>5311.5833333333339</v>
      </c>
      <c r="J167" s="38">
        <v>5374.1166666666677</v>
      </c>
      <c r="K167" s="31">
        <v>5249.05</v>
      </c>
      <c r="L167" s="31">
        <v>5140</v>
      </c>
      <c r="M167" s="31">
        <v>3.5513400000000002</v>
      </c>
      <c r="N167" s="1"/>
      <c r="O167" s="1"/>
    </row>
    <row r="168" spans="1:15" ht="12.75" customHeight="1">
      <c r="A168" s="56">
        <v>159</v>
      </c>
      <c r="B168" s="58" t="s">
        <v>293</v>
      </c>
      <c r="C168" s="31">
        <v>402.5</v>
      </c>
      <c r="D168" s="38">
        <v>404.41666666666669</v>
      </c>
      <c r="E168" s="38">
        <v>398.38333333333338</v>
      </c>
      <c r="F168" s="38">
        <v>394.26666666666671</v>
      </c>
      <c r="G168" s="38">
        <v>388.23333333333341</v>
      </c>
      <c r="H168" s="38">
        <v>408.53333333333336</v>
      </c>
      <c r="I168" s="38">
        <v>414.56666666666666</v>
      </c>
      <c r="J168" s="38">
        <v>418.68333333333334</v>
      </c>
      <c r="K168" s="31">
        <v>410.45</v>
      </c>
      <c r="L168" s="31">
        <v>400.3</v>
      </c>
      <c r="M168" s="31">
        <v>29.832730000000002</v>
      </c>
      <c r="N168" s="1"/>
      <c r="O168" s="1"/>
    </row>
    <row r="169" spans="1:15" ht="12.75" customHeight="1">
      <c r="A169" s="56">
        <v>160</v>
      </c>
      <c r="B169" s="58" t="s">
        <v>204</v>
      </c>
      <c r="C169" s="31">
        <v>255.4</v>
      </c>
      <c r="D169" s="38">
        <v>254.23333333333335</v>
      </c>
      <c r="E169" s="38">
        <v>251.9666666666667</v>
      </c>
      <c r="F169" s="38">
        <v>248.53333333333336</v>
      </c>
      <c r="G169" s="38">
        <v>246.26666666666671</v>
      </c>
      <c r="H169" s="38">
        <v>257.66666666666669</v>
      </c>
      <c r="I169" s="38">
        <v>259.93333333333334</v>
      </c>
      <c r="J169" s="38">
        <v>263.36666666666667</v>
      </c>
      <c r="K169" s="31">
        <v>256.5</v>
      </c>
      <c r="L169" s="31">
        <v>250.8</v>
      </c>
      <c r="M169" s="31">
        <v>76.800240000000002</v>
      </c>
      <c r="N169" s="1"/>
      <c r="O169" s="1"/>
    </row>
    <row r="170" spans="1:15" ht="12.75" customHeight="1">
      <c r="A170" s="56">
        <v>161</v>
      </c>
      <c r="B170" s="58" t="s">
        <v>294</v>
      </c>
      <c r="C170" s="31">
        <v>657.6</v>
      </c>
      <c r="D170" s="38">
        <v>657.19999999999993</v>
      </c>
      <c r="E170" s="38">
        <v>643.99999999999989</v>
      </c>
      <c r="F170" s="38">
        <v>630.4</v>
      </c>
      <c r="G170" s="38">
        <v>617.19999999999993</v>
      </c>
      <c r="H170" s="38">
        <v>670.79999999999984</v>
      </c>
      <c r="I170" s="38">
        <v>683.99999999999989</v>
      </c>
      <c r="J170" s="38">
        <v>697.5999999999998</v>
      </c>
      <c r="K170" s="31">
        <v>670.4</v>
      </c>
      <c r="L170" s="31">
        <v>643.6</v>
      </c>
      <c r="M170" s="31">
        <v>4.9052899999999999</v>
      </c>
      <c r="N170" s="1"/>
      <c r="O170" s="1"/>
    </row>
    <row r="171" spans="1:15" ht="12.75" customHeight="1">
      <c r="A171" s="56">
        <v>162</v>
      </c>
      <c r="B171" s="58" t="s">
        <v>208</v>
      </c>
      <c r="C171" s="31">
        <v>921.9</v>
      </c>
      <c r="D171" s="38">
        <v>912.26666666666677</v>
      </c>
      <c r="E171" s="38">
        <v>898.63333333333355</v>
      </c>
      <c r="F171" s="38">
        <v>875.36666666666679</v>
      </c>
      <c r="G171" s="38">
        <v>861.73333333333358</v>
      </c>
      <c r="H171" s="38">
        <v>935.53333333333353</v>
      </c>
      <c r="I171" s="38">
        <v>949.16666666666674</v>
      </c>
      <c r="J171" s="38">
        <v>972.43333333333351</v>
      </c>
      <c r="K171" s="31">
        <v>925.9</v>
      </c>
      <c r="L171" s="31">
        <v>889</v>
      </c>
      <c r="M171" s="31">
        <v>9.1686999999999994</v>
      </c>
      <c r="N171" s="1"/>
      <c r="O171" s="1"/>
    </row>
    <row r="172" spans="1:15" ht="12.75" customHeight="1">
      <c r="A172" s="56">
        <v>163</v>
      </c>
      <c r="B172" s="58" t="s">
        <v>210</v>
      </c>
      <c r="C172" s="31">
        <v>243.6</v>
      </c>
      <c r="D172" s="38">
        <v>241.79999999999998</v>
      </c>
      <c r="E172" s="38">
        <v>238.79999999999995</v>
      </c>
      <c r="F172" s="38">
        <v>233.99999999999997</v>
      </c>
      <c r="G172" s="38">
        <v>230.99999999999994</v>
      </c>
      <c r="H172" s="38">
        <v>246.59999999999997</v>
      </c>
      <c r="I172" s="38">
        <v>249.60000000000002</v>
      </c>
      <c r="J172" s="38">
        <v>254.39999999999998</v>
      </c>
      <c r="K172" s="31">
        <v>244.8</v>
      </c>
      <c r="L172" s="31">
        <v>237</v>
      </c>
      <c r="M172" s="31">
        <v>104.78574</v>
      </c>
      <c r="N172" s="1"/>
      <c r="O172" s="1"/>
    </row>
    <row r="173" spans="1:15" ht="12.75" customHeight="1">
      <c r="A173" s="56">
        <v>164</v>
      </c>
      <c r="B173" s="58" t="s">
        <v>211</v>
      </c>
      <c r="C173" s="31">
        <v>2410.6999999999998</v>
      </c>
      <c r="D173" s="38">
        <v>2413.2166666666667</v>
      </c>
      <c r="E173" s="38">
        <v>2402.7833333333333</v>
      </c>
      <c r="F173" s="38">
        <v>2394.8666666666668</v>
      </c>
      <c r="G173" s="38">
        <v>2384.4333333333334</v>
      </c>
      <c r="H173" s="38">
        <v>2421.1333333333332</v>
      </c>
      <c r="I173" s="38">
        <v>2431.5666666666666</v>
      </c>
      <c r="J173" s="38">
        <v>2439.4833333333331</v>
      </c>
      <c r="K173" s="31">
        <v>2423.65</v>
      </c>
      <c r="L173" s="31">
        <v>2405.3000000000002</v>
      </c>
      <c r="M173" s="31">
        <v>46.738129999999998</v>
      </c>
      <c r="N173" s="1"/>
      <c r="O173" s="1"/>
    </row>
    <row r="174" spans="1:15" ht="12.75" customHeight="1">
      <c r="A174" s="56">
        <v>165</v>
      </c>
      <c r="B174" s="58" t="s">
        <v>212</v>
      </c>
      <c r="C174" s="31">
        <v>102.75</v>
      </c>
      <c r="D174" s="38">
        <v>101.36666666666667</v>
      </c>
      <c r="E174" s="38">
        <v>99.083333333333343</v>
      </c>
      <c r="F174" s="38">
        <v>95.416666666666671</v>
      </c>
      <c r="G174" s="38">
        <v>93.13333333333334</v>
      </c>
      <c r="H174" s="38">
        <v>105.03333333333335</v>
      </c>
      <c r="I174" s="38">
        <v>107.31666666666668</v>
      </c>
      <c r="J174" s="38">
        <v>110.98333333333335</v>
      </c>
      <c r="K174" s="31">
        <v>103.65</v>
      </c>
      <c r="L174" s="31">
        <v>97.7</v>
      </c>
      <c r="M174" s="31">
        <v>650.68907999999999</v>
      </c>
      <c r="N174" s="1"/>
      <c r="O174" s="1"/>
    </row>
    <row r="175" spans="1:15" ht="12.75" customHeight="1">
      <c r="A175" s="56">
        <v>166</v>
      </c>
      <c r="B175" t="s">
        <v>213</v>
      </c>
      <c r="C175" s="31">
        <v>841.75</v>
      </c>
      <c r="D175" s="38">
        <v>843.48333333333323</v>
      </c>
      <c r="E175" s="38">
        <v>835.26666666666642</v>
      </c>
      <c r="F175" s="38">
        <v>828.78333333333319</v>
      </c>
      <c r="G175" s="38">
        <v>820.56666666666638</v>
      </c>
      <c r="H175" s="38">
        <v>849.96666666666647</v>
      </c>
      <c r="I175" s="38">
        <v>858.18333333333339</v>
      </c>
      <c r="J175" s="38">
        <v>864.66666666666652</v>
      </c>
      <c r="K175" s="31">
        <v>851.7</v>
      </c>
      <c r="L175" s="31">
        <v>837</v>
      </c>
      <c r="M175" s="31">
        <v>6.4124600000000003</v>
      </c>
      <c r="N175" s="1"/>
      <c r="O175" s="1"/>
    </row>
    <row r="176" spans="1:15" ht="12.75" customHeight="1">
      <c r="A176" s="56">
        <v>167</v>
      </c>
      <c r="B176" s="58" t="s">
        <v>214</v>
      </c>
      <c r="C176" s="31">
        <v>1328.35</v>
      </c>
      <c r="D176" s="38">
        <v>1320.7666666666667</v>
      </c>
      <c r="E176" s="38">
        <v>1309.0833333333333</v>
      </c>
      <c r="F176" s="38">
        <v>1289.8166666666666</v>
      </c>
      <c r="G176" s="38">
        <v>1278.1333333333332</v>
      </c>
      <c r="H176" s="38">
        <v>1340.0333333333333</v>
      </c>
      <c r="I176" s="38">
        <v>1351.7166666666667</v>
      </c>
      <c r="J176" s="38">
        <v>1370.9833333333333</v>
      </c>
      <c r="K176" s="31">
        <v>1332.45</v>
      </c>
      <c r="L176" s="31">
        <v>1301.5</v>
      </c>
      <c r="M176" s="31">
        <v>5.4226099999999997</v>
      </c>
      <c r="N176" s="1"/>
      <c r="O176" s="1"/>
    </row>
    <row r="177" spans="1:15" ht="12.75" customHeight="1">
      <c r="A177" s="56">
        <v>168</v>
      </c>
      <c r="B177" s="58" t="s">
        <v>215</v>
      </c>
      <c r="C177" s="31">
        <v>575.54999999999995</v>
      </c>
      <c r="D177" s="38">
        <v>573.45000000000005</v>
      </c>
      <c r="E177" s="38">
        <v>570.55000000000007</v>
      </c>
      <c r="F177" s="38">
        <v>565.55000000000007</v>
      </c>
      <c r="G177" s="38">
        <v>562.65000000000009</v>
      </c>
      <c r="H177" s="38">
        <v>578.45000000000005</v>
      </c>
      <c r="I177" s="38">
        <v>581.35000000000014</v>
      </c>
      <c r="J177" s="38">
        <v>586.35</v>
      </c>
      <c r="K177" s="31">
        <v>576.35</v>
      </c>
      <c r="L177" s="31">
        <v>568.45000000000005</v>
      </c>
      <c r="M177" s="31">
        <v>121.08655</v>
      </c>
      <c r="N177" s="1"/>
      <c r="O177" s="1"/>
    </row>
    <row r="178" spans="1:15" ht="12.75" customHeight="1">
      <c r="A178" s="56">
        <v>169</v>
      </c>
      <c r="B178" s="58" t="s">
        <v>216</v>
      </c>
      <c r="C178" s="31">
        <v>25671.55</v>
      </c>
      <c r="D178" s="38">
        <v>25304.75</v>
      </c>
      <c r="E178" s="38">
        <v>24815.8</v>
      </c>
      <c r="F178" s="38">
        <v>23960.05</v>
      </c>
      <c r="G178" s="38">
        <v>23471.1</v>
      </c>
      <c r="H178" s="38">
        <v>26160.5</v>
      </c>
      <c r="I178" s="38">
        <v>26649.449999999997</v>
      </c>
      <c r="J178" s="38">
        <v>27505.200000000001</v>
      </c>
      <c r="K178" s="31">
        <v>25793.7</v>
      </c>
      <c r="L178" s="31">
        <v>24449</v>
      </c>
      <c r="M178" s="31">
        <v>1.19316</v>
      </c>
      <c r="N178" s="1"/>
      <c r="O178" s="1"/>
    </row>
    <row r="179" spans="1:15" ht="12.75" customHeight="1">
      <c r="A179" s="56">
        <v>170</v>
      </c>
      <c r="B179" s="58" t="s">
        <v>219</v>
      </c>
      <c r="C179" s="31">
        <v>1893.9</v>
      </c>
      <c r="D179" s="38">
        <v>1909.3833333333332</v>
      </c>
      <c r="E179" s="38">
        <v>1873.7666666666664</v>
      </c>
      <c r="F179" s="38">
        <v>1853.6333333333332</v>
      </c>
      <c r="G179" s="38">
        <v>1818.0166666666664</v>
      </c>
      <c r="H179" s="38">
        <v>1929.5166666666664</v>
      </c>
      <c r="I179" s="38">
        <v>1965.1333333333332</v>
      </c>
      <c r="J179" s="38">
        <v>1985.2666666666664</v>
      </c>
      <c r="K179" s="31">
        <v>1945</v>
      </c>
      <c r="L179" s="31">
        <v>1889.25</v>
      </c>
      <c r="M179" s="31">
        <v>15.79913</v>
      </c>
      <c r="N179" s="1"/>
      <c r="O179" s="1"/>
    </row>
    <row r="180" spans="1:15" ht="12.75" customHeight="1">
      <c r="A180" s="56">
        <v>171</v>
      </c>
      <c r="B180" s="58" t="s">
        <v>217</v>
      </c>
      <c r="C180" s="31">
        <v>3892.25</v>
      </c>
      <c r="D180" s="38">
        <v>3878.5666666666671</v>
      </c>
      <c r="E180" s="38">
        <v>3838.9333333333343</v>
      </c>
      <c r="F180" s="38">
        <v>3785.6166666666672</v>
      </c>
      <c r="G180" s="38">
        <v>3745.9833333333345</v>
      </c>
      <c r="H180" s="38">
        <v>3931.8833333333341</v>
      </c>
      <c r="I180" s="38">
        <v>3971.5166666666664</v>
      </c>
      <c r="J180" s="38">
        <v>4024.8333333333339</v>
      </c>
      <c r="K180" s="31">
        <v>3918.2</v>
      </c>
      <c r="L180" s="31">
        <v>3825.25</v>
      </c>
      <c r="M180" s="31">
        <v>1.9372799999999999</v>
      </c>
      <c r="N180" s="1"/>
      <c r="O180" s="1"/>
    </row>
    <row r="181" spans="1:15" ht="12.75" customHeight="1">
      <c r="A181" s="56">
        <v>172</v>
      </c>
      <c r="B181" s="58" t="s">
        <v>296</v>
      </c>
      <c r="C181" s="31">
        <v>583.25</v>
      </c>
      <c r="D181" s="38">
        <v>587.73333333333323</v>
      </c>
      <c r="E181" s="38">
        <v>577.66666666666652</v>
      </c>
      <c r="F181" s="38">
        <v>572.08333333333326</v>
      </c>
      <c r="G181" s="38">
        <v>562.01666666666654</v>
      </c>
      <c r="H181" s="38">
        <v>593.31666666666649</v>
      </c>
      <c r="I181" s="38">
        <v>603.38333333333333</v>
      </c>
      <c r="J181" s="38">
        <v>608.96666666666647</v>
      </c>
      <c r="K181" s="31">
        <v>597.79999999999995</v>
      </c>
      <c r="L181" s="31">
        <v>582.15</v>
      </c>
      <c r="M181" s="31">
        <v>10.189349999999999</v>
      </c>
      <c r="N181" s="1"/>
      <c r="O181" s="1"/>
    </row>
    <row r="182" spans="1:15" ht="12.75" customHeight="1">
      <c r="A182" s="56">
        <v>173</v>
      </c>
      <c r="B182" s="58" t="s">
        <v>218</v>
      </c>
      <c r="C182" s="31">
        <v>2411.4499999999998</v>
      </c>
      <c r="D182" s="38">
        <v>2402.9500000000003</v>
      </c>
      <c r="E182" s="38">
        <v>2383.5000000000005</v>
      </c>
      <c r="F182" s="38">
        <v>2355.5500000000002</v>
      </c>
      <c r="G182" s="38">
        <v>2336.1000000000004</v>
      </c>
      <c r="H182" s="38">
        <v>2430.9000000000005</v>
      </c>
      <c r="I182" s="38">
        <v>2450.3500000000004</v>
      </c>
      <c r="J182" s="38">
        <v>2478.3000000000006</v>
      </c>
      <c r="K182" s="31">
        <v>2422.4</v>
      </c>
      <c r="L182" s="31">
        <v>2375</v>
      </c>
      <c r="M182" s="31">
        <v>7.22079</v>
      </c>
      <c r="N182" s="1"/>
      <c r="O182" s="1"/>
    </row>
    <row r="183" spans="1:15" ht="12.75" customHeight="1">
      <c r="A183" s="56">
        <v>174</v>
      </c>
      <c r="B183" s="58" t="s">
        <v>220</v>
      </c>
      <c r="C183" s="31">
        <v>1108.9000000000001</v>
      </c>
      <c r="D183" s="38">
        <v>1108.3</v>
      </c>
      <c r="E183" s="38">
        <v>1102.5999999999999</v>
      </c>
      <c r="F183" s="38">
        <v>1096.3</v>
      </c>
      <c r="G183" s="38">
        <v>1090.5999999999999</v>
      </c>
      <c r="H183" s="38">
        <v>1114.5999999999999</v>
      </c>
      <c r="I183" s="38">
        <v>1120.3000000000002</v>
      </c>
      <c r="J183" s="38">
        <v>1126.5999999999999</v>
      </c>
      <c r="K183" s="31">
        <v>1114</v>
      </c>
      <c r="L183" s="31">
        <v>1102</v>
      </c>
      <c r="M183" s="31">
        <v>12.05294</v>
      </c>
      <c r="N183" s="1"/>
      <c r="O183" s="1"/>
    </row>
    <row r="184" spans="1:15" ht="12.75" customHeight="1">
      <c r="A184" s="56">
        <v>175</v>
      </c>
      <c r="B184" s="58" t="s">
        <v>221</v>
      </c>
      <c r="C184" s="31">
        <v>610.15</v>
      </c>
      <c r="D184" s="38">
        <v>613.08333333333337</v>
      </c>
      <c r="E184" s="38">
        <v>604.16666666666674</v>
      </c>
      <c r="F184" s="38">
        <v>598.18333333333339</v>
      </c>
      <c r="G184" s="38">
        <v>589.26666666666677</v>
      </c>
      <c r="H184" s="38">
        <v>619.06666666666672</v>
      </c>
      <c r="I184" s="38">
        <v>627.98333333333346</v>
      </c>
      <c r="J184" s="38">
        <v>633.9666666666667</v>
      </c>
      <c r="K184" s="31">
        <v>622</v>
      </c>
      <c r="L184" s="31">
        <v>607.1</v>
      </c>
      <c r="M184" s="31">
        <v>9.0286799999999996</v>
      </c>
      <c r="N184" s="1"/>
      <c r="O184" s="1"/>
    </row>
    <row r="185" spans="1:15" ht="12.75" customHeight="1">
      <c r="A185" s="56">
        <v>176</v>
      </c>
      <c r="B185" s="58" t="s">
        <v>222</v>
      </c>
      <c r="C185" s="31">
        <v>795.1</v>
      </c>
      <c r="D185" s="38">
        <v>789.03333333333342</v>
      </c>
      <c r="E185" s="38">
        <v>781.61666666666679</v>
      </c>
      <c r="F185" s="38">
        <v>768.13333333333333</v>
      </c>
      <c r="G185" s="38">
        <v>760.7166666666667</v>
      </c>
      <c r="H185" s="38">
        <v>802.51666666666688</v>
      </c>
      <c r="I185" s="38">
        <v>809.93333333333362</v>
      </c>
      <c r="J185" s="38">
        <v>823.41666666666697</v>
      </c>
      <c r="K185" s="31">
        <v>796.45</v>
      </c>
      <c r="L185" s="31">
        <v>775.55</v>
      </c>
      <c r="M185" s="31">
        <v>5.4841600000000001</v>
      </c>
      <c r="N185" s="1"/>
      <c r="O185" s="1"/>
    </row>
    <row r="186" spans="1:15" ht="12.75" customHeight="1">
      <c r="A186" s="56">
        <v>177</v>
      </c>
      <c r="B186" s="58" t="s">
        <v>223</v>
      </c>
      <c r="C186" s="31">
        <v>1089.75</v>
      </c>
      <c r="D186" s="38">
        <v>1086.0833333333333</v>
      </c>
      <c r="E186" s="38">
        <v>1074.1666666666665</v>
      </c>
      <c r="F186" s="38">
        <v>1058.5833333333333</v>
      </c>
      <c r="G186" s="38">
        <v>1046.6666666666665</v>
      </c>
      <c r="H186" s="38">
        <v>1101.6666666666665</v>
      </c>
      <c r="I186" s="38">
        <v>1113.583333333333</v>
      </c>
      <c r="J186" s="38">
        <v>1129.1666666666665</v>
      </c>
      <c r="K186" s="31">
        <v>1098</v>
      </c>
      <c r="L186" s="31">
        <v>1070.5</v>
      </c>
      <c r="M186" s="31">
        <v>13.785299999999999</v>
      </c>
      <c r="N186" s="1"/>
      <c r="O186" s="1"/>
    </row>
    <row r="187" spans="1:15" ht="12.75" customHeight="1">
      <c r="A187" s="56">
        <v>178</v>
      </c>
      <c r="B187" s="58" t="s">
        <v>224</v>
      </c>
      <c r="C187" s="31">
        <v>1882.9</v>
      </c>
      <c r="D187" s="38">
        <v>1867.3333333333333</v>
      </c>
      <c r="E187" s="38">
        <v>1846.8166666666666</v>
      </c>
      <c r="F187" s="38">
        <v>1810.7333333333333</v>
      </c>
      <c r="G187" s="38">
        <v>1790.2166666666667</v>
      </c>
      <c r="H187" s="38">
        <v>1903.4166666666665</v>
      </c>
      <c r="I187" s="38">
        <v>1923.9333333333334</v>
      </c>
      <c r="J187" s="38">
        <v>1960.0166666666664</v>
      </c>
      <c r="K187" s="31">
        <v>1887.85</v>
      </c>
      <c r="L187" s="31">
        <v>1831.25</v>
      </c>
      <c r="M187" s="31">
        <v>13.093349999999999</v>
      </c>
      <c r="N187" s="1"/>
      <c r="O187" s="1"/>
    </row>
    <row r="188" spans="1:15" ht="12.75" customHeight="1">
      <c r="A188" s="56">
        <v>179</v>
      </c>
      <c r="B188" s="58" t="s">
        <v>225</v>
      </c>
      <c r="C188" s="31">
        <v>846.05</v>
      </c>
      <c r="D188" s="38">
        <v>844.01666666666677</v>
      </c>
      <c r="E188" s="38">
        <v>839.03333333333353</v>
      </c>
      <c r="F188" s="38">
        <v>832.01666666666677</v>
      </c>
      <c r="G188" s="38">
        <v>827.03333333333353</v>
      </c>
      <c r="H188" s="38">
        <v>851.03333333333353</v>
      </c>
      <c r="I188" s="38">
        <v>856.01666666666688</v>
      </c>
      <c r="J188" s="38">
        <v>863.03333333333353</v>
      </c>
      <c r="K188" s="31">
        <v>849</v>
      </c>
      <c r="L188" s="31">
        <v>837</v>
      </c>
      <c r="M188" s="31">
        <v>7.0502399999999996</v>
      </c>
      <c r="N188" s="1"/>
      <c r="O188" s="1"/>
    </row>
    <row r="189" spans="1:15" ht="12.75" customHeight="1">
      <c r="A189" s="56">
        <v>180</v>
      </c>
      <c r="B189" s="58" t="s">
        <v>297</v>
      </c>
      <c r="C189" s="31">
        <v>7319.8</v>
      </c>
      <c r="D189" s="38">
        <v>7290.0999999999995</v>
      </c>
      <c r="E189" s="38">
        <v>7249.6499999999987</v>
      </c>
      <c r="F189" s="38">
        <v>7179.4999999999991</v>
      </c>
      <c r="G189" s="38">
        <v>7139.0499999999984</v>
      </c>
      <c r="H189" s="38">
        <v>7360.2499999999991</v>
      </c>
      <c r="I189" s="38">
        <v>7400.7</v>
      </c>
      <c r="J189" s="38">
        <v>7470.8499999999995</v>
      </c>
      <c r="K189" s="31">
        <v>7330.55</v>
      </c>
      <c r="L189" s="31">
        <v>7219.95</v>
      </c>
      <c r="M189" s="31">
        <v>1.00661</v>
      </c>
      <c r="N189" s="1"/>
      <c r="O189" s="1"/>
    </row>
    <row r="190" spans="1:15" ht="12.75" customHeight="1">
      <c r="A190" s="56">
        <v>181</v>
      </c>
      <c r="B190" s="58" t="s">
        <v>226</v>
      </c>
      <c r="C190" s="31">
        <v>609</v>
      </c>
      <c r="D190" s="38">
        <v>610.19999999999993</v>
      </c>
      <c r="E190" s="38">
        <v>604.79999999999984</v>
      </c>
      <c r="F190" s="38">
        <v>600.59999999999991</v>
      </c>
      <c r="G190" s="38">
        <v>595.19999999999982</v>
      </c>
      <c r="H190" s="38">
        <v>614.39999999999986</v>
      </c>
      <c r="I190" s="38">
        <v>619.79999999999995</v>
      </c>
      <c r="J190" s="38">
        <v>623.99999999999989</v>
      </c>
      <c r="K190" s="31">
        <v>615.6</v>
      </c>
      <c r="L190" s="31">
        <v>606</v>
      </c>
      <c r="M190" s="31">
        <v>83.926649999999995</v>
      </c>
      <c r="N190" s="1"/>
      <c r="O190" s="1"/>
    </row>
    <row r="191" spans="1:15" ht="12.75" customHeight="1">
      <c r="A191" s="56">
        <v>182</v>
      </c>
      <c r="B191" s="58" t="s">
        <v>227</v>
      </c>
      <c r="C191" s="31">
        <v>259.14999999999998</v>
      </c>
      <c r="D191" s="38">
        <v>258.85000000000002</v>
      </c>
      <c r="E191" s="38">
        <v>255.40000000000003</v>
      </c>
      <c r="F191" s="38">
        <v>251.65</v>
      </c>
      <c r="G191" s="38">
        <v>248.20000000000002</v>
      </c>
      <c r="H191" s="38">
        <v>262.60000000000002</v>
      </c>
      <c r="I191" s="38">
        <v>266.05000000000007</v>
      </c>
      <c r="J191" s="38">
        <v>269.80000000000007</v>
      </c>
      <c r="K191" s="31">
        <v>262.3</v>
      </c>
      <c r="L191" s="31">
        <v>255.1</v>
      </c>
      <c r="M191" s="31">
        <v>187.67430999999999</v>
      </c>
      <c r="N191" s="1"/>
      <c r="O191" s="1"/>
    </row>
    <row r="192" spans="1:15" ht="12.75" customHeight="1">
      <c r="A192" s="56">
        <v>183</v>
      </c>
      <c r="B192" s="58" t="s">
        <v>228</v>
      </c>
      <c r="C192" s="31">
        <v>131.75</v>
      </c>
      <c r="D192" s="38">
        <v>131.16666666666666</v>
      </c>
      <c r="E192" s="38">
        <v>129.43333333333331</v>
      </c>
      <c r="F192" s="38">
        <v>127.11666666666665</v>
      </c>
      <c r="G192" s="38">
        <v>125.3833333333333</v>
      </c>
      <c r="H192" s="38">
        <v>133.48333333333332</v>
      </c>
      <c r="I192" s="38">
        <v>135.21666666666667</v>
      </c>
      <c r="J192" s="38">
        <v>137.53333333333333</v>
      </c>
      <c r="K192" s="31">
        <v>132.9</v>
      </c>
      <c r="L192" s="31">
        <v>128.85</v>
      </c>
      <c r="M192" s="31">
        <v>685.25900000000001</v>
      </c>
      <c r="N192" s="1"/>
      <c r="O192" s="1"/>
    </row>
    <row r="193" spans="1:15" ht="12.75" customHeight="1">
      <c r="A193" s="56">
        <v>184</v>
      </c>
      <c r="B193" s="58" t="s">
        <v>229</v>
      </c>
      <c r="C193" s="31">
        <v>3418.5</v>
      </c>
      <c r="D193" s="38">
        <v>3407.1333333333337</v>
      </c>
      <c r="E193" s="38">
        <v>3381.4166666666674</v>
      </c>
      <c r="F193" s="38">
        <v>3344.3333333333339</v>
      </c>
      <c r="G193" s="38">
        <v>3318.6166666666677</v>
      </c>
      <c r="H193" s="38">
        <v>3444.2166666666672</v>
      </c>
      <c r="I193" s="38">
        <v>3469.9333333333334</v>
      </c>
      <c r="J193" s="38">
        <v>3507.0166666666669</v>
      </c>
      <c r="K193" s="31">
        <v>3432.85</v>
      </c>
      <c r="L193" s="31">
        <v>3370.05</v>
      </c>
      <c r="M193" s="31">
        <v>18.28332</v>
      </c>
      <c r="N193" s="1"/>
      <c r="O193" s="1"/>
    </row>
    <row r="194" spans="1:15" ht="12.75" customHeight="1">
      <c r="A194" s="56">
        <v>185</v>
      </c>
      <c r="B194" s="58" t="s">
        <v>230</v>
      </c>
      <c r="C194" s="31">
        <v>1256.75</v>
      </c>
      <c r="D194" s="38">
        <v>1249.4333333333334</v>
      </c>
      <c r="E194" s="38">
        <v>1232.8666666666668</v>
      </c>
      <c r="F194" s="38">
        <v>1208.9833333333333</v>
      </c>
      <c r="G194" s="38">
        <v>1192.4166666666667</v>
      </c>
      <c r="H194" s="38">
        <v>1273.3166666666668</v>
      </c>
      <c r="I194" s="38">
        <v>1289.8833333333334</v>
      </c>
      <c r="J194" s="38">
        <v>1313.7666666666669</v>
      </c>
      <c r="K194" s="31">
        <v>1266</v>
      </c>
      <c r="L194" s="31">
        <v>1225.55</v>
      </c>
      <c r="M194" s="31">
        <v>34.668729999999996</v>
      </c>
      <c r="N194" s="1"/>
      <c r="O194" s="1"/>
    </row>
    <row r="195" spans="1:15" ht="12.75" customHeight="1">
      <c r="A195" s="56">
        <v>186</v>
      </c>
      <c r="B195" s="58" t="s">
        <v>301</v>
      </c>
      <c r="C195" s="31">
        <v>3054.45</v>
      </c>
      <c r="D195" s="38">
        <v>3025.4166666666665</v>
      </c>
      <c r="E195" s="38">
        <v>2991.0333333333328</v>
      </c>
      <c r="F195" s="38">
        <v>2927.6166666666663</v>
      </c>
      <c r="G195" s="38">
        <v>2893.2333333333327</v>
      </c>
      <c r="H195" s="38">
        <v>3088.833333333333</v>
      </c>
      <c r="I195" s="38">
        <v>3123.2166666666672</v>
      </c>
      <c r="J195" s="38">
        <v>3186.6333333333332</v>
      </c>
      <c r="K195" s="31">
        <v>3059.8</v>
      </c>
      <c r="L195" s="31">
        <v>2962</v>
      </c>
      <c r="M195" s="31">
        <v>2.5830299999999999</v>
      </c>
      <c r="N195" s="1"/>
      <c r="O195" s="1"/>
    </row>
    <row r="196" spans="1:15" ht="12.75" customHeight="1">
      <c r="A196" s="56">
        <v>187</v>
      </c>
      <c r="B196" s="58" t="s">
        <v>231</v>
      </c>
      <c r="C196" s="31">
        <v>3100.3</v>
      </c>
      <c r="D196" s="38">
        <v>3103.85</v>
      </c>
      <c r="E196" s="38">
        <v>3082.75</v>
      </c>
      <c r="F196" s="38">
        <v>3065.2000000000003</v>
      </c>
      <c r="G196" s="38">
        <v>3044.1000000000004</v>
      </c>
      <c r="H196" s="38">
        <v>3121.3999999999996</v>
      </c>
      <c r="I196" s="38">
        <v>3142.4999999999991</v>
      </c>
      <c r="J196" s="38">
        <v>3160.0499999999993</v>
      </c>
      <c r="K196" s="31">
        <v>3124.95</v>
      </c>
      <c r="L196" s="31">
        <v>3086.3</v>
      </c>
      <c r="M196" s="31">
        <v>5.3981300000000001</v>
      </c>
      <c r="N196" s="1"/>
      <c r="O196" s="1"/>
    </row>
    <row r="197" spans="1:15" ht="12.75" customHeight="1">
      <c r="A197" s="56">
        <v>188</v>
      </c>
      <c r="B197" s="58" t="s">
        <v>232</v>
      </c>
      <c r="C197" s="31">
        <v>1827</v>
      </c>
      <c r="D197" s="38">
        <v>1824.75</v>
      </c>
      <c r="E197" s="38">
        <v>1797.65</v>
      </c>
      <c r="F197" s="38">
        <v>1768.3000000000002</v>
      </c>
      <c r="G197" s="38">
        <v>1741.2000000000003</v>
      </c>
      <c r="H197" s="38">
        <v>1854.1</v>
      </c>
      <c r="I197" s="38">
        <v>1881.1999999999998</v>
      </c>
      <c r="J197" s="38">
        <v>1910.5499999999997</v>
      </c>
      <c r="K197" s="31">
        <v>1851.85</v>
      </c>
      <c r="L197" s="31">
        <v>1795.4</v>
      </c>
      <c r="M197" s="31">
        <v>11.89152</v>
      </c>
      <c r="N197" s="1"/>
      <c r="O197" s="1"/>
    </row>
    <row r="198" spans="1:15" ht="12.75" customHeight="1">
      <c r="A198" s="56">
        <v>189</v>
      </c>
      <c r="B198" s="58" t="s">
        <v>299</v>
      </c>
      <c r="C198" s="31">
        <v>705.5</v>
      </c>
      <c r="D198" s="38">
        <v>693.85</v>
      </c>
      <c r="E198" s="38">
        <v>674.15000000000009</v>
      </c>
      <c r="F198" s="38">
        <v>642.80000000000007</v>
      </c>
      <c r="G198" s="38">
        <v>623.10000000000014</v>
      </c>
      <c r="H198" s="38">
        <v>725.2</v>
      </c>
      <c r="I198" s="38">
        <v>744.90000000000009</v>
      </c>
      <c r="J198" s="38">
        <v>776.25</v>
      </c>
      <c r="K198" s="31">
        <v>713.55</v>
      </c>
      <c r="L198" s="31">
        <v>662.5</v>
      </c>
      <c r="M198" s="31">
        <v>18.87518</v>
      </c>
      <c r="N198" s="1"/>
      <c r="O198" s="1"/>
    </row>
    <row r="199" spans="1:15" ht="12.75" customHeight="1">
      <c r="A199" s="56">
        <v>190</v>
      </c>
      <c r="B199" s="58" t="s">
        <v>233</v>
      </c>
      <c r="C199" s="31">
        <v>2031.4</v>
      </c>
      <c r="D199" s="38">
        <v>2041.9666666666665</v>
      </c>
      <c r="E199" s="38">
        <v>2009.4333333333329</v>
      </c>
      <c r="F199" s="38">
        <v>1987.4666666666665</v>
      </c>
      <c r="G199" s="38">
        <v>1954.9333333333329</v>
      </c>
      <c r="H199" s="38">
        <v>2063.9333333333329</v>
      </c>
      <c r="I199" s="38">
        <v>2096.4666666666662</v>
      </c>
      <c r="J199" s="38">
        <v>2118.4333333333329</v>
      </c>
      <c r="K199" s="31">
        <v>2074.5</v>
      </c>
      <c r="L199" s="31">
        <v>2020</v>
      </c>
      <c r="M199" s="31">
        <v>7.4459900000000001</v>
      </c>
      <c r="N199" s="1"/>
      <c r="O199" s="1"/>
    </row>
    <row r="200" spans="1:15" ht="12.75" customHeight="1">
      <c r="A200" s="56">
        <v>191</v>
      </c>
      <c r="B200" s="58" t="s">
        <v>300</v>
      </c>
      <c r="C200" s="31">
        <v>40.049999999999997</v>
      </c>
      <c r="D200" s="38">
        <v>40.083333333333336</v>
      </c>
      <c r="E200" s="38">
        <v>39.366666666666674</v>
      </c>
      <c r="F200" s="38">
        <v>38.683333333333337</v>
      </c>
      <c r="G200" s="38">
        <v>37.966666666666676</v>
      </c>
      <c r="H200" s="38">
        <v>40.766666666666673</v>
      </c>
      <c r="I200" s="38">
        <v>41.483333333333327</v>
      </c>
      <c r="J200" s="38">
        <v>42.166666666666671</v>
      </c>
      <c r="K200" s="31">
        <v>40.799999999999997</v>
      </c>
      <c r="L200" s="31">
        <v>39.4</v>
      </c>
      <c r="M200" s="31">
        <v>475.36903000000001</v>
      </c>
      <c r="N200" s="1"/>
      <c r="O200" s="1"/>
    </row>
    <row r="201" spans="1:15" ht="12.75" customHeight="1">
      <c r="A201" s="56">
        <v>192</v>
      </c>
      <c r="B201" s="58" t="s">
        <v>298</v>
      </c>
      <c r="C201" s="31">
        <v>90.05</v>
      </c>
      <c r="D201" s="38">
        <v>90.916666666666671</v>
      </c>
      <c r="E201" s="38">
        <v>88.63333333333334</v>
      </c>
      <c r="F201" s="38">
        <v>87.216666666666669</v>
      </c>
      <c r="G201" s="38">
        <v>84.933333333333337</v>
      </c>
      <c r="H201" s="38">
        <v>92.333333333333343</v>
      </c>
      <c r="I201" s="38">
        <v>94.616666666666674</v>
      </c>
      <c r="J201" s="38">
        <v>96.033333333333346</v>
      </c>
      <c r="K201" s="31">
        <v>93.2</v>
      </c>
      <c r="L201" s="31">
        <v>89.5</v>
      </c>
      <c r="M201" s="31">
        <v>69.909719999999993</v>
      </c>
      <c r="N201" s="1"/>
      <c r="O201" s="1"/>
    </row>
    <row r="202" spans="1:15" ht="12.75" customHeight="1">
      <c r="A202" s="56">
        <v>193</v>
      </c>
      <c r="B202" s="58" t="s">
        <v>234</v>
      </c>
      <c r="C202" s="31">
        <v>1452.85</v>
      </c>
      <c r="D202" s="38">
        <v>1455.1666666666667</v>
      </c>
      <c r="E202" s="38">
        <v>1441.3333333333335</v>
      </c>
      <c r="F202" s="38">
        <v>1429.8166666666668</v>
      </c>
      <c r="G202" s="38">
        <v>1415.9833333333336</v>
      </c>
      <c r="H202" s="38">
        <v>1466.6833333333334</v>
      </c>
      <c r="I202" s="38">
        <v>1480.5166666666669</v>
      </c>
      <c r="J202" s="38">
        <v>1492.0333333333333</v>
      </c>
      <c r="K202" s="31">
        <v>1469</v>
      </c>
      <c r="L202" s="31">
        <v>1443.65</v>
      </c>
      <c r="M202" s="31">
        <v>15.300599999999999</v>
      </c>
      <c r="N202" s="1"/>
      <c r="O202" s="1"/>
    </row>
    <row r="203" spans="1:15" ht="12.75" customHeight="1">
      <c r="A203" s="56">
        <v>194</v>
      </c>
      <c r="B203" s="58" t="s">
        <v>235</v>
      </c>
      <c r="C203" s="31">
        <v>1559.25</v>
      </c>
      <c r="D203" s="38">
        <v>1555.4166666666667</v>
      </c>
      <c r="E203" s="38">
        <v>1543.8333333333335</v>
      </c>
      <c r="F203" s="38">
        <v>1528.4166666666667</v>
      </c>
      <c r="G203" s="38">
        <v>1516.8333333333335</v>
      </c>
      <c r="H203" s="38">
        <v>1570.8333333333335</v>
      </c>
      <c r="I203" s="38">
        <v>1582.416666666667</v>
      </c>
      <c r="J203" s="38">
        <v>1597.8333333333335</v>
      </c>
      <c r="K203" s="31">
        <v>1567</v>
      </c>
      <c r="L203" s="31">
        <v>1540</v>
      </c>
      <c r="M203" s="31">
        <v>2.3752499999999999</v>
      </c>
      <c r="N203" s="1"/>
      <c r="O203" s="1"/>
    </row>
    <row r="204" spans="1:15" ht="12.75" customHeight="1">
      <c r="A204" s="56">
        <v>195</v>
      </c>
      <c r="B204" s="58" t="s">
        <v>236</v>
      </c>
      <c r="C204" s="31">
        <v>8582.5499999999993</v>
      </c>
      <c r="D204" s="38">
        <v>8486.3666666666668</v>
      </c>
      <c r="E204" s="38">
        <v>8378.7333333333336</v>
      </c>
      <c r="F204" s="38">
        <v>8174.9166666666661</v>
      </c>
      <c r="G204" s="38">
        <v>8067.2833333333328</v>
      </c>
      <c r="H204" s="38">
        <v>8690.1833333333343</v>
      </c>
      <c r="I204" s="38">
        <v>8797.8166666666693</v>
      </c>
      <c r="J204" s="38">
        <v>9001.633333333335</v>
      </c>
      <c r="K204" s="31">
        <v>8594</v>
      </c>
      <c r="L204" s="31">
        <v>8282.5499999999993</v>
      </c>
      <c r="M204" s="31">
        <v>6.2010800000000001</v>
      </c>
      <c r="N204" s="1"/>
      <c r="O204" s="1"/>
    </row>
    <row r="205" spans="1:15" ht="12.75" customHeight="1">
      <c r="A205" s="56">
        <v>196</v>
      </c>
      <c r="B205" s="58" t="s">
        <v>302</v>
      </c>
      <c r="C205" s="31">
        <v>88.1</v>
      </c>
      <c r="D205" s="38">
        <v>87.666666666666671</v>
      </c>
      <c r="E205" s="38">
        <v>87.033333333333346</v>
      </c>
      <c r="F205" s="38">
        <v>85.966666666666669</v>
      </c>
      <c r="G205" s="38">
        <v>85.333333333333343</v>
      </c>
      <c r="H205" s="38">
        <v>88.733333333333348</v>
      </c>
      <c r="I205" s="38">
        <v>89.366666666666674</v>
      </c>
      <c r="J205" s="38">
        <v>90.433333333333351</v>
      </c>
      <c r="K205" s="31">
        <v>88.3</v>
      </c>
      <c r="L205" s="31">
        <v>86.6</v>
      </c>
      <c r="M205" s="31">
        <v>233.95499000000001</v>
      </c>
      <c r="N205" s="1"/>
      <c r="O205" s="1"/>
    </row>
    <row r="206" spans="1:15" ht="12.75" customHeight="1">
      <c r="A206" s="56">
        <v>197</v>
      </c>
      <c r="B206" s="58" t="s">
        <v>237</v>
      </c>
      <c r="C206" s="31">
        <v>607.45000000000005</v>
      </c>
      <c r="D206" s="38">
        <v>605.18333333333339</v>
      </c>
      <c r="E206" s="38">
        <v>601.51666666666677</v>
      </c>
      <c r="F206" s="38">
        <v>595.58333333333337</v>
      </c>
      <c r="G206" s="38">
        <v>591.91666666666674</v>
      </c>
      <c r="H206" s="38">
        <v>611.11666666666679</v>
      </c>
      <c r="I206" s="38">
        <v>614.7833333333333</v>
      </c>
      <c r="J206" s="38">
        <v>620.71666666666681</v>
      </c>
      <c r="K206" s="31">
        <v>608.85</v>
      </c>
      <c r="L206" s="31">
        <v>599.25</v>
      </c>
      <c r="M206" s="31">
        <v>42.159280000000003</v>
      </c>
      <c r="N206" s="1"/>
      <c r="O206" s="1"/>
    </row>
    <row r="207" spans="1:15" ht="12.75" customHeight="1">
      <c r="A207" s="56">
        <v>198</v>
      </c>
      <c r="B207" s="58" t="s">
        <v>303</v>
      </c>
      <c r="C207" s="31">
        <v>923.05</v>
      </c>
      <c r="D207" s="38">
        <v>920.69999999999993</v>
      </c>
      <c r="E207" s="38">
        <v>915.39999999999986</v>
      </c>
      <c r="F207" s="38">
        <v>907.74999999999989</v>
      </c>
      <c r="G207" s="38">
        <v>902.44999999999982</v>
      </c>
      <c r="H207" s="38">
        <v>928.34999999999991</v>
      </c>
      <c r="I207" s="38">
        <v>933.64999999999986</v>
      </c>
      <c r="J207" s="38">
        <v>941.3</v>
      </c>
      <c r="K207" s="31">
        <v>926</v>
      </c>
      <c r="L207" s="31">
        <v>913.05</v>
      </c>
      <c r="M207" s="31">
        <v>17.139489999999999</v>
      </c>
      <c r="N207" s="1"/>
      <c r="O207" s="1"/>
    </row>
    <row r="208" spans="1:15" ht="12.75" customHeight="1">
      <c r="A208" s="56">
        <v>199</v>
      </c>
      <c r="B208" s="58" t="s">
        <v>238</v>
      </c>
      <c r="C208" s="31">
        <v>241.7</v>
      </c>
      <c r="D208" s="38">
        <v>240.78333333333333</v>
      </c>
      <c r="E208" s="38">
        <v>237.06666666666666</v>
      </c>
      <c r="F208" s="38">
        <v>232.43333333333334</v>
      </c>
      <c r="G208" s="38">
        <v>228.71666666666667</v>
      </c>
      <c r="H208" s="38">
        <v>245.41666666666666</v>
      </c>
      <c r="I208" s="38">
        <v>249.1333333333333</v>
      </c>
      <c r="J208" s="38">
        <v>253.76666666666665</v>
      </c>
      <c r="K208" s="31">
        <v>244.5</v>
      </c>
      <c r="L208" s="31">
        <v>236.15</v>
      </c>
      <c r="M208" s="31">
        <v>140.56202999999999</v>
      </c>
      <c r="N208" s="1"/>
      <c r="O208" s="1"/>
    </row>
    <row r="209" spans="1:15" ht="12.75" customHeight="1">
      <c r="A209" s="56">
        <v>200</v>
      </c>
      <c r="B209" s="58" t="s">
        <v>239</v>
      </c>
      <c r="C209" s="31">
        <v>866.25</v>
      </c>
      <c r="D209" s="38">
        <v>868.86666666666667</v>
      </c>
      <c r="E209" s="38">
        <v>861.93333333333339</v>
      </c>
      <c r="F209" s="38">
        <v>857.61666666666667</v>
      </c>
      <c r="G209" s="38">
        <v>850.68333333333339</v>
      </c>
      <c r="H209" s="38">
        <v>873.18333333333339</v>
      </c>
      <c r="I209" s="38">
        <v>880.11666666666656</v>
      </c>
      <c r="J209" s="38">
        <v>884.43333333333339</v>
      </c>
      <c r="K209" s="31">
        <v>875.8</v>
      </c>
      <c r="L209" s="31">
        <v>864.55</v>
      </c>
      <c r="M209" s="31">
        <v>8.1345200000000002</v>
      </c>
      <c r="N209" s="1"/>
      <c r="O209" s="1"/>
    </row>
    <row r="210" spans="1:15" ht="12.75" customHeight="1">
      <c r="A210" s="56">
        <v>201</v>
      </c>
      <c r="B210" s="58" t="s">
        <v>304</v>
      </c>
      <c r="C210" s="31">
        <v>1650.05</v>
      </c>
      <c r="D210" s="38">
        <v>1642.2</v>
      </c>
      <c r="E210" s="38">
        <v>1629.45</v>
      </c>
      <c r="F210" s="38">
        <v>1608.85</v>
      </c>
      <c r="G210" s="38">
        <v>1596.1</v>
      </c>
      <c r="H210" s="38">
        <v>1662.8000000000002</v>
      </c>
      <c r="I210" s="38">
        <v>1675.5500000000002</v>
      </c>
      <c r="J210" s="38">
        <v>1696.1500000000003</v>
      </c>
      <c r="K210" s="31">
        <v>1654.95</v>
      </c>
      <c r="L210" s="31">
        <v>1621.6</v>
      </c>
      <c r="M210" s="31">
        <v>2.0485899999999999</v>
      </c>
      <c r="N210" s="1"/>
      <c r="O210" s="1"/>
    </row>
    <row r="211" spans="1:15" ht="12.75" customHeight="1">
      <c r="A211" s="56">
        <v>202</v>
      </c>
      <c r="B211" s="58" t="s">
        <v>240</v>
      </c>
      <c r="C211" s="31">
        <v>434.1</v>
      </c>
      <c r="D211" s="38">
        <v>428.86666666666662</v>
      </c>
      <c r="E211" s="38">
        <v>421.23333333333323</v>
      </c>
      <c r="F211" s="38">
        <v>408.36666666666662</v>
      </c>
      <c r="G211" s="38">
        <v>400.73333333333323</v>
      </c>
      <c r="H211" s="38">
        <v>441.73333333333323</v>
      </c>
      <c r="I211" s="38">
        <v>449.36666666666656</v>
      </c>
      <c r="J211" s="38">
        <v>462.23333333333323</v>
      </c>
      <c r="K211" s="31">
        <v>436.5</v>
      </c>
      <c r="L211" s="31">
        <v>416</v>
      </c>
      <c r="M211" s="31">
        <v>138.17323999999999</v>
      </c>
      <c r="N211" s="1"/>
      <c r="O211" s="1"/>
    </row>
    <row r="212" spans="1:15" ht="12.75" customHeight="1">
      <c r="A212" s="56">
        <v>203</v>
      </c>
      <c r="B212" s="58" t="s">
        <v>305</v>
      </c>
      <c r="C212" s="31">
        <v>18.600000000000001</v>
      </c>
      <c r="D212" s="38">
        <v>18.349999999999998</v>
      </c>
      <c r="E212" s="38">
        <v>17.699999999999996</v>
      </c>
      <c r="F212" s="38">
        <v>16.799999999999997</v>
      </c>
      <c r="G212" s="38">
        <v>16.149999999999995</v>
      </c>
      <c r="H212" s="38">
        <v>19.249999999999996</v>
      </c>
      <c r="I212" s="38">
        <v>19.899999999999995</v>
      </c>
      <c r="J212" s="38">
        <v>20.799999999999997</v>
      </c>
      <c r="K212" s="31">
        <v>19</v>
      </c>
      <c r="L212" s="31">
        <v>17.45</v>
      </c>
      <c r="M212" s="31">
        <v>7765.7871599999999</v>
      </c>
      <c r="N212" s="1"/>
      <c r="O212" s="1"/>
    </row>
    <row r="213" spans="1:15" ht="12.75" customHeight="1">
      <c r="A213" s="56">
        <v>204</v>
      </c>
      <c r="B213" s="58" t="s">
        <v>241</v>
      </c>
      <c r="C213" s="31">
        <v>265.64999999999998</v>
      </c>
      <c r="D213" s="38">
        <v>265.23333333333335</v>
      </c>
      <c r="E213" s="38">
        <v>263.11666666666667</v>
      </c>
      <c r="F213" s="38">
        <v>260.58333333333331</v>
      </c>
      <c r="G213" s="38">
        <v>258.46666666666664</v>
      </c>
      <c r="H213" s="38">
        <v>267.76666666666671</v>
      </c>
      <c r="I213" s="38">
        <v>269.88333333333338</v>
      </c>
      <c r="J213" s="38">
        <v>272.41666666666674</v>
      </c>
      <c r="K213" s="31">
        <v>267.35000000000002</v>
      </c>
      <c r="L213" s="31">
        <v>262.7</v>
      </c>
      <c r="M213" s="31">
        <v>59.996870000000001</v>
      </c>
      <c r="N213" s="1"/>
      <c r="O213" s="1"/>
    </row>
    <row r="214" spans="1:15" ht="12.75" customHeight="1">
      <c r="A214" s="56">
        <v>205</v>
      </c>
      <c r="B214" s="58" t="s">
        <v>306</v>
      </c>
      <c r="C214" s="31">
        <v>98.05</v>
      </c>
      <c r="D214" s="38">
        <v>97.983333333333334</v>
      </c>
      <c r="E214" s="38">
        <v>97.366666666666674</v>
      </c>
      <c r="F214" s="38">
        <v>96.683333333333337</v>
      </c>
      <c r="G214" s="38">
        <v>96.066666666666677</v>
      </c>
      <c r="H214" s="38">
        <v>98.666666666666671</v>
      </c>
      <c r="I214" s="38">
        <v>99.283333333333317</v>
      </c>
      <c r="J214" s="38">
        <v>99.966666666666669</v>
      </c>
      <c r="K214" s="31">
        <v>98.6</v>
      </c>
      <c r="L214" s="31">
        <v>97.3</v>
      </c>
      <c r="M214" s="31">
        <v>374.47917000000001</v>
      </c>
      <c r="N214" s="1"/>
      <c r="O214" s="1"/>
    </row>
    <row r="215" spans="1:15" ht="12.75" customHeight="1">
      <c r="A215" s="56">
        <v>206</v>
      </c>
      <c r="B215" s="58" t="s">
        <v>242</v>
      </c>
      <c r="C215" s="31">
        <v>620.5</v>
      </c>
      <c r="D215" s="38">
        <v>620.36666666666667</v>
      </c>
      <c r="E215" s="38">
        <v>615.18333333333339</v>
      </c>
      <c r="F215" s="38">
        <v>609.86666666666667</v>
      </c>
      <c r="G215" s="38">
        <v>604.68333333333339</v>
      </c>
      <c r="H215" s="38">
        <v>625.68333333333339</v>
      </c>
      <c r="I215" s="38">
        <v>630.86666666666656</v>
      </c>
      <c r="J215" s="38">
        <v>636.18333333333339</v>
      </c>
      <c r="K215" s="31">
        <v>625.54999999999995</v>
      </c>
      <c r="L215" s="31">
        <v>615.04999999999995</v>
      </c>
      <c r="M215" s="31">
        <v>12.013350000000001</v>
      </c>
      <c r="N215" s="1"/>
      <c r="O215" s="1"/>
    </row>
    <row r="216" spans="1:15" ht="12.75" customHeight="1">
      <c r="A216" s="59"/>
      <c r="B216" s="58"/>
      <c r="C216" s="31"/>
      <c r="D216" s="38"/>
      <c r="E216" s="38"/>
      <c r="F216" s="38"/>
      <c r="G216" s="38"/>
      <c r="H216" s="38"/>
      <c r="I216" s="38"/>
      <c r="J216" s="38"/>
      <c r="K216" s="31"/>
      <c r="L216" s="31"/>
      <c r="M216" s="31"/>
      <c r="N216" s="1"/>
      <c r="O216" s="1"/>
    </row>
    <row r="217" spans="1:15" ht="12.75" customHeight="1">
      <c r="A217" s="60"/>
      <c r="B217" s="61"/>
      <c r="C217" s="62"/>
      <c r="D217" s="62"/>
      <c r="E217" s="62"/>
      <c r="F217" s="62"/>
      <c r="G217" s="62"/>
      <c r="H217" s="62"/>
      <c r="I217" s="62"/>
      <c r="J217" s="62"/>
      <c r="K217" s="62"/>
      <c r="L217" s="63"/>
      <c r="M217" s="1"/>
      <c r="N217" s="1"/>
      <c r="O217" s="1"/>
    </row>
    <row r="218" spans="1:15" ht="12.75" customHeight="1">
      <c r="A218" s="60"/>
      <c r="B218" s="1"/>
      <c r="C218" s="62"/>
      <c r="D218" s="62"/>
      <c r="E218" s="62"/>
      <c r="F218" s="62"/>
      <c r="G218" s="62"/>
      <c r="H218" s="62"/>
      <c r="I218" s="62"/>
      <c r="J218" s="62"/>
      <c r="K218" s="62"/>
      <c r="L218" s="63"/>
      <c r="M218" s="1"/>
      <c r="N218" s="1"/>
      <c r="O218" s="1"/>
    </row>
    <row r="219" spans="1:15" ht="12.75" customHeight="1">
      <c r="A219" s="60"/>
      <c r="B219" s="1"/>
      <c r="C219" s="62"/>
      <c r="D219" s="62"/>
      <c r="E219" s="62"/>
      <c r="F219" s="62"/>
      <c r="G219" s="62"/>
      <c r="H219" s="62"/>
      <c r="I219" s="62"/>
      <c r="J219" s="62"/>
      <c r="K219" s="62"/>
      <c r="L219" s="63"/>
      <c r="M219" s="1"/>
      <c r="N219" s="1"/>
      <c r="O219" s="1"/>
    </row>
    <row r="220" spans="1:15" ht="12.75" customHeight="1">
      <c r="A220" s="64" t="s">
        <v>307</v>
      </c>
      <c r="B220" s="1"/>
      <c r="C220" s="62"/>
      <c r="D220" s="62"/>
      <c r="E220" s="62"/>
      <c r="F220" s="62"/>
      <c r="G220" s="62"/>
      <c r="H220" s="62"/>
      <c r="I220" s="62"/>
      <c r="J220" s="62"/>
      <c r="K220" s="62"/>
      <c r="L220" s="63"/>
      <c r="M220" s="1"/>
      <c r="N220" s="1"/>
      <c r="O220" s="1"/>
    </row>
    <row r="221" spans="1:15" ht="12.75" customHeight="1">
      <c r="A221" s="1"/>
      <c r="B221" s="1"/>
      <c r="C221" s="62"/>
      <c r="D221" s="62"/>
      <c r="E221" s="62"/>
      <c r="F221" s="62"/>
      <c r="G221" s="62"/>
      <c r="H221" s="62"/>
      <c r="I221" s="62"/>
      <c r="J221" s="62"/>
      <c r="K221" s="62"/>
      <c r="L221" s="63"/>
      <c r="M221" s="1"/>
      <c r="N221" s="1"/>
      <c r="O221" s="1"/>
    </row>
    <row r="222" spans="1:15" ht="12.75" customHeight="1">
      <c r="A222" s="1"/>
      <c r="B222" s="1"/>
      <c r="C222" s="62"/>
      <c r="D222" s="62"/>
      <c r="E222" s="62"/>
      <c r="F222" s="62"/>
      <c r="G222" s="62"/>
      <c r="H222" s="62"/>
      <c r="I222" s="62"/>
      <c r="J222" s="62"/>
      <c r="K222" s="62"/>
      <c r="L222" s="63"/>
      <c r="M222" s="1"/>
      <c r="N222" s="1"/>
      <c r="O222" s="1"/>
    </row>
    <row r="223" spans="1:15" ht="12.75" customHeight="1">
      <c r="A223" s="65" t="s">
        <v>308</v>
      </c>
      <c r="B223" s="1"/>
      <c r="C223" s="62"/>
      <c r="D223" s="62"/>
      <c r="E223" s="62"/>
      <c r="F223" s="62"/>
      <c r="G223" s="62"/>
      <c r="H223" s="62"/>
      <c r="I223" s="62"/>
      <c r="J223" s="62"/>
      <c r="K223" s="62"/>
      <c r="L223" s="63"/>
      <c r="M223" s="1"/>
      <c r="N223" s="1"/>
      <c r="O223" s="1"/>
    </row>
    <row r="224" spans="1:15" ht="12.75" customHeight="1">
      <c r="A224" s="66"/>
      <c r="B224" s="1"/>
      <c r="C224" s="62"/>
      <c r="D224" s="62"/>
      <c r="E224" s="62"/>
      <c r="F224" s="62"/>
      <c r="G224" s="62"/>
      <c r="H224" s="62"/>
      <c r="I224" s="62"/>
      <c r="J224" s="62"/>
      <c r="K224" s="62"/>
      <c r="L224" s="63"/>
      <c r="M224" s="1"/>
      <c r="N224" s="1"/>
      <c r="O224" s="1"/>
    </row>
    <row r="225" spans="1:15" ht="12.75" customHeight="1">
      <c r="A225" s="67" t="s">
        <v>309</v>
      </c>
      <c r="B225" s="1"/>
      <c r="C225" s="62"/>
      <c r="D225" s="62"/>
      <c r="E225" s="62"/>
      <c r="F225" s="62"/>
      <c r="G225" s="62"/>
      <c r="H225" s="62"/>
      <c r="I225" s="62"/>
      <c r="J225" s="62"/>
      <c r="K225" s="62"/>
      <c r="L225" s="63"/>
      <c r="M225" s="1"/>
      <c r="N225" s="1"/>
      <c r="O225" s="1"/>
    </row>
    <row r="226" spans="1:15" ht="12.75" customHeight="1">
      <c r="A226" s="49" t="s">
        <v>243</v>
      </c>
      <c r="B226" s="1"/>
      <c r="C226" s="62"/>
      <c r="D226" s="62"/>
      <c r="E226" s="62"/>
      <c r="F226" s="62"/>
      <c r="G226" s="62"/>
      <c r="H226" s="62"/>
      <c r="I226" s="62"/>
      <c r="J226" s="62"/>
      <c r="K226" s="62"/>
      <c r="L226" s="63"/>
      <c r="M226" s="1"/>
      <c r="N226" s="1"/>
      <c r="O226" s="1"/>
    </row>
    <row r="227" spans="1:15" ht="12.75" customHeight="1">
      <c r="A227" s="49" t="s">
        <v>244</v>
      </c>
      <c r="B227" s="1"/>
      <c r="C227" s="62"/>
      <c r="D227" s="62"/>
      <c r="E227" s="62"/>
      <c r="F227" s="62"/>
      <c r="G227" s="62"/>
      <c r="H227" s="62"/>
      <c r="I227" s="62"/>
      <c r="J227" s="62"/>
      <c r="K227" s="62"/>
      <c r="L227" s="63"/>
      <c r="M227" s="1"/>
      <c r="N227" s="1"/>
      <c r="O227" s="1"/>
    </row>
    <row r="228" spans="1:15" ht="12.75" customHeight="1">
      <c r="A228" s="49" t="s">
        <v>245</v>
      </c>
      <c r="B228" s="1"/>
      <c r="C228" s="68"/>
      <c r="D228" s="68"/>
      <c r="E228" s="68"/>
      <c r="F228" s="68"/>
      <c r="G228" s="68"/>
      <c r="H228" s="68"/>
      <c r="I228" s="68"/>
      <c r="J228" s="68"/>
      <c r="K228" s="68"/>
      <c r="L228" s="63"/>
      <c r="M228" s="1"/>
      <c r="N228" s="1"/>
      <c r="O228" s="1"/>
    </row>
    <row r="229" spans="1:15" ht="12.75" customHeight="1">
      <c r="A229" s="49" t="s">
        <v>246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63"/>
      <c r="M229" s="1"/>
      <c r="N229" s="1"/>
      <c r="O229" s="1"/>
    </row>
    <row r="230" spans="1:15" ht="12.75" customHeight="1">
      <c r="A230" s="49" t="s">
        <v>247</v>
      </c>
      <c r="B230" s="1"/>
      <c r="C230" s="62"/>
      <c r="D230" s="62"/>
      <c r="E230" s="62"/>
      <c r="F230" s="62"/>
      <c r="G230" s="62"/>
      <c r="H230" s="62"/>
      <c r="I230" s="62"/>
      <c r="J230" s="62"/>
      <c r="K230" s="62"/>
      <c r="L230" s="63"/>
      <c r="M230" s="1"/>
      <c r="N230" s="1"/>
      <c r="O230" s="1"/>
    </row>
    <row r="231" spans="1:15" ht="12.75" customHeight="1">
      <c r="A231" s="69"/>
      <c r="B231" s="1"/>
      <c r="C231" s="62"/>
      <c r="D231" s="62"/>
      <c r="E231" s="62"/>
      <c r="F231" s="62"/>
      <c r="G231" s="62"/>
      <c r="H231" s="62"/>
      <c r="I231" s="62"/>
      <c r="J231" s="62"/>
      <c r="K231" s="62"/>
      <c r="L231" s="63"/>
      <c r="M231" s="1"/>
      <c r="N231" s="1"/>
      <c r="O231" s="1"/>
    </row>
    <row r="232" spans="1:15" ht="12.75" customHeight="1">
      <c r="A232" s="1"/>
      <c r="B232" s="1"/>
      <c r="C232" s="62"/>
      <c r="D232" s="62"/>
      <c r="E232" s="62"/>
      <c r="F232" s="62"/>
      <c r="G232" s="62"/>
      <c r="H232" s="62"/>
      <c r="I232" s="62"/>
      <c r="J232" s="62"/>
      <c r="K232" s="62"/>
      <c r="L232" s="63"/>
      <c r="M232" s="1"/>
      <c r="N232" s="1"/>
      <c r="O232" s="1"/>
    </row>
    <row r="233" spans="1:15" ht="12.75" customHeight="1">
      <c r="A233" s="1"/>
      <c r="B233" s="1"/>
      <c r="C233" s="62"/>
      <c r="D233" s="62"/>
      <c r="E233" s="62"/>
      <c r="F233" s="62"/>
      <c r="G233" s="62"/>
      <c r="H233" s="62"/>
      <c r="I233" s="62"/>
      <c r="J233" s="62"/>
      <c r="K233" s="62"/>
      <c r="L233" s="63"/>
      <c r="M233" s="1"/>
      <c r="N233" s="1"/>
      <c r="O233" s="1"/>
    </row>
    <row r="234" spans="1:15" ht="12.75" customHeight="1">
      <c r="A234" s="1"/>
      <c r="B234" s="1"/>
      <c r="C234" s="62"/>
      <c r="D234" s="62"/>
      <c r="E234" s="62"/>
      <c r="F234" s="62"/>
      <c r="G234" s="62"/>
      <c r="H234" s="62"/>
      <c r="I234" s="62"/>
      <c r="J234" s="62"/>
      <c r="K234" s="62"/>
      <c r="L234" s="63"/>
      <c r="M234" s="1"/>
      <c r="N234" s="1"/>
      <c r="O234" s="1"/>
    </row>
    <row r="235" spans="1:15" ht="12.75" customHeight="1">
      <c r="A235" s="1"/>
      <c r="B235" s="1"/>
      <c r="C235" s="62"/>
      <c r="D235" s="62"/>
      <c r="E235" s="62"/>
      <c r="F235" s="62"/>
      <c r="G235" s="62"/>
      <c r="H235" s="62"/>
      <c r="I235" s="62"/>
      <c r="J235" s="62"/>
      <c r="K235" s="62"/>
      <c r="L235" s="63"/>
      <c r="M235" s="1"/>
      <c r="N235" s="1"/>
      <c r="O235" s="1"/>
    </row>
    <row r="236" spans="1:15" ht="12.75" customHeight="1">
      <c r="A236" s="70" t="s">
        <v>248</v>
      </c>
      <c r="B236" s="1"/>
      <c r="C236" s="62"/>
      <c r="D236" s="62"/>
      <c r="E236" s="62"/>
      <c r="F236" s="62"/>
      <c r="G236" s="62"/>
      <c r="H236" s="62"/>
      <c r="I236" s="62"/>
      <c r="J236" s="62"/>
      <c r="K236" s="62"/>
      <c r="L236" s="63"/>
      <c r="M236" s="1"/>
      <c r="N236" s="1"/>
      <c r="O236" s="1"/>
    </row>
    <row r="237" spans="1:15" ht="12.75" customHeight="1">
      <c r="A237" s="71" t="s">
        <v>249</v>
      </c>
      <c r="B237" s="1"/>
      <c r="C237" s="62"/>
      <c r="D237" s="62"/>
      <c r="E237" s="62"/>
      <c r="F237" s="62"/>
      <c r="G237" s="62"/>
      <c r="H237" s="62"/>
      <c r="I237" s="62"/>
      <c r="J237" s="62"/>
      <c r="K237" s="62"/>
      <c r="L237" s="63"/>
      <c r="M237" s="1"/>
      <c r="N237" s="1"/>
      <c r="O237" s="1"/>
    </row>
    <row r="238" spans="1:15" ht="12.75" customHeight="1">
      <c r="A238" s="71" t="s">
        <v>250</v>
      </c>
      <c r="B238" s="1"/>
      <c r="C238" s="62"/>
      <c r="D238" s="62"/>
      <c r="E238" s="62"/>
      <c r="F238" s="62"/>
      <c r="G238" s="62"/>
      <c r="H238" s="62"/>
      <c r="I238" s="62"/>
      <c r="J238" s="62"/>
      <c r="K238" s="62"/>
      <c r="L238" s="63"/>
      <c r="M238" s="1"/>
      <c r="N238" s="1"/>
      <c r="O238" s="1"/>
    </row>
    <row r="239" spans="1:15" ht="12.75" customHeight="1">
      <c r="A239" s="71" t="s">
        <v>251</v>
      </c>
      <c r="B239" s="1"/>
      <c r="C239" s="62"/>
      <c r="D239" s="62"/>
      <c r="E239" s="62"/>
      <c r="F239" s="62"/>
      <c r="G239" s="62"/>
      <c r="H239" s="62"/>
      <c r="I239" s="62"/>
      <c r="J239" s="62"/>
      <c r="K239" s="62"/>
      <c r="L239" s="63"/>
      <c r="M239" s="1"/>
      <c r="N239" s="1"/>
      <c r="O239" s="1"/>
    </row>
    <row r="240" spans="1:15" ht="12.75" customHeight="1">
      <c r="A240" s="71" t="s">
        <v>252</v>
      </c>
      <c r="B240" s="1"/>
      <c r="C240" s="62"/>
      <c r="D240" s="62"/>
      <c r="E240" s="62"/>
      <c r="F240" s="62"/>
      <c r="G240" s="62"/>
      <c r="H240" s="62"/>
      <c r="I240" s="62"/>
      <c r="J240" s="62"/>
      <c r="K240" s="62"/>
      <c r="L240" s="63"/>
      <c r="M240" s="1"/>
      <c r="N240" s="1"/>
      <c r="O240" s="1"/>
    </row>
    <row r="241" spans="1:15" ht="12.75" customHeight="1">
      <c r="A241" s="71" t="s">
        <v>253</v>
      </c>
      <c r="B241" s="1"/>
      <c r="C241" s="62"/>
      <c r="D241" s="62"/>
      <c r="E241" s="62"/>
      <c r="F241" s="62"/>
      <c r="G241" s="62"/>
      <c r="H241" s="62"/>
      <c r="I241" s="62"/>
      <c r="J241" s="62"/>
      <c r="K241" s="62"/>
      <c r="L241" s="63"/>
      <c r="M241" s="1"/>
      <c r="N241" s="1"/>
      <c r="O241" s="1"/>
    </row>
    <row r="242" spans="1:15" ht="12.75" customHeight="1">
      <c r="A242" s="71" t="s">
        <v>254</v>
      </c>
      <c r="B242" s="1"/>
      <c r="C242" s="62"/>
      <c r="D242" s="62"/>
      <c r="E242" s="62"/>
      <c r="F242" s="62"/>
      <c r="G242" s="62"/>
      <c r="H242" s="62"/>
      <c r="I242" s="62"/>
      <c r="J242" s="62"/>
      <c r="K242" s="62"/>
      <c r="L242" s="63"/>
      <c r="M242" s="1"/>
      <c r="N242" s="1"/>
      <c r="O242" s="1"/>
    </row>
    <row r="243" spans="1:15" ht="12.75" customHeight="1">
      <c r="A243" s="71" t="s">
        <v>255</v>
      </c>
      <c r="B243" s="1"/>
      <c r="C243" s="62"/>
      <c r="D243" s="62"/>
      <c r="E243" s="62"/>
      <c r="F243" s="62"/>
      <c r="G243" s="62"/>
      <c r="H243" s="62"/>
      <c r="I243" s="62"/>
      <c r="J243" s="62"/>
      <c r="K243" s="62"/>
      <c r="L243" s="63"/>
      <c r="M243" s="1"/>
      <c r="N243" s="1"/>
      <c r="O243" s="1"/>
    </row>
    <row r="244" spans="1:15" ht="12.75" customHeight="1">
      <c r="A244" s="71" t="s">
        <v>256</v>
      </c>
      <c r="B244" s="1"/>
      <c r="C244" s="62"/>
      <c r="D244" s="62"/>
      <c r="E244" s="62"/>
      <c r="F244" s="62"/>
      <c r="G244" s="62"/>
      <c r="H244" s="62"/>
      <c r="I244" s="62"/>
      <c r="J244" s="62"/>
      <c r="K244" s="62"/>
      <c r="L244" s="63"/>
      <c r="M244" s="1"/>
      <c r="N244" s="1"/>
      <c r="O244" s="1"/>
    </row>
    <row r="245" spans="1:15" ht="12.75" customHeight="1">
      <c r="A245" s="71" t="s">
        <v>257</v>
      </c>
      <c r="B245" s="1"/>
      <c r="C245" s="68"/>
      <c r="D245" s="68"/>
      <c r="E245" s="68"/>
      <c r="F245" s="68"/>
      <c r="G245" s="68"/>
      <c r="H245" s="68"/>
      <c r="I245" s="68"/>
      <c r="J245" s="68"/>
      <c r="K245" s="68"/>
      <c r="L245" s="63"/>
      <c r="M245" s="1"/>
      <c r="N245" s="1"/>
      <c r="O245" s="1"/>
    </row>
    <row r="246" spans="1:15" ht="12.75" customHeight="1">
      <c r="A246" s="1"/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63"/>
      <c r="M246" s="1"/>
      <c r="N246" s="1"/>
      <c r="O246" s="1"/>
    </row>
    <row r="247" spans="1:15" ht="12.75" customHeight="1">
      <c r="A247" s="1"/>
      <c r="B247" s="1"/>
      <c r="C247" s="62"/>
      <c r="D247" s="62"/>
      <c r="E247" s="62"/>
      <c r="F247" s="62"/>
      <c r="G247" s="62"/>
      <c r="H247" s="62"/>
      <c r="I247" s="62"/>
      <c r="J247" s="62"/>
      <c r="K247" s="62"/>
      <c r="L247" s="63"/>
      <c r="M247" s="1"/>
      <c r="N247" s="1"/>
      <c r="O247" s="1"/>
    </row>
    <row r="248" spans="1:15" ht="12.75" customHeight="1">
      <c r="A248" s="1"/>
      <c r="B248" s="1"/>
      <c r="C248" s="62"/>
      <c r="D248" s="62"/>
      <c r="E248" s="62"/>
      <c r="F248" s="62"/>
      <c r="G248" s="62"/>
      <c r="H248" s="62"/>
      <c r="I248" s="62"/>
      <c r="J248" s="62"/>
      <c r="K248" s="62"/>
      <c r="L248" s="63"/>
      <c r="M248" s="1"/>
      <c r="N248" s="1"/>
      <c r="O248" s="1"/>
    </row>
    <row r="249" spans="1:15" ht="12.75" customHeight="1">
      <c r="A249" s="1"/>
      <c r="B249" s="1"/>
      <c r="C249" s="62"/>
      <c r="D249" s="62"/>
      <c r="E249" s="62"/>
      <c r="F249" s="62"/>
      <c r="G249" s="62"/>
      <c r="H249" s="62"/>
      <c r="I249" s="62"/>
      <c r="J249" s="62"/>
      <c r="K249" s="62"/>
      <c r="L249" s="63"/>
      <c r="M249" s="1"/>
      <c r="N249" s="1"/>
      <c r="O249" s="1"/>
    </row>
    <row r="250" spans="1:15" ht="12.75" customHeight="1">
      <c r="A250" s="1"/>
      <c r="B250" s="1"/>
      <c r="C250" s="62"/>
      <c r="D250" s="62"/>
      <c r="E250" s="62"/>
      <c r="F250" s="62"/>
      <c r="G250" s="62"/>
      <c r="H250" s="62"/>
      <c r="I250" s="62"/>
      <c r="J250" s="62"/>
      <c r="K250" s="62"/>
      <c r="L250" s="63"/>
      <c r="M250" s="1"/>
      <c r="N250" s="1"/>
      <c r="O250" s="1"/>
    </row>
    <row r="251" spans="1:15" ht="12.75" customHeight="1">
      <c r="A251" s="1"/>
      <c r="B251" s="1"/>
      <c r="C251" s="62"/>
      <c r="D251" s="62"/>
      <c r="E251" s="62"/>
      <c r="F251" s="62"/>
      <c r="G251" s="62"/>
      <c r="H251" s="62"/>
      <c r="I251" s="62"/>
      <c r="J251" s="62"/>
      <c r="K251" s="62"/>
      <c r="L251" s="63"/>
      <c r="M251" s="1"/>
      <c r="N251" s="1"/>
      <c r="O251" s="1"/>
    </row>
    <row r="252" spans="1:15" ht="12.75" customHeight="1">
      <c r="A252" s="1"/>
      <c r="B252" s="1"/>
      <c r="C252" s="62"/>
      <c r="D252" s="62"/>
      <c r="E252" s="62"/>
      <c r="F252" s="62"/>
      <c r="G252" s="62"/>
      <c r="H252" s="62"/>
      <c r="I252" s="62"/>
      <c r="J252" s="62"/>
      <c r="K252" s="62"/>
      <c r="L252" s="63"/>
      <c r="M252" s="1"/>
      <c r="N252" s="1"/>
      <c r="O252" s="1"/>
    </row>
    <row r="253" spans="1:15" ht="12.75" customHeight="1">
      <c r="A253" s="1"/>
      <c r="B253" s="1"/>
      <c r="C253" s="62"/>
      <c r="D253" s="62"/>
      <c r="E253" s="62"/>
      <c r="F253" s="62"/>
      <c r="G253" s="62"/>
      <c r="H253" s="62"/>
      <c r="I253" s="62"/>
      <c r="J253" s="62"/>
      <c r="K253" s="62"/>
      <c r="L253" s="63"/>
      <c r="M253" s="1"/>
      <c r="N253" s="1"/>
      <c r="O253" s="1"/>
    </row>
    <row r="254" spans="1:15" ht="12.75" customHeight="1">
      <c r="A254" s="1"/>
      <c r="B254" s="1"/>
      <c r="C254" s="62"/>
      <c r="D254" s="62"/>
      <c r="E254" s="62"/>
      <c r="F254" s="62"/>
      <c r="G254" s="62"/>
      <c r="H254" s="62"/>
      <c r="I254" s="62"/>
      <c r="J254" s="62"/>
      <c r="K254" s="62"/>
      <c r="L254" s="63"/>
      <c r="M254" s="1"/>
      <c r="N254" s="1"/>
      <c r="O254" s="1"/>
    </row>
    <row r="255" spans="1:15" ht="12.75" customHeight="1">
      <c r="A255" s="1"/>
      <c r="B255" s="1"/>
      <c r="C255" s="62"/>
      <c r="D255" s="62"/>
      <c r="E255" s="62"/>
      <c r="F255" s="62"/>
      <c r="G255" s="62"/>
      <c r="H255" s="62"/>
      <c r="I255" s="62"/>
      <c r="J255" s="62"/>
      <c r="K255" s="62"/>
      <c r="L255" s="63"/>
      <c r="M255" s="1"/>
      <c r="N255" s="1"/>
      <c r="O255" s="1"/>
    </row>
    <row r="256" spans="1:15" ht="12.75" customHeight="1">
      <c r="A256" s="1"/>
      <c r="B256" s="1"/>
      <c r="C256" s="62"/>
      <c r="D256" s="62"/>
      <c r="E256" s="62"/>
      <c r="F256" s="62"/>
      <c r="G256" s="62"/>
      <c r="H256" s="62"/>
      <c r="I256" s="62"/>
      <c r="J256" s="62"/>
      <c r="K256" s="62"/>
      <c r="L256" s="63"/>
      <c r="M256" s="1"/>
      <c r="N256" s="1"/>
      <c r="O256" s="1"/>
    </row>
    <row r="257" spans="1:15" ht="12.75" customHeight="1">
      <c r="A257" s="1"/>
      <c r="B257" s="1"/>
      <c r="C257" s="62"/>
      <c r="D257" s="62"/>
      <c r="E257" s="62"/>
      <c r="F257" s="62"/>
      <c r="G257" s="62"/>
      <c r="H257" s="62"/>
      <c r="I257" s="62"/>
      <c r="J257" s="62"/>
      <c r="K257" s="62"/>
      <c r="L257" s="63"/>
      <c r="M257" s="1"/>
      <c r="N257" s="1"/>
      <c r="O257" s="1"/>
    </row>
    <row r="258" spans="1:15" ht="12.75" customHeight="1">
      <c r="A258" s="1"/>
      <c r="B258" s="1"/>
      <c r="C258" s="62"/>
      <c r="D258" s="62"/>
      <c r="E258" s="62"/>
      <c r="F258" s="62"/>
      <c r="G258" s="62"/>
      <c r="H258" s="62"/>
      <c r="I258" s="62"/>
      <c r="J258" s="62"/>
      <c r="K258" s="62"/>
      <c r="L258" s="63"/>
      <c r="M258" s="1"/>
      <c r="N258" s="1"/>
      <c r="O258" s="1"/>
    </row>
    <row r="259" spans="1:15" ht="12.75" customHeight="1">
      <c r="A259" s="1"/>
      <c r="B259" s="1"/>
      <c r="C259" s="62"/>
      <c r="D259" s="62"/>
      <c r="E259" s="62"/>
      <c r="F259" s="62"/>
      <c r="G259" s="62"/>
      <c r="H259" s="62"/>
      <c r="I259" s="62"/>
      <c r="J259" s="62"/>
      <c r="K259" s="62"/>
      <c r="L259" s="63"/>
      <c r="M259" s="1"/>
      <c r="N259" s="1"/>
      <c r="O259" s="1"/>
    </row>
    <row r="260" spans="1:15" ht="12.75" customHeight="1">
      <c r="A260" s="1"/>
      <c r="B260" s="1"/>
      <c r="C260" s="62"/>
      <c r="D260" s="62"/>
      <c r="E260" s="62"/>
      <c r="F260" s="62"/>
      <c r="G260" s="62"/>
      <c r="H260" s="62"/>
      <c r="I260" s="62"/>
      <c r="J260" s="62"/>
      <c r="K260" s="62"/>
      <c r="L260" s="63"/>
      <c r="M260" s="1"/>
      <c r="N260" s="1"/>
      <c r="O260" s="1"/>
    </row>
    <row r="261" spans="1:15" ht="12.75" customHeight="1">
      <c r="A261" s="1"/>
      <c r="B261" s="1"/>
      <c r="C261" s="62"/>
      <c r="D261" s="62"/>
      <c r="E261" s="62"/>
      <c r="F261" s="62"/>
      <c r="G261" s="62"/>
      <c r="H261" s="62"/>
      <c r="I261" s="62"/>
      <c r="J261" s="62"/>
      <c r="K261" s="62"/>
      <c r="L261" s="63"/>
      <c r="M261" s="1"/>
      <c r="N261" s="1"/>
      <c r="O261" s="1"/>
    </row>
    <row r="262" spans="1:15" ht="12.75" customHeight="1">
      <c r="A262" s="1"/>
      <c r="B262" s="1"/>
      <c r="C262" s="62"/>
      <c r="D262" s="62"/>
      <c r="E262" s="62"/>
      <c r="F262" s="62"/>
      <c r="G262" s="62"/>
      <c r="H262" s="62"/>
      <c r="I262" s="62"/>
      <c r="J262" s="62"/>
      <c r="K262" s="62"/>
      <c r="L262" s="63"/>
      <c r="M262" s="1"/>
      <c r="N262" s="1"/>
      <c r="O262" s="1"/>
    </row>
    <row r="263" spans="1:15" ht="12.75" customHeight="1">
      <c r="A263" s="1"/>
      <c r="B263" s="1"/>
      <c r="C263" s="62"/>
      <c r="D263" s="62"/>
      <c r="E263" s="62"/>
      <c r="F263" s="62"/>
      <c r="G263" s="62"/>
      <c r="H263" s="62"/>
      <c r="I263" s="62"/>
      <c r="J263" s="62"/>
      <c r="K263" s="62"/>
      <c r="L263" s="63"/>
      <c r="M263" s="1"/>
      <c r="N263" s="1"/>
      <c r="O263" s="1"/>
    </row>
    <row r="264" spans="1:15" ht="12.75" customHeight="1">
      <c r="A264" s="1"/>
      <c r="B264" s="1"/>
      <c r="C264" s="62"/>
      <c r="D264" s="62"/>
      <c r="E264" s="62"/>
      <c r="F264" s="62"/>
      <c r="G264" s="62"/>
      <c r="H264" s="62"/>
      <c r="I264" s="62"/>
      <c r="J264" s="62"/>
      <c r="K264" s="62"/>
      <c r="L264" s="63"/>
      <c r="M264" s="1"/>
      <c r="N264" s="1"/>
      <c r="O264" s="1"/>
    </row>
    <row r="265" spans="1:15" ht="12.75" customHeight="1">
      <c r="A265" s="1"/>
      <c r="B265" s="1"/>
      <c r="C265" s="62"/>
      <c r="D265" s="62"/>
      <c r="E265" s="62"/>
      <c r="F265" s="62"/>
      <c r="G265" s="62"/>
      <c r="H265" s="62"/>
      <c r="I265" s="62"/>
      <c r="J265" s="62"/>
      <c r="K265" s="62"/>
      <c r="L265" s="63"/>
      <c r="M265" s="1"/>
      <c r="N265" s="1"/>
      <c r="O265" s="1"/>
    </row>
    <row r="266" spans="1:15" ht="12.75" customHeight="1">
      <c r="A266" s="1"/>
      <c r="B266" s="1"/>
      <c r="C266" s="62"/>
      <c r="D266" s="62"/>
      <c r="E266" s="62"/>
      <c r="F266" s="62"/>
      <c r="G266" s="62"/>
      <c r="H266" s="62"/>
      <c r="I266" s="62"/>
      <c r="J266" s="62"/>
      <c r="K266" s="62"/>
      <c r="L266" s="63"/>
      <c r="M266" s="1"/>
      <c r="N266" s="1"/>
      <c r="O266" s="1"/>
    </row>
    <row r="267" spans="1:15" ht="12.75" customHeight="1">
      <c r="A267" s="1"/>
      <c r="B267" s="1"/>
      <c r="C267" s="62"/>
      <c r="D267" s="62"/>
      <c r="E267" s="62"/>
      <c r="F267" s="62"/>
      <c r="G267" s="62"/>
      <c r="H267" s="62"/>
      <c r="I267" s="62"/>
      <c r="J267" s="62"/>
      <c r="K267" s="62"/>
      <c r="L267" s="63"/>
      <c r="M267" s="1"/>
      <c r="N267" s="1"/>
      <c r="O267" s="1"/>
    </row>
    <row r="268" spans="1:15" ht="12.75" customHeight="1">
      <c r="A268" s="1"/>
      <c r="B268" s="1"/>
      <c r="C268" s="62"/>
      <c r="D268" s="62"/>
      <c r="E268" s="62"/>
      <c r="F268" s="62"/>
      <c r="G268" s="62"/>
      <c r="H268" s="62"/>
      <c r="I268" s="62"/>
      <c r="J268" s="62"/>
      <c r="K268" s="62"/>
      <c r="L268" s="63"/>
      <c r="M268" s="1"/>
      <c r="N268" s="1"/>
      <c r="O268" s="1"/>
    </row>
    <row r="269" spans="1:15" ht="12.75" customHeight="1">
      <c r="A269" s="1"/>
      <c r="B269" s="1"/>
      <c r="C269" s="62"/>
      <c r="D269" s="62"/>
      <c r="E269" s="62"/>
      <c r="F269" s="62"/>
      <c r="G269" s="62"/>
      <c r="H269" s="62"/>
      <c r="I269" s="62"/>
      <c r="J269" s="62"/>
      <c r="K269" s="62"/>
      <c r="L269" s="63"/>
      <c r="M269" s="1"/>
      <c r="N269" s="1"/>
      <c r="O269" s="1"/>
    </row>
    <row r="270" spans="1:15" ht="12.75" customHeight="1">
      <c r="A270" s="1"/>
      <c r="B270" s="1"/>
      <c r="C270" s="62"/>
      <c r="D270" s="62"/>
      <c r="E270" s="62"/>
      <c r="F270" s="62"/>
      <c r="G270" s="62"/>
      <c r="H270" s="62"/>
      <c r="I270" s="62"/>
      <c r="J270" s="62"/>
      <c r="K270" s="62"/>
      <c r="L270" s="63"/>
      <c r="M270" s="1"/>
      <c r="N270" s="1"/>
      <c r="O270" s="1"/>
    </row>
    <row r="271" spans="1:15" ht="12.75" customHeight="1">
      <c r="A271" s="1"/>
      <c r="B271" s="1"/>
      <c r="C271" s="62"/>
      <c r="D271" s="62"/>
      <c r="E271" s="62"/>
      <c r="F271" s="62"/>
      <c r="G271" s="62"/>
      <c r="H271" s="62"/>
      <c r="I271" s="62"/>
      <c r="J271" s="62"/>
      <c r="K271" s="62"/>
      <c r="L271" s="63"/>
      <c r="M271" s="1"/>
      <c r="N271" s="1"/>
      <c r="O271" s="1"/>
    </row>
    <row r="272" spans="1:15" ht="12.75" customHeight="1">
      <c r="A272" s="1"/>
      <c r="B272" s="1"/>
      <c r="C272" s="62"/>
      <c r="D272" s="62"/>
      <c r="E272" s="62"/>
      <c r="F272" s="62"/>
      <c r="G272" s="62"/>
      <c r="H272" s="62"/>
      <c r="I272" s="62"/>
      <c r="J272" s="62"/>
      <c r="K272" s="62"/>
      <c r="L272" s="63"/>
      <c r="M272" s="1"/>
      <c r="N272" s="1"/>
      <c r="O272" s="1"/>
    </row>
    <row r="273" spans="1:15" ht="12.75" customHeight="1">
      <c r="A273" s="1"/>
      <c r="B273" s="1"/>
      <c r="C273" s="62"/>
      <c r="D273" s="62"/>
      <c r="E273" s="62"/>
      <c r="F273" s="62"/>
      <c r="G273" s="62"/>
      <c r="H273" s="62"/>
      <c r="I273" s="62"/>
      <c r="J273" s="62"/>
      <c r="K273" s="62"/>
      <c r="L273" s="63"/>
      <c r="M273" s="1"/>
      <c r="N273" s="1"/>
      <c r="O273" s="1"/>
    </row>
    <row r="274" spans="1:15" ht="12.75" customHeight="1">
      <c r="A274" s="1"/>
      <c r="B274" s="1"/>
      <c r="C274" s="62"/>
      <c r="D274" s="62"/>
      <c r="E274" s="62"/>
      <c r="F274" s="62"/>
      <c r="G274" s="62"/>
      <c r="H274" s="62"/>
      <c r="I274" s="62"/>
      <c r="J274" s="62"/>
      <c r="K274" s="62"/>
      <c r="L274" s="63"/>
      <c r="M274" s="1"/>
      <c r="N274" s="1"/>
      <c r="O274" s="1"/>
    </row>
    <row r="275" spans="1:15" ht="12.75" customHeight="1">
      <c r="A275" s="1"/>
      <c r="B275" s="1"/>
      <c r="C275" s="62"/>
      <c r="D275" s="62"/>
      <c r="E275" s="62"/>
      <c r="F275" s="62"/>
      <c r="G275" s="62"/>
      <c r="H275" s="62"/>
      <c r="I275" s="62"/>
      <c r="J275" s="62"/>
      <c r="K275" s="62"/>
      <c r="L275" s="63"/>
      <c r="M275" s="1"/>
      <c r="N275" s="1"/>
      <c r="O275" s="1"/>
    </row>
    <row r="276" spans="1:15" ht="12.75" customHeight="1">
      <c r="A276" s="1"/>
      <c r="B276" s="1"/>
      <c r="C276" s="62"/>
      <c r="D276" s="62"/>
      <c r="E276" s="62"/>
      <c r="F276" s="62"/>
      <c r="G276" s="62"/>
      <c r="H276" s="62"/>
      <c r="I276" s="62"/>
      <c r="J276" s="62"/>
      <c r="K276" s="62"/>
      <c r="L276" s="63"/>
      <c r="M276" s="1"/>
      <c r="N276" s="1"/>
      <c r="O276" s="1"/>
    </row>
    <row r="277" spans="1:15" ht="12.75" customHeight="1">
      <c r="A277" s="1"/>
      <c r="B277" s="1"/>
      <c r="C277" s="62"/>
      <c r="D277" s="62"/>
      <c r="E277" s="62"/>
      <c r="F277" s="62"/>
      <c r="G277" s="62"/>
      <c r="H277" s="62"/>
      <c r="I277" s="62"/>
      <c r="J277" s="62"/>
      <c r="K277" s="62"/>
      <c r="L277" s="63"/>
      <c r="M277" s="1"/>
      <c r="N277" s="1"/>
      <c r="O277" s="1"/>
    </row>
    <row r="278" spans="1:15" ht="12.75" customHeight="1">
      <c r="A278" s="1"/>
      <c r="B278" s="1"/>
      <c r="C278" s="62"/>
      <c r="D278" s="62"/>
      <c r="E278" s="62"/>
      <c r="F278" s="62"/>
      <c r="G278" s="62"/>
      <c r="H278" s="62"/>
      <c r="I278" s="62"/>
      <c r="J278" s="62"/>
      <c r="K278" s="62"/>
      <c r="L278" s="63"/>
      <c r="M278" s="1"/>
      <c r="N278" s="1"/>
      <c r="O278" s="1"/>
    </row>
    <row r="279" spans="1:15" ht="12.75" customHeight="1">
      <c r="A279" s="1"/>
      <c r="B279" s="1"/>
      <c r="C279" s="62"/>
      <c r="D279" s="62"/>
      <c r="E279" s="62"/>
      <c r="F279" s="62"/>
      <c r="G279" s="62"/>
      <c r="H279" s="62"/>
      <c r="I279" s="62"/>
      <c r="J279" s="62"/>
      <c r="K279" s="62"/>
      <c r="L279" s="63"/>
      <c r="M279" s="1"/>
      <c r="N279" s="1"/>
      <c r="O279" s="1"/>
    </row>
    <row r="280" spans="1:15" ht="12.75" customHeight="1">
      <c r="A280" s="1"/>
      <c r="B280" s="1"/>
      <c r="C280" s="62"/>
      <c r="D280" s="62"/>
      <c r="E280" s="62"/>
      <c r="F280" s="62"/>
      <c r="G280" s="62"/>
      <c r="H280" s="62"/>
      <c r="I280" s="62"/>
      <c r="J280" s="62"/>
      <c r="K280" s="62"/>
      <c r="L280" s="63"/>
      <c r="M280" s="1"/>
      <c r="N280" s="1"/>
      <c r="O280" s="1"/>
    </row>
    <row r="281" spans="1:15" ht="12.75" customHeight="1">
      <c r="A281" s="1"/>
      <c r="B281" s="1"/>
      <c r="C281" s="62"/>
      <c r="D281" s="62"/>
      <c r="E281" s="62"/>
      <c r="F281" s="62"/>
      <c r="G281" s="62"/>
      <c r="H281" s="62"/>
      <c r="I281" s="62"/>
      <c r="J281" s="62"/>
      <c r="K281" s="62"/>
      <c r="L281" s="63"/>
      <c r="M281" s="1"/>
      <c r="N281" s="1"/>
      <c r="O281" s="1"/>
    </row>
    <row r="282" spans="1:15" ht="12.75" customHeight="1">
      <c r="A282" s="1"/>
      <c r="B282" s="1"/>
      <c r="C282" s="62"/>
      <c r="D282" s="62"/>
      <c r="E282" s="62"/>
      <c r="F282" s="62"/>
      <c r="G282" s="62"/>
      <c r="H282" s="62"/>
      <c r="I282" s="62"/>
      <c r="J282" s="62"/>
      <c r="K282" s="62"/>
      <c r="L282" s="63"/>
      <c r="M282" s="1"/>
      <c r="N282" s="1"/>
      <c r="O282" s="1"/>
    </row>
    <row r="283" spans="1:15" ht="12.75" customHeight="1">
      <c r="A283" s="1"/>
      <c r="B283" s="1"/>
      <c r="C283" s="62"/>
      <c r="D283" s="62"/>
      <c r="E283" s="62"/>
      <c r="F283" s="62"/>
      <c r="G283" s="62"/>
      <c r="H283" s="62"/>
      <c r="I283" s="62"/>
      <c r="J283" s="62"/>
      <c r="K283" s="62"/>
      <c r="L283" s="63"/>
      <c r="M283" s="1"/>
      <c r="N283" s="1"/>
      <c r="O283" s="1"/>
    </row>
    <row r="284" spans="1:15" ht="12.75" customHeight="1">
      <c r="A284" s="1"/>
      <c r="B284" s="1"/>
      <c r="C284" s="62"/>
      <c r="D284" s="62"/>
      <c r="E284" s="62"/>
      <c r="F284" s="62"/>
      <c r="G284" s="62"/>
      <c r="H284" s="62"/>
      <c r="I284" s="62"/>
      <c r="J284" s="62"/>
      <c r="K284" s="62"/>
      <c r="L284" s="63"/>
      <c r="M284" s="1"/>
      <c r="N284" s="1"/>
      <c r="O284" s="1"/>
    </row>
    <row r="285" spans="1:15" ht="12.75" customHeight="1">
      <c r="A285" s="1"/>
      <c r="B285" s="1"/>
      <c r="C285" s="62"/>
      <c r="D285" s="62"/>
      <c r="E285" s="62"/>
      <c r="F285" s="62"/>
      <c r="G285" s="62"/>
      <c r="H285" s="62"/>
      <c r="I285" s="62"/>
      <c r="J285" s="62"/>
      <c r="K285" s="62"/>
      <c r="L285" s="63"/>
      <c r="M285" s="1"/>
      <c r="N285" s="1"/>
      <c r="O285" s="1"/>
    </row>
    <row r="286" spans="1:15" ht="12.75" customHeight="1">
      <c r="A286" s="1"/>
      <c r="B286" s="1"/>
      <c r="C286" s="62"/>
      <c r="D286" s="62"/>
      <c r="E286" s="62"/>
      <c r="F286" s="62"/>
      <c r="G286" s="62"/>
      <c r="H286" s="62"/>
      <c r="I286" s="62"/>
      <c r="J286" s="62"/>
      <c r="K286" s="62"/>
      <c r="L286" s="63"/>
      <c r="M286" s="1"/>
      <c r="N286" s="1"/>
      <c r="O286" s="1"/>
    </row>
    <row r="287" spans="1:15" ht="12.75" customHeight="1">
      <c r="A287" s="1"/>
      <c r="B287" s="1"/>
      <c r="C287" s="62"/>
      <c r="D287" s="62"/>
      <c r="E287" s="62"/>
      <c r="F287" s="62"/>
      <c r="G287" s="62"/>
      <c r="H287" s="62"/>
      <c r="I287" s="62"/>
      <c r="J287" s="62"/>
      <c r="K287" s="62"/>
      <c r="L287" s="63"/>
      <c r="M287" s="1"/>
      <c r="N287" s="1"/>
      <c r="O287" s="1"/>
    </row>
    <row r="288" spans="1:15" ht="12.75" customHeight="1">
      <c r="A288" s="1"/>
      <c r="B288" s="1"/>
      <c r="C288" s="62"/>
      <c r="D288" s="62"/>
      <c r="E288" s="62"/>
      <c r="F288" s="62"/>
      <c r="G288" s="62"/>
      <c r="H288" s="62"/>
      <c r="I288" s="62"/>
      <c r="J288" s="62"/>
      <c r="K288" s="62"/>
      <c r="L288" s="63"/>
      <c r="M288" s="1"/>
      <c r="N288" s="1"/>
      <c r="O288" s="1"/>
    </row>
    <row r="289" spans="1:15" ht="12.75" customHeight="1">
      <c r="A289" s="1"/>
      <c r="B289" s="1"/>
      <c r="C289" s="62"/>
      <c r="D289" s="62"/>
      <c r="E289" s="62"/>
      <c r="F289" s="62"/>
      <c r="G289" s="62"/>
      <c r="H289" s="62"/>
      <c r="I289" s="62"/>
      <c r="J289" s="62"/>
      <c r="K289" s="62"/>
      <c r="L289" s="63"/>
      <c r="M289" s="1"/>
      <c r="N289" s="1"/>
      <c r="O289" s="1"/>
    </row>
    <row r="290" spans="1:15" ht="12.75" customHeight="1">
      <c r="A290" s="1"/>
      <c r="B290" s="1"/>
      <c r="C290" s="62"/>
      <c r="D290" s="62"/>
      <c r="E290" s="62"/>
      <c r="F290" s="62"/>
      <c r="G290" s="62"/>
      <c r="H290" s="62"/>
      <c r="I290" s="62"/>
      <c r="J290" s="62"/>
      <c r="K290" s="62"/>
      <c r="L290" s="63"/>
      <c r="M290" s="1"/>
      <c r="N290" s="1"/>
      <c r="O290" s="1"/>
    </row>
    <row r="291" spans="1:15" ht="12.75" customHeight="1">
      <c r="A291" s="1"/>
      <c r="B291" s="1"/>
      <c r="C291" s="62"/>
      <c r="D291" s="62"/>
      <c r="E291" s="62"/>
      <c r="F291" s="62"/>
      <c r="G291" s="62"/>
      <c r="H291" s="62"/>
      <c r="I291" s="62"/>
      <c r="J291" s="62"/>
      <c r="K291" s="62"/>
      <c r="L291" s="63"/>
      <c r="M291" s="1"/>
      <c r="N291" s="1"/>
      <c r="O291" s="1"/>
    </row>
    <row r="292" spans="1:15" ht="12.75" customHeight="1">
      <c r="A292" s="1"/>
      <c r="B292" s="1"/>
      <c r="C292" s="62"/>
      <c r="D292" s="62"/>
      <c r="E292" s="62"/>
      <c r="F292" s="62"/>
      <c r="G292" s="62"/>
      <c r="H292" s="62"/>
      <c r="I292" s="62"/>
      <c r="J292" s="62"/>
      <c r="K292" s="62"/>
      <c r="L292" s="63"/>
      <c r="M292" s="1"/>
      <c r="N292" s="1"/>
      <c r="O292" s="1"/>
    </row>
    <row r="293" spans="1:15" ht="12.75" customHeight="1">
      <c r="A293" s="1"/>
      <c r="B293" s="1"/>
      <c r="C293" s="68"/>
      <c r="D293" s="68"/>
      <c r="E293" s="68"/>
      <c r="F293" s="68"/>
      <c r="G293" s="68"/>
      <c r="H293" s="68"/>
      <c r="I293" s="68"/>
      <c r="J293" s="68"/>
      <c r="K293" s="68"/>
      <c r="L293" s="63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63"/>
      <c r="M294" s="1"/>
      <c r="N294" s="1"/>
      <c r="O294" s="1"/>
    </row>
    <row r="295" spans="1:15" ht="12.75" customHeight="1">
      <c r="A295" s="1"/>
      <c r="B295" s="1"/>
      <c r="C295" s="62"/>
      <c r="D295" s="62"/>
      <c r="E295" s="62"/>
      <c r="F295" s="62"/>
      <c r="G295" s="62"/>
      <c r="H295" s="62"/>
      <c r="I295" s="62"/>
      <c r="J295" s="62"/>
      <c r="K295" s="62"/>
      <c r="L295" s="63"/>
      <c r="M295" s="1"/>
      <c r="N295" s="1"/>
      <c r="O295" s="1"/>
    </row>
    <row r="296" spans="1:15" ht="12.75" customHeight="1">
      <c r="A296" s="1"/>
      <c r="B296" s="1"/>
      <c r="C296" s="62"/>
      <c r="D296" s="62"/>
      <c r="E296" s="62"/>
      <c r="F296" s="62"/>
      <c r="G296" s="62"/>
      <c r="H296" s="62"/>
      <c r="I296" s="62"/>
      <c r="J296" s="62"/>
      <c r="K296" s="62"/>
      <c r="L296" s="63"/>
      <c r="M296" s="1"/>
      <c r="N296" s="1"/>
      <c r="O296" s="1"/>
    </row>
    <row r="297" spans="1:15" ht="12.75" customHeight="1">
      <c r="A297" s="1"/>
      <c r="B297" s="1"/>
      <c r="C297" s="62"/>
      <c r="D297" s="62"/>
      <c r="E297" s="62"/>
      <c r="F297" s="62"/>
      <c r="G297" s="62"/>
      <c r="H297" s="62"/>
      <c r="I297" s="62"/>
      <c r="J297" s="62"/>
      <c r="K297" s="62"/>
      <c r="L297" s="63"/>
      <c r="M297" s="1"/>
      <c r="N297" s="1"/>
      <c r="O297" s="1"/>
    </row>
    <row r="298" spans="1:15" ht="12.75" customHeight="1">
      <c r="A298" s="1"/>
      <c r="B298" s="1"/>
      <c r="C298" s="62"/>
      <c r="D298" s="62"/>
      <c r="E298" s="62"/>
      <c r="F298" s="62"/>
      <c r="G298" s="62"/>
      <c r="H298" s="62"/>
      <c r="I298" s="62"/>
      <c r="J298" s="62"/>
      <c r="K298" s="62"/>
      <c r="L298" s="63"/>
      <c r="M298" s="1"/>
      <c r="N298" s="1"/>
      <c r="O298" s="1"/>
    </row>
    <row r="299" spans="1:15" ht="12.75" customHeight="1">
      <c r="A299" s="1"/>
      <c r="B299" s="1"/>
      <c r="C299" s="62"/>
      <c r="D299" s="62"/>
      <c r="E299" s="62"/>
      <c r="F299" s="62"/>
      <c r="G299" s="62"/>
      <c r="H299" s="62"/>
      <c r="I299" s="62"/>
      <c r="J299" s="62"/>
      <c r="K299" s="62"/>
      <c r="L299" s="63"/>
      <c r="M299" s="1"/>
      <c r="N299" s="1"/>
      <c r="O299" s="1"/>
    </row>
    <row r="300" spans="1:15" ht="12.75" customHeight="1">
      <c r="A300" s="1"/>
      <c r="B300" s="1"/>
      <c r="C300" s="62"/>
      <c r="D300" s="62"/>
      <c r="E300" s="62"/>
      <c r="F300" s="62"/>
      <c r="G300" s="62"/>
      <c r="H300" s="62"/>
      <c r="I300" s="62"/>
      <c r="J300" s="62"/>
      <c r="K300" s="62"/>
      <c r="L300" s="63"/>
      <c r="M300" s="1"/>
      <c r="N300" s="1"/>
      <c r="O300" s="1"/>
    </row>
    <row r="301" spans="1:15" ht="12.75" customHeight="1">
      <c r="A301" s="1"/>
      <c r="B301" s="1"/>
      <c r="C301" s="62"/>
      <c r="D301" s="62"/>
      <c r="E301" s="62"/>
      <c r="F301" s="62"/>
      <c r="G301" s="62"/>
      <c r="H301" s="62"/>
      <c r="I301" s="62"/>
      <c r="J301" s="62"/>
      <c r="K301" s="62"/>
      <c r="L301" s="63"/>
      <c r="M301" s="1"/>
      <c r="N301" s="1"/>
      <c r="O301" s="1"/>
    </row>
    <row r="302" spans="1:15" ht="12.75" customHeight="1">
      <c r="A302" s="1"/>
      <c r="B302" s="1"/>
      <c r="C302" s="62"/>
      <c r="D302" s="62"/>
      <c r="E302" s="62"/>
      <c r="F302" s="62"/>
      <c r="G302" s="62"/>
      <c r="H302" s="62"/>
      <c r="I302" s="62"/>
      <c r="J302" s="62"/>
      <c r="K302" s="62"/>
      <c r="L302" s="63"/>
      <c r="M302" s="1"/>
      <c r="N302" s="1"/>
      <c r="O302" s="1"/>
    </row>
    <row r="303" spans="1:15" ht="12.75" customHeight="1">
      <c r="A303" s="1"/>
      <c r="B303" s="1"/>
      <c r="C303" s="62"/>
      <c r="D303" s="62"/>
      <c r="E303" s="62"/>
      <c r="F303" s="62"/>
      <c r="G303" s="62"/>
      <c r="H303" s="62"/>
      <c r="I303" s="62"/>
      <c r="J303" s="62"/>
      <c r="K303" s="62"/>
      <c r="L303" s="63"/>
      <c r="M303" s="1"/>
      <c r="N303" s="1"/>
      <c r="O303" s="1"/>
    </row>
    <row r="304" spans="1:15" ht="12.75" customHeight="1">
      <c r="A304" s="1"/>
      <c r="B304" s="1"/>
      <c r="C304" s="62"/>
      <c r="D304" s="62"/>
      <c r="E304" s="62"/>
      <c r="F304" s="62"/>
      <c r="G304" s="62"/>
      <c r="H304" s="62"/>
      <c r="I304" s="62"/>
      <c r="J304" s="62"/>
      <c r="K304" s="62"/>
      <c r="L304" s="63"/>
      <c r="M304" s="1"/>
      <c r="N304" s="1"/>
      <c r="O304" s="1"/>
    </row>
    <row r="305" spans="1:15" ht="12.75" customHeight="1">
      <c r="A305" s="1"/>
      <c r="B305" s="1"/>
      <c r="C305" s="62"/>
      <c r="D305" s="62"/>
      <c r="E305" s="62"/>
      <c r="F305" s="62"/>
      <c r="G305" s="62"/>
      <c r="H305" s="62"/>
      <c r="I305" s="62"/>
      <c r="J305" s="62"/>
      <c r="K305" s="62"/>
      <c r="L305" s="63"/>
      <c r="M305" s="1"/>
      <c r="N305" s="1"/>
      <c r="O305" s="1"/>
    </row>
    <row r="306" spans="1:15" ht="12.75" customHeight="1">
      <c r="A306" s="1"/>
      <c r="B306" s="1"/>
      <c r="C306" s="62"/>
      <c r="D306" s="62"/>
      <c r="E306" s="62"/>
      <c r="F306" s="62"/>
      <c r="G306" s="62"/>
      <c r="H306" s="62"/>
      <c r="I306" s="62"/>
      <c r="J306" s="62"/>
      <c r="K306" s="62"/>
      <c r="L306" s="63"/>
      <c r="M306" s="1"/>
      <c r="N306" s="1"/>
      <c r="O306" s="1"/>
    </row>
    <row r="307" spans="1:15" ht="12.75" customHeight="1">
      <c r="A307" s="1"/>
      <c r="B307" s="1"/>
      <c r="C307" s="62"/>
      <c r="D307" s="62"/>
      <c r="E307" s="62"/>
      <c r="F307" s="62"/>
      <c r="G307" s="62"/>
      <c r="H307" s="62"/>
      <c r="I307" s="62"/>
      <c r="J307" s="62"/>
      <c r="K307" s="62"/>
      <c r="L307" s="63"/>
      <c r="M307" s="1"/>
      <c r="N307" s="1"/>
      <c r="O307" s="1"/>
    </row>
    <row r="308" spans="1:15" ht="12.75" customHeight="1">
      <c r="A308" s="1"/>
      <c r="B308" s="1"/>
      <c r="C308" s="62"/>
      <c r="D308" s="62"/>
      <c r="E308" s="62"/>
      <c r="F308" s="62"/>
      <c r="G308" s="62"/>
      <c r="H308" s="62"/>
      <c r="I308" s="62"/>
      <c r="J308" s="62"/>
      <c r="K308" s="62"/>
      <c r="L308" s="63"/>
      <c r="M308" s="1"/>
      <c r="N308" s="1"/>
      <c r="O308" s="1"/>
    </row>
    <row r="309" spans="1:15" ht="12.75" customHeight="1">
      <c r="A309" s="1"/>
      <c r="B309" s="1"/>
      <c r="C309" s="62"/>
      <c r="D309" s="62"/>
      <c r="E309" s="62"/>
      <c r="F309" s="62"/>
      <c r="G309" s="62"/>
      <c r="H309" s="62"/>
      <c r="I309" s="62"/>
      <c r="J309" s="62"/>
      <c r="K309" s="62"/>
      <c r="L309" s="63"/>
      <c r="M309" s="1"/>
      <c r="N309" s="1"/>
      <c r="O309" s="1"/>
    </row>
    <row r="310" spans="1:15" ht="12.75" customHeight="1">
      <c r="A310" s="1"/>
      <c r="B310" s="1"/>
      <c r="C310" s="62"/>
      <c r="D310" s="62"/>
      <c r="E310" s="62"/>
      <c r="F310" s="62"/>
      <c r="G310" s="62"/>
      <c r="H310" s="62"/>
      <c r="I310" s="62"/>
      <c r="J310" s="62"/>
      <c r="K310" s="62"/>
      <c r="L310" s="63"/>
      <c r="M310" s="1"/>
      <c r="N310" s="1"/>
      <c r="O310" s="1"/>
    </row>
    <row r="311" spans="1:15" ht="12.75" customHeight="1">
      <c r="A311" s="1"/>
      <c r="B311" s="1"/>
      <c r="C311" s="62"/>
      <c r="D311" s="62"/>
      <c r="E311" s="62"/>
      <c r="F311" s="62"/>
      <c r="G311" s="62"/>
      <c r="H311" s="62"/>
      <c r="I311" s="62"/>
      <c r="J311" s="62"/>
      <c r="K311" s="62"/>
      <c r="L311" s="63"/>
      <c r="M311" s="1"/>
      <c r="N311" s="1"/>
      <c r="O311" s="1"/>
    </row>
    <row r="312" spans="1:15" ht="12.75" customHeight="1">
      <c r="A312" s="1"/>
      <c r="B312" s="1"/>
      <c r="C312" s="62"/>
      <c r="D312" s="62"/>
      <c r="E312" s="62"/>
      <c r="F312" s="62"/>
      <c r="G312" s="62"/>
      <c r="H312" s="62"/>
      <c r="I312" s="62"/>
      <c r="J312" s="62"/>
      <c r="K312" s="62"/>
      <c r="L312" s="63"/>
      <c r="M312" s="1"/>
      <c r="N312" s="1"/>
      <c r="O312" s="1"/>
    </row>
    <row r="313" spans="1:15" ht="12.75" customHeight="1">
      <c r="A313" s="1"/>
      <c r="B313" s="1"/>
      <c r="C313" s="62"/>
      <c r="D313" s="62"/>
      <c r="E313" s="62"/>
      <c r="F313" s="62"/>
      <c r="G313" s="62"/>
      <c r="H313" s="62"/>
      <c r="I313" s="62"/>
      <c r="J313" s="62"/>
      <c r="K313" s="62"/>
      <c r="L313" s="63"/>
      <c r="M313" s="1"/>
      <c r="N313" s="1"/>
      <c r="O313" s="1"/>
    </row>
    <row r="314" spans="1:15" ht="12.75" customHeight="1">
      <c r="A314" s="1"/>
      <c r="B314" s="1"/>
      <c r="C314" s="62"/>
      <c r="D314" s="62"/>
      <c r="E314" s="62"/>
      <c r="F314" s="62"/>
      <c r="G314" s="62"/>
      <c r="H314" s="62"/>
      <c r="I314" s="62"/>
      <c r="J314" s="62"/>
      <c r="K314" s="62"/>
      <c r="L314" s="63"/>
      <c r="M314" s="1"/>
      <c r="N314" s="1"/>
      <c r="O314" s="1"/>
    </row>
    <row r="315" spans="1:15" ht="12.75" customHeight="1">
      <c r="A315" s="1"/>
      <c r="B315" s="1"/>
      <c r="C315" s="62"/>
      <c r="D315" s="62"/>
      <c r="E315" s="62"/>
      <c r="F315" s="62"/>
      <c r="G315" s="62"/>
      <c r="H315" s="62"/>
      <c r="I315" s="62"/>
      <c r="J315" s="62"/>
      <c r="K315" s="62"/>
      <c r="L315" s="63"/>
      <c r="M315" s="1"/>
      <c r="N315" s="1"/>
      <c r="O315" s="1"/>
    </row>
    <row r="316" spans="1:15" ht="12.75" customHeight="1">
      <c r="A316" s="1"/>
      <c r="B316" s="1"/>
      <c r="C316" s="62"/>
      <c r="D316" s="62"/>
      <c r="E316" s="62"/>
      <c r="F316" s="62"/>
      <c r="G316" s="62"/>
      <c r="H316" s="62"/>
      <c r="I316" s="62"/>
      <c r="J316" s="62"/>
      <c r="K316" s="62"/>
      <c r="L316" s="63"/>
      <c r="M316" s="1"/>
      <c r="N316" s="1"/>
      <c r="O316" s="1"/>
    </row>
    <row r="317" spans="1:15" ht="12.75" customHeight="1">
      <c r="A317" s="1"/>
      <c r="B317" s="1"/>
      <c r="C317" s="62"/>
      <c r="D317" s="62"/>
      <c r="E317" s="62"/>
      <c r="F317" s="62"/>
      <c r="G317" s="62"/>
      <c r="H317" s="62"/>
      <c r="I317" s="62"/>
      <c r="J317" s="62"/>
      <c r="K317" s="62"/>
      <c r="L317" s="63"/>
      <c r="M317" s="1"/>
      <c r="N317" s="1"/>
      <c r="O317" s="1"/>
    </row>
    <row r="318" spans="1:15" ht="12.75" customHeight="1">
      <c r="A318" s="1"/>
      <c r="B318" s="1"/>
      <c r="C318" s="62"/>
      <c r="D318" s="62"/>
      <c r="E318" s="62"/>
      <c r="F318" s="62"/>
      <c r="G318" s="62"/>
      <c r="H318" s="62"/>
      <c r="I318" s="62"/>
      <c r="J318" s="62"/>
      <c r="K318" s="62"/>
      <c r="L318" s="63"/>
      <c r="M318" s="1"/>
      <c r="N318" s="1"/>
      <c r="O318" s="1"/>
    </row>
    <row r="319" spans="1:15" ht="12.75" customHeight="1">
      <c r="A319" s="1"/>
      <c r="B319" s="1"/>
      <c r="C319" s="62"/>
      <c r="D319" s="62"/>
      <c r="E319" s="62"/>
      <c r="F319" s="62"/>
      <c r="G319" s="62"/>
      <c r="H319" s="62"/>
      <c r="I319" s="62"/>
      <c r="J319" s="62"/>
      <c r="K319" s="62"/>
      <c r="L319" s="63"/>
      <c r="M319" s="1"/>
      <c r="N319" s="1"/>
      <c r="O319" s="1"/>
    </row>
    <row r="320" spans="1:15" ht="12.75" customHeight="1">
      <c r="A320" s="1"/>
      <c r="B320" s="1"/>
      <c r="C320" s="62"/>
      <c r="D320" s="62"/>
      <c r="E320" s="62"/>
      <c r="F320" s="62"/>
      <c r="G320" s="62"/>
      <c r="H320" s="62"/>
      <c r="I320" s="62"/>
      <c r="J320" s="62"/>
      <c r="K320" s="62"/>
      <c r="L320" s="63"/>
      <c r="M320" s="1"/>
      <c r="N320" s="1"/>
      <c r="O320" s="1"/>
    </row>
    <row r="321" spans="1:15" ht="12.75" customHeight="1">
      <c r="A321" s="1"/>
      <c r="B321" s="1"/>
      <c r="C321" s="62"/>
      <c r="D321" s="62"/>
      <c r="E321" s="62"/>
      <c r="F321" s="62"/>
      <c r="G321" s="62"/>
      <c r="H321" s="62"/>
      <c r="I321" s="62"/>
      <c r="J321" s="62"/>
      <c r="K321" s="62"/>
      <c r="L321" s="63"/>
      <c r="M321" s="1"/>
      <c r="N321" s="1"/>
      <c r="O321" s="1"/>
    </row>
    <row r="322" spans="1:15" ht="12.75" customHeight="1">
      <c r="A322" s="1"/>
      <c r="B322" s="1"/>
      <c r="C322" s="62"/>
      <c r="D322" s="62"/>
      <c r="E322" s="62"/>
      <c r="F322" s="62"/>
      <c r="G322" s="62"/>
      <c r="H322" s="62"/>
      <c r="I322" s="62"/>
      <c r="J322" s="62"/>
      <c r="K322" s="62"/>
      <c r="L322" s="63"/>
      <c r="M322" s="1"/>
      <c r="N322" s="1"/>
      <c r="O322" s="1"/>
    </row>
    <row r="323" spans="1:15" ht="12.75" customHeight="1">
      <c r="A323" s="1"/>
      <c r="B323" s="1"/>
      <c r="C323" s="62"/>
      <c r="D323" s="62"/>
      <c r="E323" s="62"/>
      <c r="F323" s="62"/>
      <c r="G323" s="62"/>
      <c r="H323" s="62"/>
      <c r="I323" s="62"/>
      <c r="J323" s="62"/>
      <c r="K323" s="62"/>
      <c r="L323" s="63"/>
      <c r="M323" s="1"/>
      <c r="N323" s="1"/>
      <c r="O323" s="1"/>
    </row>
    <row r="324" spans="1:15" ht="12.75" customHeight="1">
      <c r="A324" s="1"/>
      <c r="B324" s="1"/>
      <c r="C324" s="62"/>
      <c r="D324" s="62"/>
      <c r="E324" s="62"/>
      <c r="F324" s="62"/>
      <c r="G324" s="62"/>
      <c r="H324" s="62"/>
      <c r="I324" s="62"/>
      <c r="J324" s="62"/>
      <c r="K324" s="62"/>
      <c r="L324" s="63"/>
      <c r="M324" s="1"/>
      <c r="N324" s="1"/>
      <c r="O324" s="1"/>
    </row>
    <row r="325" spans="1:15" ht="12.75" customHeight="1">
      <c r="A325" s="1"/>
      <c r="B325" s="1"/>
      <c r="C325" s="62"/>
      <c r="D325" s="62"/>
      <c r="E325" s="62"/>
      <c r="F325" s="62"/>
      <c r="G325" s="62"/>
      <c r="H325" s="62"/>
      <c r="I325" s="62"/>
      <c r="J325" s="62"/>
      <c r="K325" s="62"/>
      <c r="L325" s="63"/>
      <c r="M325" s="1"/>
      <c r="N325" s="1"/>
      <c r="O325" s="1"/>
    </row>
    <row r="326" spans="1:15" ht="12.75" customHeight="1">
      <c r="A326" s="1"/>
      <c r="B326" s="1"/>
      <c r="C326" s="62"/>
      <c r="D326" s="62"/>
      <c r="E326" s="62"/>
      <c r="F326" s="62"/>
      <c r="G326" s="62"/>
      <c r="H326" s="62"/>
      <c r="I326" s="62"/>
      <c r="J326" s="62"/>
      <c r="K326" s="62"/>
      <c r="L326" s="63"/>
      <c r="M326" s="1"/>
      <c r="N326" s="1"/>
      <c r="O326" s="1"/>
    </row>
    <row r="327" spans="1:15" ht="12.75" customHeight="1">
      <c r="A327" s="1"/>
      <c r="B327" s="1"/>
      <c r="C327" s="62"/>
      <c r="D327" s="62"/>
      <c r="E327" s="62"/>
      <c r="F327" s="62"/>
      <c r="G327" s="62"/>
      <c r="H327" s="62"/>
      <c r="I327" s="62"/>
      <c r="J327" s="62"/>
      <c r="K327" s="62"/>
      <c r="L327" s="63"/>
      <c r="M327" s="1"/>
      <c r="N327" s="1"/>
      <c r="O327" s="1"/>
    </row>
    <row r="328" spans="1:15" ht="12.75" customHeight="1">
      <c r="A328" s="1"/>
      <c r="B328" s="1"/>
      <c r="C328" s="62"/>
      <c r="D328" s="62"/>
      <c r="E328" s="62"/>
      <c r="F328" s="62"/>
      <c r="G328" s="62"/>
      <c r="H328" s="62"/>
      <c r="I328" s="62"/>
      <c r="J328" s="62"/>
      <c r="K328" s="62"/>
      <c r="L328" s="63"/>
      <c r="M328" s="1"/>
      <c r="N328" s="1"/>
      <c r="O328" s="1"/>
    </row>
    <row r="329" spans="1:15" ht="12.75" customHeight="1">
      <c r="A329" s="1"/>
      <c r="B329" s="1"/>
      <c r="C329" s="62"/>
      <c r="D329" s="62"/>
      <c r="E329" s="62"/>
      <c r="F329" s="62"/>
      <c r="G329" s="62"/>
      <c r="H329" s="62"/>
      <c r="I329" s="62"/>
      <c r="J329" s="62"/>
      <c r="K329" s="62"/>
      <c r="L329" s="63"/>
      <c r="M329" s="1"/>
      <c r="N329" s="1"/>
      <c r="O329" s="1"/>
    </row>
    <row r="330" spans="1:15" ht="12.75" customHeight="1">
      <c r="A330" s="1"/>
      <c r="B330" s="1"/>
      <c r="C330" s="62"/>
      <c r="D330" s="62"/>
      <c r="E330" s="62"/>
      <c r="F330" s="62"/>
      <c r="G330" s="62"/>
      <c r="H330" s="62"/>
      <c r="I330" s="62"/>
      <c r="J330" s="62"/>
      <c r="K330" s="62"/>
      <c r="L330" s="63"/>
      <c r="M330" s="1"/>
      <c r="N330" s="1"/>
      <c r="O330" s="1"/>
    </row>
    <row r="331" spans="1:15" ht="12.75" customHeight="1">
      <c r="A331" s="1"/>
      <c r="B331" s="1"/>
      <c r="C331" s="62"/>
      <c r="D331" s="62"/>
      <c r="E331" s="62"/>
      <c r="F331" s="62"/>
      <c r="G331" s="62"/>
      <c r="H331" s="62"/>
      <c r="I331" s="62"/>
      <c r="J331" s="62"/>
      <c r="K331" s="62"/>
      <c r="L331" s="63"/>
      <c r="M331" s="1"/>
      <c r="N331" s="1"/>
      <c r="O331" s="1"/>
    </row>
    <row r="332" spans="1:15" ht="12.75" customHeight="1">
      <c r="A332" s="1"/>
      <c r="B332" s="1"/>
      <c r="C332" s="62"/>
      <c r="D332" s="62"/>
      <c r="E332" s="62"/>
      <c r="F332" s="62"/>
      <c r="G332" s="62"/>
      <c r="H332" s="62"/>
      <c r="I332" s="62"/>
      <c r="J332" s="62"/>
      <c r="K332" s="62"/>
      <c r="L332" s="63"/>
      <c r="M332" s="1"/>
      <c r="N332" s="1"/>
      <c r="O332" s="1"/>
    </row>
    <row r="333" spans="1:15" ht="12.75" customHeight="1">
      <c r="A333" s="1"/>
      <c r="B333" s="1"/>
      <c r="C333" s="62"/>
      <c r="D333" s="62"/>
      <c r="E333" s="62"/>
      <c r="F333" s="62"/>
      <c r="G333" s="62"/>
      <c r="H333" s="62"/>
      <c r="I333" s="62"/>
      <c r="J333" s="62"/>
      <c r="K333" s="62"/>
      <c r="L333" s="63"/>
      <c r="M333" s="1"/>
      <c r="N333" s="1"/>
      <c r="O333" s="1"/>
    </row>
    <row r="334" spans="1:15" ht="12.75" customHeight="1">
      <c r="A334" s="1"/>
      <c r="B334" s="1"/>
      <c r="C334" s="68"/>
      <c r="D334" s="68"/>
      <c r="E334" s="62"/>
      <c r="F334" s="62"/>
      <c r="G334" s="62"/>
      <c r="H334" s="68"/>
      <c r="I334" s="68"/>
      <c r="J334" s="68"/>
      <c r="K334" s="68"/>
      <c r="L334" s="63"/>
      <c r="M334" s="1"/>
      <c r="N334" s="1"/>
      <c r="O334" s="1"/>
    </row>
    <row r="335" spans="1:15" ht="12.75" customHeight="1">
      <c r="A335" s="1"/>
      <c r="B335" s="1"/>
      <c r="C335" s="62"/>
      <c r="D335" s="62"/>
      <c r="E335" s="62"/>
      <c r="F335" s="62"/>
      <c r="G335" s="62"/>
      <c r="H335" s="62"/>
      <c r="I335" s="62"/>
      <c r="J335" s="62"/>
      <c r="K335" s="62"/>
      <c r="L335" s="63"/>
      <c r="M335" s="1"/>
      <c r="N335" s="1"/>
      <c r="O335" s="1"/>
    </row>
    <row r="336" spans="1:15" ht="12.75" customHeight="1">
      <c r="A336" s="1"/>
      <c r="B336" s="1"/>
      <c r="C336" s="62"/>
      <c r="D336" s="62"/>
      <c r="E336" s="62"/>
      <c r="F336" s="62"/>
      <c r="G336" s="62"/>
      <c r="H336" s="62"/>
      <c r="I336" s="62"/>
      <c r="J336" s="62"/>
      <c r="K336" s="62"/>
      <c r="L336" s="63"/>
      <c r="M336" s="1"/>
      <c r="N336" s="1"/>
      <c r="O336" s="1"/>
    </row>
    <row r="337" spans="1:15" ht="12.75" customHeight="1">
      <c r="A337" s="1"/>
      <c r="B337" s="1"/>
      <c r="C337" s="62"/>
      <c r="D337" s="62"/>
      <c r="E337" s="62"/>
      <c r="F337" s="62"/>
      <c r="G337" s="62"/>
      <c r="H337" s="62"/>
      <c r="I337" s="62"/>
      <c r="J337" s="62"/>
      <c r="K337" s="62"/>
      <c r="L337" s="63"/>
      <c r="M337" s="1"/>
      <c r="N337" s="1"/>
      <c r="O337" s="1"/>
    </row>
    <row r="338" spans="1:15" ht="12.75" customHeight="1">
      <c r="A338" s="1"/>
      <c r="B338" s="1"/>
      <c r="C338" s="62"/>
      <c r="D338" s="62"/>
      <c r="E338" s="62"/>
      <c r="F338" s="62"/>
      <c r="G338" s="62"/>
      <c r="H338" s="62"/>
      <c r="I338" s="62"/>
      <c r="J338" s="62"/>
      <c r="K338" s="62"/>
      <c r="L338" s="63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51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4140625" defaultRowHeight="15" customHeight="1"/>
  <cols>
    <col min="1" max="1" width="7.33203125" customWidth="1"/>
    <col min="2" max="2" width="14.33203125" customWidth="1"/>
    <col min="3" max="3" width="12.6640625" customWidth="1"/>
    <col min="4" max="4" width="12.33203125" customWidth="1"/>
    <col min="5" max="6" width="9.6640625" customWidth="1"/>
    <col min="7" max="10" width="11.44140625" customWidth="1"/>
    <col min="11" max="11" width="10" customWidth="1"/>
    <col min="12" max="12" width="10.5546875" customWidth="1"/>
    <col min="13" max="13" width="11.88671875" customWidth="1"/>
    <col min="14" max="15" width="9.33203125" customWidth="1"/>
  </cols>
  <sheetData>
    <row r="1" spans="1:15" ht="12.75" customHeight="1">
      <c r="A1" s="306"/>
      <c r="B1" s="307"/>
      <c r="C1" s="72"/>
      <c r="D1" s="72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73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45174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70"/>
      <c r="B8" s="5"/>
      <c r="C8" s="5"/>
      <c r="D8" s="5"/>
      <c r="E8" s="5"/>
      <c r="F8" s="5"/>
      <c r="G8" s="74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299" t="s">
        <v>16</v>
      </c>
      <c r="B9" s="301" t="s">
        <v>18</v>
      </c>
      <c r="C9" s="305" t="s">
        <v>20</v>
      </c>
      <c r="D9" s="305" t="s">
        <v>21</v>
      </c>
      <c r="E9" s="296" t="s">
        <v>22</v>
      </c>
      <c r="F9" s="297"/>
      <c r="G9" s="298"/>
      <c r="H9" s="296" t="s">
        <v>23</v>
      </c>
      <c r="I9" s="297"/>
      <c r="J9" s="298"/>
      <c r="K9" s="26"/>
      <c r="L9" s="27"/>
      <c r="M9" s="53"/>
      <c r="N9" s="1"/>
      <c r="O9" s="1"/>
    </row>
    <row r="10" spans="1:15" ht="42.75" customHeight="1">
      <c r="A10" s="303"/>
      <c r="B10" s="304"/>
      <c r="C10" s="304"/>
      <c r="D10" s="304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258</v>
      </c>
      <c r="N10" s="1"/>
      <c r="O10" s="1"/>
    </row>
    <row r="11" spans="1:15" ht="12" customHeight="1">
      <c r="A11" s="33">
        <v>1</v>
      </c>
      <c r="B11" s="58" t="s">
        <v>312</v>
      </c>
      <c r="C11" s="31">
        <v>500.45</v>
      </c>
      <c r="D11" s="38">
        <v>495.81666666666666</v>
      </c>
      <c r="E11" s="38">
        <v>487.63333333333333</v>
      </c>
      <c r="F11" s="38">
        <v>474.81666666666666</v>
      </c>
      <c r="G11" s="38">
        <v>466.63333333333333</v>
      </c>
      <c r="H11" s="38">
        <v>508.63333333333333</v>
      </c>
      <c r="I11" s="38">
        <v>516.81666666666661</v>
      </c>
      <c r="J11" s="38">
        <v>529.63333333333333</v>
      </c>
      <c r="K11" s="31">
        <v>504</v>
      </c>
      <c r="L11" s="31">
        <v>483</v>
      </c>
      <c r="M11" s="31">
        <v>10.713150000000001</v>
      </c>
      <c r="N11" s="1"/>
      <c r="O11" s="1"/>
    </row>
    <row r="12" spans="1:15" ht="12" customHeight="1">
      <c r="A12" s="33">
        <v>2</v>
      </c>
      <c r="B12" s="58" t="s">
        <v>313</v>
      </c>
      <c r="C12" s="31">
        <v>32820.85</v>
      </c>
      <c r="D12" s="38">
        <v>32406.966666666671</v>
      </c>
      <c r="E12" s="38">
        <v>31563.933333333342</v>
      </c>
      <c r="F12" s="38">
        <v>30307.01666666667</v>
      </c>
      <c r="G12" s="38">
        <v>29463.983333333341</v>
      </c>
      <c r="H12" s="38">
        <v>33663.883333333346</v>
      </c>
      <c r="I12" s="38">
        <v>34506.916666666672</v>
      </c>
      <c r="J12" s="38">
        <v>35763.833333333343</v>
      </c>
      <c r="K12" s="31">
        <v>33250</v>
      </c>
      <c r="L12" s="31">
        <v>31150.05</v>
      </c>
      <c r="M12" s="31">
        <v>7.3039999999999994E-2</v>
      </c>
      <c r="N12" s="1"/>
      <c r="O12" s="1"/>
    </row>
    <row r="13" spans="1:15" ht="12" customHeight="1">
      <c r="A13" s="33">
        <v>3</v>
      </c>
      <c r="B13" s="58" t="s">
        <v>316</v>
      </c>
      <c r="C13" s="31">
        <v>593.9</v>
      </c>
      <c r="D13" s="38">
        <v>588.08333333333337</v>
      </c>
      <c r="E13" s="38">
        <v>578.16666666666674</v>
      </c>
      <c r="F13" s="38">
        <v>562.43333333333339</v>
      </c>
      <c r="G13" s="38">
        <v>552.51666666666677</v>
      </c>
      <c r="H13" s="38">
        <v>603.81666666666672</v>
      </c>
      <c r="I13" s="38">
        <v>613.73333333333346</v>
      </c>
      <c r="J13" s="38">
        <v>629.4666666666667</v>
      </c>
      <c r="K13" s="31">
        <v>598</v>
      </c>
      <c r="L13" s="31">
        <v>572.35</v>
      </c>
      <c r="M13" s="31">
        <v>7.3003299999999998</v>
      </c>
      <c r="N13" s="1"/>
      <c r="O13" s="1"/>
    </row>
    <row r="14" spans="1:15" ht="12" customHeight="1">
      <c r="A14" s="33">
        <v>4</v>
      </c>
      <c r="B14" s="58" t="s">
        <v>40</v>
      </c>
      <c r="C14" s="31">
        <v>499.6</v>
      </c>
      <c r="D14" s="38">
        <v>498.23333333333335</v>
      </c>
      <c r="E14" s="38">
        <v>492.4666666666667</v>
      </c>
      <c r="F14" s="38">
        <v>485.33333333333337</v>
      </c>
      <c r="G14" s="38">
        <v>479.56666666666672</v>
      </c>
      <c r="H14" s="38">
        <v>505.36666666666667</v>
      </c>
      <c r="I14" s="38">
        <v>511.13333333333333</v>
      </c>
      <c r="J14" s="38">
        <v>518.26666666666665</v>
      </c>
      <c r="K14" s="31">
        <v>504</v>
      </c>
      <c r="L14" s="31">
        <v>491.1</v>
      </c>
      <c r="M14" s="31">
        <v>35.166829999999997</v>
      </c>
      <c r="N14" s="1"/>
      <c r="O14" s="1"/>
    </row>
    <row r="15" spans="1:15" ht="12" customHeight="1">
      <c r="A15" s="33">
        <v>5</v>
      </c>
      <c r="B15" s="58" t="s">
        <v>317</v>
      </c>
      <c r="C15" s="31">
        <v>1645.5</v>
      </c>
      <c r="D15" s="38">
        <v>1642.1333333333332</v>
      </c>
      <c r="E15" s="38">
        <v>1625.3666666666663</v>
      </c>
      <c r="F15" s="38">
        <v>1605.2333333333331</v>
      </c>
      <c r="G15" s="38">
        <v>1588.4666666666662</v>
      </c>
      <c r="H15" s="38">
        <v>1662.2666666666664</v>
      </c>
      <c r="I15" s="38">
        <v>1679.0333333333333</v>
      </c>
      <c r="J15" s="38">
        <v>1699.1666666666665</v>
      </c>
      <c r="K15" s="31">
        <v>1658.9</v>
      </c>
      <c r="L15" s="31">
        <v>1622</v>
      </c>
      <c r="M15" s="31">
        <v>1.26908</v>
      </c>
      <c r="N15" s="1"/>
      <c r="O15" s="1"/>
    </row>
    <row r="16" spans="1:15" ht="12" customHeight="1">
      <c r="A16" s="33">
        <v>6</v>
      </c>
      <c r="B16" s="58" t="s">
        <v>42</v>
      </c>
      <c r="C16" s="31">
        <v>4309.3</v>
      </c>
      <c r="D16" s="38">
        <v>4294.1833333333334</v>
      </c>
      <c r="E16" s="38">
        <v>4260.3666666666668</v>
      </c>
      <c r="F16" s="38">
        <v>4211.4333333333334</v>
      </c>
      <c r="G16" s="38">
        <v>4177.6166666666668</v>
      </c>
      <c r="H16" s="38">
        <v>4343.1166666666668</v>
      </c>
      <c r="I16" s="38">
        <v>4376.9333333333343</v>
      </c>
      <c r="J16" s="38">
        <v>4425.8666666666668</v>
      </c>
      <c r="K16" s="31">
        <v>4328</v>
      </c>
      <c r="L16" s="31">
        <v>4245.25</v>
      </c>
      <c r="M16" s="31">
        <v>2.9830299999999998</v>
      </c>
      <c r="N16" s="1"/>
      <c r="O16" s="1"/>
    </row>
    <row r="17" spans="1:15" ht="12" customHeight="1">
      <c r="A17" s="33">
        <v>7</v>
      </c>
      <c r="B17" s="58" t="s">
        <v>44</v>
      </c>
      <c r="C17" s="31">
        <v>22345.25</v>
      </c>
      <c r="D17" s="38">
        <v>22555.083333333332</v>
      </c>
      <c r="E17" s="38">
        <v>22110.216666666664</v>
      </c>
      <c r="F17" s="38">
        <v>21875.183333333331</v>
      </c>
      <c r="G17" s="38">
        <v>21430.316666666662</v>
      </c>
      <c r="H17" s="38">
        <v>22790.116666666665</v>
      </c>
      <c r="I17" s="38">
        <v>23234.983333333334</v>
      </c>
      <c r="J17" s="38">
        <v>23470.016666666666</v>
      </c>
      <c r="K17" s="31">
        <v>22999.95</v>
      </c>
      <c r="L17" s="31">
        <v>22320.05</v>
      </c>
      <c r="M17" s="31">
        <v>0.15081</v>
      </c>
      <c r="N17" s="1"/>
      <c r="O17" s="1"/>
    </row>
    <row r="18" spans="1:15" ht="12" customHeight="1">
      <c r="A18" s="33">
        <v>8</v>
      </c>
      <c r="B18" s="58" t="s">
        <v>50</v>
      </c>
      <c r="C18" s="31">
        <v>2058.65</v>
      </c>
      <c r="D18" s="38">
        <v>2045.25</v>
      </c>
      <c r="E18" s="38">
        <v>2025.5500000000002</v>
      </c>
      <c r="F18" s="38">
        <v>1992.4500000000003</v>
      </c>
      <c r="G18" s="38">
        <v>1972.7500000000005</v>
      </c>
      <c r="H18" s="38">
        <v>2078.35</v>
      </c>
      <c r="I18" s="38">
        <v>2098.0499999999997</v>
      </c>
      <c r="J18" s="38">
        <v>2131.1499999999996</v>
      </c>
      <c r="K18" s="31">
        <v>2064.9499999999998</v>
      </c>
      <c r="L18" s="31">
        <v>2012.15</v>
      </c>
      <c r="M18" s="31">
        <v>9.2965400000000002</v>
      </c>
      <c r="N18" s="1"/>
      <c r="O18" s="1"/>
    </row>
    <row r="19" spans="1:15" ht="12" customHeight="1">
      <c r="A19" s="33">
        <v>9</v>
      </c>
      <c r="B19" s="58" t="s">
        <v>51</v>
      </c>
      <c r="C19" s="31">
        <v>2470.6</v>
      </c>
      <c r="D19" s="38">
        <v>2466.8833333333337</v>
      </c>
      <c r="E19" s="38">
        <v>2453.7666666666673</v>
      </c>
      <c r="F19" s="38">
        <v>2436.9333333333338</v>
      </c>
      <c r="G19" s="38">
        <v>2423.8166666666675</v>
      </c>
      <c r="H19" s="38">
        <v>2483.7166666666672</v>
      </c>
      <c r="I19" s="38">
        <v>2496.833333333333</v>
      </c>
      <c r="J19" s="38">
        <v>2513.666666666667</v>
      </c>
      <c r="K19" s="31">
        <v>2480</v>
      </c>
      <c r="L19" s="31">
        <v>2450.0500000000002</v>
      </c>
      <c r="M19" s="31">
        <v>59.984540000000003</v>
      </c>
      <c r="N19" s="1"/>
      <c r="O19" s="1"/>
    </row>
    <row r="20" spans="1:15" ht="12" customHeight="1">
      <c r="A20" s="33">
        <v>10</v>
      </c>
      <c r="B20" s="58" t="s">
        <v>266</v>
      </c>
      <c r="C20" s="31">
        <v>959.2</v>
      </c>
      <c r="D20" s="38">
        <v>955.06666666666661</v>
      </c>
      <c r="E20" s="38">
        <v>946.13333333333321</v>
      </c>
      <c r="F20" s="38">
        <v>933.06666666666661</v>
      </c>
      <c r="G20" s="38">
        <v>924.13333333333321</v>
      </c>
      <c r="H20" s="38">
        <v>968.13333333333321</v>
      </c>
      <c r="I20" s="38">
        <v>977.06666666666661</v>
      </c>
      <c r="J20" s="38">
        <v>990.13333333333321</v>
      </c>
      <c r="K20" s="31">
        <v>964</v>
      </c>
      <c r="L20" s="31">
        <v>942</v>
      </c>
      <c r="M20" s="31">
        <v>48.938560000000003</v>
      </c>
      <c r="N20" s="1"/>
      <c r="O20" s="1"/>
    </row>
    <row r="21" spans="1:15" ht="12" customHeight="1">
      <c r="A21" s="33">
        <v>11</v>
      </c>
      <c r="B21" s="58" t="s">
        <v>52</v>
      </c>
      <c r="C21" s="31">
        <v>801.05</v>
      </c>
      <c r="D21" s="38">
        <v>802.7833333333333</v>
      </c>
      <c r="E21" s="38">
        <v>793.81666666666661</v>
      </c>
      <c r="F21" s="38">
        <v>786.58333333333326</v>
      </c>
      <c r="G21" s="38">
        <v>777.61666666666656</v>
      </c>
      <c r="H21" s="38">
        <v>810.01666666666665</v>
      </c>
      <c r="I21" s="38">
        <v>818.98333333333335</v>
      </c>
      <c r="J21" s="38">
        <v>826.2166666666667</v>
      </c>
      <c r="K21" s="31">
        <v>811.75</v>
      </c>
      <c r="L21" s="31">
        <v>795.55</v>
      </c>
      <c r="M21" s="31">
        <v>125.22148</v>
      </c>
      <c r="N21" s="1"/>
      <c r="O21" s="1"/>
    </row>
    <row r="22" spans="1:15" ht="12" customHeight="1">
      <c r="A22" s="33">
        <v>12</v>
      </c>
      <c r="B22" s="58" t="s">
        <v>847</v>
      </c>
      <c r="C22" s="31">
        <v>341.75</v>
      </c>
      <c r="D22" s="38">
        <v>339.65000000000003</v>
      </c>
      <c r="E22" s="38">
        <v>334.10000000000008</v>
      </c>
      <c r="F22" s="38">
        <v>326.45000000000005</v>
      </c>
      <c r="G22" s="38">
        <v>320.90000000000009</v>
      </c>
      <c r="H22" s="38">
        <v>347.30000000000007</v>
      </c>
      <c r="I22" s="38">
        <v>352.85</v>
      </c>
      <c r="J22" s="38">
        <v>360.50000000000006</v>
      </c>
      <c r="K22" s="31">
        <v>345.2</v>
      </c>
      <c r="L22" s="31">
        <v>332</v>
      </c>
      <c r="M22" s="31">
        <v>159.35199</v>
      </c>
      <c r="N22" s="1"/>
      <c r="O22" s="1"/>
    </row>
    <row r="23" spans="1:15" ht="12.75" customHeight="1">
      <c r="A23" s="33">
        <v>13</v>
      </c>
      <c r="B23" s="58" t="s">
        <v>267</v>
      </c>
      <c r="C23" s="31">
        <v>632.45000000000005</v>
      </c>
      <c r="D23" s="38">
        <v>634.5</v>
      </c>
      <c r="E23" s="38">
        <v>628.1</v>
      </c>
      <c r="F23" s="38">
        <v>623.75</v>
      </c>
      <c r="G23" s="38">
        <v>617.35</v>
      </c>
      <c r="H23" s="38">
        <v>638.85</v>
      </c>
      <c r="I23" s="38">
        <v>645.25000000000011</v>
      </c>
      <c r="J23" s="38">
        <v>649.6</v>
      </c>
      <c r="K23" s="31">
        <v>640.9</v>
      </c>
      <c r="L23" s="31">
        <v>630.15</v>
      </c>
      <c r="M23" s="31">
        <v>6.7585300000000004</v>
      </c>
      <c r="N23" s="1"/>
      <c r="O23" s="1"/>
    </row>
    <row r="24" spans="1:15" ht="12.75" customHeight="1">
      <c r="A24" s="33">
        <v>14</v>
      </c>
      <c r="B24" s="58" t="s">
        <v>268</v>
      </c>
      <c r="C24" s="31">
        <v>351.85</v>
      </c>
      <c r="D24" s="38">
        <v>353.58333333333331</v>
      </c>
      <c r="E24" s="38">
        <v>349.46666666666664</v>
      </c>
      <c r="F24" s="38">
        <v>347.08333333333331</v>
      </c>
      <c r="G24" s="38">
        <v>342.96666666666664</v>
      </c>
      <c r="H24" s="38">
        <v>355.96666666666664</v>
      </c>
      <c r="I24" s="38">
        <v>360.08333333333331</v>
      </c>
      <c r="J24" s="38">
        <v>362.46666666666664</v>
      </c>
      <c r="K24" s="31">
        <v>357.7</v>
      </c>
      <c r="L24" s="31">
        <v>351.2</v>
      </c>
      <c r="M24" s="31">
        <v>18.532640000000001</v>
      </c>
      <c r="N24" s="1"/>
      <c r="O24" s="1"/>
    </row>
    <row r="25" spans="1:15" ht="12.75" customHeight="1">
      <c r="A25" s="33">
        <v>15</v>
      </c>
      <c r="B25" s="58" t="s">
        <v>46</v>
      </c>
      <c r="C25" s="31">
        <v>190.4</v>
      </c>
      <c r="D25" s="38">
        <v>188.65</v>
      </c>
      <c r="E25" s="38">
        <v>185.8</v>
      </c>
      <c r="F25" s="38">
        <v>181.20000000000002</v>
      </c>
      <c r="G25" s="38">
        <v>178.35000000000002</v>
      </c>
      <c r="H25" s="38">
        <v>193.25</v>
      </c>
      <c r="I25" s="38">
        <v>196.09999999999997</v>
      </c>
      <c r="J25" s="38">
        <v>200.7</v>
      </c>
      <c r="K25" s="31">
        <v>191.5</v>
      </c>
      <c r="L25" s="31">
        <v>184.05</v>
      </c>
      <c r="M25" s="31">
        <v>74.703100000000006</v>
      </c>
      <c r="N25" s="1"/>
      <c r="O25" s="1"/>
    </row>
    <row r="26" spans="1:15" ht="12.75" customHeight="1">
      <c r="A26" s="33">
        <v>16</v>
      </c>
      <c r="B26" s="58" t="s">
        <v>48</v>
      </c>
      <c r="C26" s="31">
        <v>219.6</v>
      </c>
      <c r="D26" s="38">
        <v>218.96666666666667</v>
      </c>
      <c r="E26" s="38">
        <v>217.53333333333333</v>
      </c>
      <c r="F26" s="38">
        <v>215.46666666666667</v>
      </c>
      <c r="G26" s="38">
        <v>214.03333333333333</v>
      </c>
      <c r="H26" s="38">
        <v>221.03333333333333</v>
      </c>
      <c r="I26" s="38">
        <v>222.46666666666667</v>
      </c>
      <c r="J26" s="38">
        <v>224.53333333333333</v>
      </c>
      <c r="K26" s="31">
        <v>220.4</v>
      </c>
      <c r="L26" s="31">
        <v>216.9</v>
      </c>
      <c r="M26" s="31">
        <v>28.946709999999999</v>
      </c>
      <c r="N26" s="1"/>
      <c r="O26" s="1"/>
    </row>
    <row r="27" spans="1:15" ht="12.75" customHeight="1">
      <c r="A27" s="33">
        <v>17</v>
      </c>
      <c r="B27" s="58" t="s">
        <v>318</v>
      </c>
      <c r="C27" s="31">
        <v>359.95</v>
      </c>
      <c r="D27" s="38">
        <v>363.56666666666666</v>
      </c>
      <c r="E27" s="38">
        <v>354.58333333333331</v>
      </c>
      <c r="F27" s="38">
        <v>349.21666666666664</v>
      </c>
      <c r="G27" s="38">
        <v>340.23333333333329</v>
      </c>
      <c r="H27" s="38">
        <v>368.93333333333334</v>
      </c>
      <c r="I27" s="38">
        <v>377.91666666666669</v>
      </c>
      <c r="J27" s="38">
        <v>383.28333333333336</v>
      </c>
      <c r="K27" s="31">
        <v>372.55</v>
      </c>
      <c r="L27" s="31">
        <v>358.2</v>
      </c>
      <c r="M27" s="31">
        <v>8.4308399999999999</v>
      </c>
      <c r="N27" s="1"/>
      <c r="O27" s="1"/>
    </row>
    <row r="28" spans="1:15" ht="12.75" customHeight="1">
      <c r="A28" s="33">
        <v>18</v>
      </c>
      <c r="B28" s="58" t="s">
        <v>319</v>
      </c>
      <c r="C28" s="31">
        <v>995.85</v>
      </c>
      <c r="D28" s="38">
        <v>997.29999999999984</v>
      </c>
      <c r="E28" s="38">
        <v>989.59999999999968</v>
      </c>
      <c r="F28" s="38">
        <v>983.3499999999998</v>
      </c>
      <c r="G28" s="38">
        <v>975.64999999999964</v>
      </c>
      <c r="H28" s="38">
        <v>1003.5499999999997</v>
      </c>
      <c r="I28" s="38">
        <v>1011.2499999999998</v>
      </c>
      <c r="J28" s="38">
        <v>1017.4999999999998</v>
      </c>
      <c r="K28" s="31">
        <v>1005</v>
      </c>
      <c r="L28" s="31">
        <v>991.05</v>
      </c>
      <c r="M28" s="31">
        <v>1.13453</v>
      </c>
      <c r="N28" s="1"/>
      <c r="O28" s="1"/>
    </row>
    <row r="29" spans="1:15" ht="12.75" customHeight="1">
      <c r="A29" s="33">
        <v>19</v>
      </c>
      <c r="B29" s="58" t="s">
        <v>320</v>
      </c>
      <c r="C29" s="31">
        <v>1081.1500000000001</v>
      </c>
      <c r="D29" s="38">
        <v>1087.5</v>
      </c>
      <c r="E29" s="38">
        <v>1072</v>
      </c>
      <c r="F29" s="38">
        <v>1062.8499999999999</v>
      </c>
      <c r="G29" s="38">
        <v>1047.3499999999999</v>
      </c>
      <c r="H29" s="38">
        <v>1096.6500000000001</v>
      </c>
      <c r="I29" s="38">
        <v>1112.1500000000001</v>
      </c>
      <c r="J29" s="38">
        <v>1121.3000000000002</v>
      </c>
      <c r="K29" s="31">
        <v>1103</v>
      </c>
      <c r="L29" s="31">
        <v>1078.3499999999999</v>
      </c>
      <c r="M29" s="31">
        <v>2.2183000000000002</v>
      </c>
      <c r="N29" s="1"/>
      <c r="O29" s="1"/>
    </row>
    <row r="30" spans="1:15" ht="12.75" customHeight="1">
      <c r="A30" s="33">
        <v>20</v>
      </c>
      <c r="B30" s="58" t="s">
        <v>314</v>
      </c>
      <c r="C30" s="31">
        <v>3611.4</v>
      </c>
      <c r="D30" s="38">
        <v>3644.4833333333336</v>
      </c>
      <c r="E30" s="38">
        <v>3568.9666666666672</v>
      </c>
      <c r="F30" s="38">
        <v>3526.5333333333338</v>
      </c>
      <c r="G30" s="38">
        <v>3451.0166666666673</v>
      </c>
      <c r="H30" s="38">
        <v>3686.916666666667</v>
      </c>
      <c r="I30" s="38">
        <v>3762.4333333333334</v>
      </c>
      <c r="J30" s="38">
        <v>3804.8666666666668</v>
      </c>
      <c r="K30" s="31">
        <v>3720</v>
      </c>
      <c r="L30" s="31">
        <v>3602.05</v>
      </c>
      <c r="M30" s="31">
        <v>0.49835000000000002</v>
      </c>
      <c r="N30" s="1"/>
      <c r="O30" s="1"/>
    </row>
    <row r="31" spans="1:15" ht="12.75" customHeight="1">
      <c r="A31" s="33">
        <v>21</v>
      </c>
      <c r="B31" s="58" t="s">
        <v>321</v>
      </c>
      <c r="C31" s="31">
        <v>1719.55</v>
      </c>
      <c r="D31" s="38">
        <v>1718.55</v>
      </c>
      <c r="E31" s="38">
        <v>1704.35</v>
      </c>
      <c r="F31" s="38">
        <v>1689.1499999999999</v>
      </c>
      <c r="G31" s="38">
        <v>1674.9499999999998</v>
      </c>
      <c r="H31" s="38">
        <v>1733.75</v>
      </c>
      <c r="I31" s="38">
        <v>1747.9500000000003</v>
      </c>
      <c r="J31" s="38">
        <v>1763.15</v>
      </c>
      <c r="K31" s="31">
        <v>1732.75</v>
      </c>
      <c r="L31" s="31">
        <v>1703.35</v>
      </c>
      <c r="M31" s="31">
        <v>0.77063000000000004</v>
      </c>
      <c r="N31" s="1"/>
      <c r="O31" s="1"/>
    </row>
    <row r="32" spans="1:15" ht="12.75" customHeight="1">
      <c r="A32" s="33">
        <v>22</v>
      </c>
      <c r="B32" s="58" t="s">
        <v>322</v>
      </c>
      <c r="C32" s="31">
        <v>770.15</v>
      </c>
      <c r="D32" s="38">
        <v>768.55000000000007</v>
      </c>
      <c r="E32" s="38">
        <v>762.70000000000016</v>
      </c>
      <c r="F32" s="38">
        <v>755.25000000000011</v>
      </c>
      <c r="G32" s="38">
        <v>749.4000000000002</v>
      </c>
      <c r="H32" s="38">
        <v>776.00000000000011</v>
      </c>
      <c r="I32" s="38">
        <v>781.85</v>
      </c>
      <c r="J32" s="38">
        <v>789.30000000000007</v>
      </c>
      <c r="K32" s="31">
        <v>774.4</v>
      </c>
      <c r="L32" s="31">
        <v>761.1</v>
      </c>
      <c r="M32" s="31">
        <v>0.48154000000000002</v>
      </c>
      <c r="N32" s="1"/>
      <c r="O32" s="1"/>
    </row>
    <row r="33" spans="1:15" ht="12.75" customHeight="1">
      <c r="A33" s="33">
        <v>23</v>
      </c>
      <c r="B33" s="58" t="s">
        <v>53</v>
      </c>
      <c r="C33" s="31">
        <v>3650.65</v>
      </c>
      <c r="D33" s="38">
        <v>3647.8500000000004</v>
      </c>
      <c r="E33" s="38">
        <v>3617.1500000000005</v>
      </c>
      <c r="F33" s="38">
        <v>3583.65</v>
      </c>
      <c r="G33" s="38">
        <v>3552.9500000000003</v>
      </c>
      <c r="H33" s="38">
        <v>3681.3500000000008</v>
      </c>
      <c r="I33" s="38">
        <v>3712.0500000000006</v>
      </c>
      <c r="J33" s="38">
        <v>3745.5500000000011</v>
      </c>
      <c r="K33" s="31">
        <v>3678.55</v>
      </c>
      <c r="L33" s="31">
        <v>3614.35</v>
      </c>
      <c r="M33" s="31">
        <v>0.53544000000000003</v>
      </c>
      <c r="N33" s="1"/>
      <c r="O33" s="1"/>
    </row>
    <row r="34" spans="1:15" ht="12.75" customHeight="1">
      <c r="A34" s="33">
        <v>24</v>
      </c>
      <c r="B34" s="58" t="s">
        <v>323</v>
      </c>
      <c r="C34" s="31">
        <v>2509.75</v>
      </c>
      <c r="D34" s="38">
        <v>2519.3833333333332</v>
      </c>
      <c r="E34" s="38">
        <v>2458.7666666666664</v>
      </c>
      <c r="F34" s="38">
        <v>2407.7833333333333</v>
      </c>
      <c r="G34" s="38">
        <v>2347.1666666666665</v>
      </c>
      <c r="H34" s="38">
        <v>2570.3666666666663</v>
      </c>
      <c r="I34" s="38">
        <v>2630.9833333333331</v>
      </c>
      <c r="J34" s="38">
        <v>2681.9666666666662</v>
      </c>
      <c r="K34" s="31">
        <v>2580</v>
      </c>
      <c r="L34" s="31">
        <v>2468.4</v>
      </c>
      <c r="M34" s="31">
        <v>0.54854999999999998</v>
      </c>
      <c r="N34" s="1"/>
      <c r="O34" s="1"/>
    </row>
    <row r="35" spans="1:15" ht="12.75" customHeight="1">
      <c r="A35" s="33">
        <v>25</v>
      </c>
      <c r="B35" s="58" t="s">
        <v>324</v>
      </c>
      <c r="C35" s="31">
        <v>624.85</v>
      </c>
      <c r="D35" s="38">
        <v>626.1</v>
      </c>
      <c r="E35" s="38">
        <v>622.6</v>
      </c>
      <c r="F35" s="38">
        <v>620.35</v>
      </c>
      <c r="G35" s="38">
        <v>616.85</v>
      </c>
      <c r="H35" s="38">
        <v>628.35</v>
      </c>
      <c r="I35" s="38">
        <v>631.85</v>
      </c>
      <c r="J35" s="38">
        <v>634.1</v>
      </c>
      <c r="K35" s="31">
        <v>629.6</v>
      </c>
      <c r="L35" s="31">
        <v>623.85</v>
      </c>
      <c r="M35" s="31">
        <v>5.6183699999999996</v>
      </c>
      <c r="N35" s="1"/>
      <c r="O35" s="1"/>
    </row>
    <row r="36" spans="1:15" ht="12.75" customHeight="1">
      <c r="A36" s="33">
        <v>26</v>
      </c>
      <c r="B36" s="58" t="s">
        <v>325</v>
      </c>
      <c r="C36" s="31">
        <v>3030.65</v>
      </c>
      <c r="D36" s="38">
        <v>3016.65</v>
      </c>
      <c r="E36" s="38">
        <v>2989</v>
      </c>
      <c r="F36" s="38">
        <v>2947.35</v>
      </c>
      <c r="G36" s="38">
        <v>2919.7</v>
      </c>
      <c r="H36" s="38">
        <v>3058.3</v>
      </c>
      <c r="I36" s="38">
        <v>3085.9500000000007</v>
      </c>
      <c r="J36" s="38">
        <v>3127.6000000000004</v>
      </c>
      <c r="K36" s="31">
        <v>3044.3</v>
      </c>
      <c r="L36" s="31">
        <v>2975</v>
      </c>
      <c r="M36" s="31">
        <v>2.4021400000000002</v>
      </c>
      <c r="N36" s="1"/>
      <c r="O36" s="1"/>
    </row>
    <row r="37" spans="1:15" ht="12.75" customHeight="1">
      <c r="A37" s="33">
        <v>27</v>
      </c>
      <c r="B37" s="58" t="s">
        <v>54</v>
      </c>
      <c r="C37" s="31">
        <v>441.15</v>
      </c>
      <c r="D37" s="38">
        <v>440.08333333333331</v>
      </c>
      <c r="E37" s="38">
        <v>436.21666666666664</v>
      </c>
      <c r="F37" s="38">
        <v>431.2833333333333</v>
      </c>
      <c r="G37" s="38">
        <v>427.41666666666663</v>
      </c>
      <c r="H37" s="38">
        <v>445.01666666666665</v>
      </c>
      <c r="I37" s="38">
        <v>448.88333333333333</v>
      </c>
      <c r="J37" s="38">
        <v>453.81666666666666</v>
      </c>
      <c r="K37" s="31">
        <v>443.95</v>
      </c>
      <c r="L37" s="31">
        <v>435.15</v>
      </c>
      <c r="M37" s="31">
        <v>43.474800000000002</v>
      </c>
      <c r="N37" s="1"/>
      <c r="O37" s="1"/>
    </row>
    <row r="38" spans="1:15" ht="12.75" customHeight="1">
      <c r="A38" s="33">
        <v>28</v>
      </c>
      <c r="B38" s="58" t="s">
        <v>326</v>
      </c>
      <c r="C38" s="31">
        <v>1922</v>
      </c>
      <c r="D38" s="38">
        <v>1911.9333333333334</v>
      </c>
      <c r="E38" s="38">
        <v>1890.8666666666668</v>
      </c>
      <c r="F38" s="38">
        <v>1859.7333333333333</v>
      </c>
      <c r="G38" s="38">
        <v>1838.6666666666667</v>
      </c>
      <c r="H38" s="38">
        <v>1943.0666666666668</v>
      </c>
      <c r="I38" s="38">
        <v>1964.1333333333334</v>
      </c>
      <c r="J38" s="38">
        <v>1995.2666666666669</v>
      </c>
      <c r="K38" s="31">
        <v>1933</v>
      </c>
      <c r="L38" s="31">
        <v>1880.8</v>
      </c>
      <c r="M38" s="31">
        <v>4.5470800000000002</v>
      </c>
      <c r="N38" s="1"/>
      <c r="O38" s="1"/>
    </row>
    <row r="39" spans="1:15" ht="12.75" customHeight="1">
      <c r="A39" s="33">
        <v>29</v>
      </c>
      <c r="B39" s="58" t="s">
        <v>327</v>
      </c>
      <c r="C39" s="31">
        <v>1000.5</v>
      </c>
      <c r="D39" s="38">
        <v>1004.1333333333333</v>
      </c>
      <c r="E39" s="38">
        <v>990.36666666666667</v>
      </c>
      <c r="F39" s="38">
        <v>980.23333333333335</v>
      </c>
      <c r="G39" s="38">
        <v>966.4666666666667</v>
      </c>
      <c r="H39" s="38">
        <v>1014.2666666666667</v>
      </c>
      <c r="I39" s="38">
        <v>1028.0333333333333</v>
      </c>
      <c r="J39" s="38">
        <v>1038.1666666666665</v>
      </c>
      <c r="K39" s="31">
        <v>1017.9</v>
      </c>
      <c r="L39" s="31">
        <v>994</v>
      </c>
      <c r="M39" s="31">
        <v>0.46759000000000001</v>
      </c>
      <c r="N39" s="1"/>
      <c r="O39" s="1"/>
    </row>
    <row r="40" spans="1:15" ht="12.75" customHeight="1">
      <c r="A40" s="33">
        <v>30</v>
      </c>
      <c r="B40" s="58" t="s">
        <v>849</v>
      </c>
      <c r="C40" s="31">
        <v>4957.6000000000004</v>
      </c>
      <c r="D40" s="38">
        <v>4961.5666666666666</v>
      </c>
      <c r="E40" s="38">
        <v>4918.0333333333328</v>
      </c>
      <c r="F40" s="38">
        <v>4878.4666666666662</v>
      </c>
      <c r="G40" s="38">
        <v>4834.9333333333325</v>
      </c>
      <c r="H40" s="38">
        <v>5001.1333333333332</v>
      </c>
      <c r="I40" s="38">
        <v>5044.6666666666679</v>
      </c>
      <c r="J40" s="38">
        <v>5084.2333333333336</v>
      </c>
      <c r="K40" s="31">
        <v>5005.1000000000004</v>
      </c>
      <c r="L40" s="31">
        <v>4922</v>
      </c>
      <c r="M40" s="31">
        <v>0.85382999999999998</v>
      </c>
      <c r="N40" s="1"/>
      <c r="O40" s="1"/>
    </row>
    <row r="41" spans="1:15" ht="12.75" customHeight="1">
      <c r="A41" s="33">
        <v>31</v>
      </c>
      <c r="B41" s="58" t="s">
        <v>315</v>
      </c>
      <c r="C41" s="31">
        <v>1744.9</v>
      </c>
      <c r="D41" s="38">
        <v>1743.8333333333333</v>
      </c>
      <c r="E41" s="38">
        <v>1712.9666666666665</v>
      </c>
      <c r="F41" s="38">
        <v>1681.0333333333333</v>
      </c>
      <c r="G41" s="38">
        <v>1650.1666666666665</v>
      </c>
      <c r="H41" s="38">
        <v>1775.7666666666664</v>
      </c>
      <c r="I41" s="38">
        <v>1806.6333333333332</v>
      </c>
      <c r="J41" s="38">
        <v>1838.5666666666664</v>
      </c>
      <c r="K41" s="31">
        <v>1774.7</v>
      </c>
      <c r="L41" s="31">
        <v>1711.9</v>
      </c>
      <c r="M41" s="31">
        <v>8.4175799999999992</v>
      </c>
      <c r="N41" s="1"/>
      <c r="O41" s="1"/>
    </row>
    <row r="42" spans="1:15" ht="12.75" customHeight="1">
      <c r="A42" s="33">
        <v>32</v>
      </c>
      <c r="B42" s="58" t="s">
        <v>55</v>
      </c>
      <c r="C42" s="31">
        <v>4824.8500000000004</v>
      </c>
      <c r="D42" s="38">
        <v>4837.4833333333336</v>
      </c>
      <c r="E42" s="38">
        <v>4804.9666666666672</v>
      </c>
      <c r="F42" s="38">
        <v>4785.0833333333339</v>
      </c>
      <c r="G42" s="38">
        <v>4752.5666666666675</v>
      </c>
      <c r="H42" s="38">
        <v>4857.3666666666668</v>
      </c>
      <c r="I42" s="38">
        <v>4889.8833333333332</v>
      </c>
      <c r="J42" s="38">
        <v>4909.7666666666664</v>
      </c>
      <c r="K42" s="31">
        <v>4870</v>
      </c>
      <c r="L42" s="31">
        <v>4817.6000000000004</v>
      </c>
      <c r="M42" s="31">
        <v>3.5444599999999999</v>
      </c>
      <c r="N42" s="1"/>
      <c r="O42" s="1"/>
    </row>
    <row r="43" spans="1:15" ht="12.75" customHeight="1">
      <c r="A43" s="33">
        <v>33</v>
      </c>
      <c r="B43" s="58" t="s">
        <v>57</v>
      </c>
      <c r="C43" s="31">
        <v>389.85</v>
      </c>
      <c r="D43" s="38">
        <v>387.90000000000003</v>
      </c>
      <c r="E43" s="38">
        <v>385.50000000000006</v>
      </c>
      <c r="F43" s="38">
        <v>381.15000000000003</v>
      </c>
      <c r="G43" s="38">
        <v>378.75000000000006</v>
      </c>
      <c r="H43" s="38">
        <v>392.25000000000006</v>
      </c>
      <c r="I43" s="38">
        <v>394.65000000000003</v>
      </c>
      <c r="J43" s="38">
        <v>399.00000000000006</v>
      </c>
      <c r="K43" s="31">
        <v>390.3</v>
      </c>
      <c r="L43" s="31">
        <v>383.55</v>
      </c>
      <c r="M43" s="31">
        <v>18.11974</v>
      </c>
      <c r="N43" s="1"/>
      <c r="O43" s="1"/>
    </row>
    <row r="44" spans="1:15" ht="12.75" customHeight="1">
      <c r="A44" s="33">
        <v>34</v>
      </c>
      <c r="B44" s="58" t="s">
        <v>328</v>
      </c>
      <c r="C44" s="31">
        <v>269.45</v>
      </c>
      <c r="D44" s="38">
        <v>269.81666666666666</v>
      </c>
      <c r="E44" s="38">
        <v>267.63333333333333</v>
      </c>
      <c r="F44" s="38">
        <v>265.81666666666666</v>
      </c>
      <c r="G44" s="38">
        <v>263.63333333333333</v>
      </c>
      <c r="H44" s="38">
        <v>271.63333333333333</v>
      </c>
      <c r="I44" s="38">
        <v>273.81666666666661</v>
      </c>
      <c r="J44" s="38">
        <v>275.63333333333333</v>
      </c>
      <c r="K44" s="31">
        <v>272</v>
      </c>
      <c r="L44" s="31">
        <v>268</v>
      </c>
      <c r="M44" s="31">
        <v>3.0180699999999998</v>
      </c>
      <c r="N44" s="1"/>
      <c r="O44" s="1"/>
    </row>
    <row r="45" spans="1:15" ht="12.75" customHeight="1">
      <c r="A45" s="33">
        <v>35</v>
      </c>
      <c r="B45" s="58" t="s">
        <v>848</v>
      </c>
      <c r="C45" s="31">
        <v>653.79999999999995</v>
      </c>
      <c r="D45" s="38">
        <v>656.83333333333326</v>
      </c>
      <c r="E45" s="38">
        <v>640.01666666666654</v>
      </c>
      <c r="F45" s="38">
        <v>626.23333333333323</v>
      </c>
      <c r="G45" s="38">
        <v>609.41666666666652</v>
      </c>
      <c r="H45" s="38">
        <v>670.61666666666656</v>
      </c>
      <c r="I45" s="38">
        <v>687.43333333333317</v>
      </c>
      <c r="J45" s="38">
        <v>701.21666666666658</v>
      </c>
      <c r="K45" s="31">
        <v>673.65</v>
      </c>
      <c r="L45" s="31">
        <v>643.04999999999995</v>
      </c>
      <c r="M45" s="31">
        <v>2.9543900000000001</v>
      </c>
      <c r="N45" s="1"/>
      <c r="O45" s="1"/>
    </row>
    <row r="46" spans="1:15" ht="12.75" customHeight="1">
      <c r="A46" s="33">
        <v>36</v>
      </c>
      <c r="B46" s="58" t="s">
        <v>329</v>
      </c>
      <c r="C46" s="31">
        <v>573.45000000000005</v>
      </c>
      <c r="D46" s="38">
        <v>579.11666666666667</v>
      </c>
      <c r="E46" s="38">
        <v>566.23333333333335</v>
      </c>
      <c r="F46" s="38">
        <v>559.01666666666665</v>
      </c>
      <c r="G46" s="38">
        <v>546.13333333333333</v>
      </c>
      <c r="H46" s="38">
        <v>586.33333333333337</v>
      </c>
      <c r="I46" s="38">
        <v>599.21666666666681</v>
      </c>
      <c r="J46" s="38">
        <v>606.43333333333339</v>
      </c>
      <c r="K46" s="31">
        <v>592</v>
      </c>
      <c r="L46" s="31">
        <v>571.9</v>
      </c>
      <c r="M46" s="31">
        <v>1.54793</v>
      </c>
      <c r="N46" s="1"/>
      <c r="O46" s="1"/>
    </row>
    <row r="47" spans="1:15" ht="12.75" customHeight="1">
      <c r="A47" s="33">
        <v>37</v>
      </c>
      <c r="B47" s="58" t="s">
        <v>58</v>
      </c>
      <c r="C47" s="31">
        <v>183.75</v>
      </c>
      <c r="D47" s="38">
        <v>184.1</v>
      </c>
      <c r="E47" s="38">
        <v>182.75</v>
      </c>
      <c r="F47" s="38">
        <v>181.75</v>
      </c>
      <c r="G47" s="38">
        <v>180.4</v>
      </c>
      <c r="H47" s="38">
        <v>185.1</v>
      </c>
      <c r="I47" s="38">
        <v>186.44999999999996</v>
      </c>
      <c r="J47" s="38">
        <v>187.45</v>
      </c>
      <c r="K47" s="31">
        <v>185.45</v>
      </c>
      <c r="L47" s="31">
        <v>183.1</v>
      </c>
      <c r="M47" s="31">
        <v>85.554079999999999</v>
      </c>
      <c r="N47" s="1"/>
      <c r="O47" s="1"/>
    </row>
    <row r="48" spans="1:15" ht="12.75" customHeight="1">
      <c r="A48" s="33">
        <v>38</v>
      </c>
      <c r="B48" s="58" t="s">
        <v>60</v>
      </c>
      <c r="C48" s="31">
        <v>3235.55</v>
      </c>
      <c r="D48" s="38">
        <v>3239.2999999999997</v>
      </c>
      <c r="E48" s="38">
        <v>3212.3499999999995</v>
      </c>
      <c r="F48" s="38">
        <v>3189.1499999999996</v>
      </c>
      <c r="G48" s="38">
        <v>3162.1999999999994</v>
      </c>
      <c r="H48" s="38">
        <v>3262.4999999999995</v>
      </c>
      <c r="I48" s="38">
        <v>3289.4499999999994</v>
      </c>
      <c r="J48" s="38">
        <v>3312.6499999999996</v>
      </c>
      <c r="K48" s="31">
        <v>3266.25</v>
      </c>
      <c r="L48" s="31">
        <v>3216.1</v>
      </c>
      <c r="M48" s="31">
        <v>6.9621300000000002</v>
      </c>
      <c r="N48" s="1"/>
      <c r="O48" s="1"/>
    </row>
    <row r="49" spans="1:15" ht="12.75" customHeight="1">
      <c r="A49" s="33">
        <v>39</v>
      </c>
      <c r="B49" s="58" t="s">
        <v>330</v>
      </c>
      <c r="C49" s="31">
        <v>331.45</v>
      </c>
      <c r="D49" s="38">
        <v>330.81666666666666</v>
      </c>
      <c r="E49" s="38">
        <v>328.88333333333333</v>
      </c>
      <c r="F49" s="38">
        <v>326.31666666666666</v>
      </c>
      <c r="G49" s="38">
        <v>324.38333333333333</v>
      </c>
      <c r="H49" s="38">
        <v>333.38333333333333</v>
      </c>
      <c r="I49" s="38">
        <v>335.31666666666661</v>
      </c>
      <c r="J49" s="38">
        <v>337.88333333333333</v>
      </c>
      <c r="K49" s="31">
        <v>332.75</v>
      </c>
      <c r="L49" s="31">
        <v>328.25</v>
      </c>
      <c r="M49" s="31">
        <v>1.9340900000000001</v>
      </c>
      <c r="N49" s="1"/>
      <c r="O49" s="1"/>
    </row>
    <row r="50" spans="1:15" ht="12.75" customHeight="1">
      <c r="A50" s="33">
        <v>40</v>
      </c>
      <c r="B50" s="58" t="s">
        <v>61</v>
      </c>
      <c r="C50" s="31">
        <v>1892.8</v>
      </c>
      <c r="D50" s="38">
        <v>1902.3333333333333</v>
      </c>
      <c r="E50" s="38">
        <v>1875.1166666666666</v>
      </c>
      <c r="F50" s="38">
        <v>1857.4333333333334</v>
      </c>
      <c r="G50" s="38">
        <v>1830.2166666666667</v>
      </c>
      <c r="H50" s="38">
        <v>1920.0166666666664</v>
      </c>
      <c r="I50" s="38">
        <v>1947.2333333333331</v>
      </c>
      <c r="J50" s="38">
        <v>1964.9166666666663</v>
      </c>
      <c r="K50" s="31">
        <v>1929.55</v>
      </c>
      <c r="L50" s="31">
        <v>1884.65</v>
      </c>
      <c r="M50" s="31">
        <v>5.4138099999999998</v>
      </c>
      <c r="N50" s="1"/>
      <c r="O50" s="1"/>
    </row>
    <row r="51" spans="1:15" ht="12.75" customHeight="1">
      <c r="A51" s="33">
        <v>41</v>
      </c>
      <c r="B51" s="58" t="s">
        <v>62</v>
      </c>
      <c r="C51" s="31">
        <v>7304.7</v>
      </c>
      <c r="D51" s="38">
        <v>7332.083333333333</v>
      </c>
      <c r="E51" s="38">
        <v>7239.1666666666661</v>
      </c>
      <c r="F51" s="38">
        <v>7173.6333333333332</v>
      </c>
      <c r="G51" s="38">
        <v>7080.7166666666662</v>
      </c>
      <c r="H51" s="38">
        <v>7397.6166666666659</v>
      </c>
      <c r="I51" s="38">
        <v>7490.5333333333319</v>
      </c>
      <c r="J51" s="38">
        <v>7556.0666666666657</v>
      </c>
      <c r="K51" s="31">
        <v>7425</v>
      </c>
      <c r="L51" s="31">
        <v>7266.55</v>
      </c>
      <c r="M51" s="31">
        <v>0.48635</v>
      </c>
      <c r="N51" s="1"/>
      <c r="O51" s="1"/>
    </row>
    <row r="52" spans="1:15" ht="12.75" customHeight="1">
      <c r="A52" s="33">
        <v>42</v>
      </c>
      <c r="B52" s="58" t="s">
        <v>64</v>
      </c>
      <c r="C52" s="31">
        <v>716.7</v>
      </c>
      <c r="D52" s="38">
        <v>719.66666666666663</v>
      </c>
      <c r="E52" s="38">
        <v>710.33333333333326</v>
      </c>
      <c r="F52" s="38">
        <v>703.96666666666658</v>
      </c>
      <c r="G52" s="38">
        <v>694.63333333333321</v>
      </c>
      <c r="H52" s="38">
        <v>726.0333333333333</v>
      </c>
      <c r="I52" s="38">
        <v>735.36666666666656</v>
      </c>
      <c r="J52" s="38">
        <v>741.73333333333335</v>
      </c>
      <c r="K52" s="31">
        <v>729</v>
      </c>
      <c r="L52" s="31">
        <v>713.3</v>
      </c>
      <c r="M52" s="31">
        <v>15.653359999999999</v>
      </c>
      <c r="N52" s="1"/>
      <c r="O52" s="1"/>
    </row>
    <row r="53" spans="1:15" ht="12.75" customHeight="1">
      <c r="A53" s="33">
        <v>43</v>
      </c>
      <c r="B53" s="58" t="s">
        <v>65</v>
      </c>
      <c r="C53" s="31">
        <v>819.6</v>
      </c>
      <c r="D53" s="38">
        <v>822.16666666666663</v>
      </c>
      <c r="E53" s="38">
        <v>813.23333333333323</v>
      </c>
      <c r="F53" s="38">
        <v>806.86666666666656</v>
      </c>
      <c r="G53" s="38">
        <v>797.93333333333317</v>
      </c>
      <c r="H53" s="38">
        <v>828.5333333333333</v>
      </c>
      <c r="I53" s="38">
        <v>837.4666666666667</v>
      </c>
      <c r="J53" s="38">
        <v>843.83333333333337</v>
      </c>
      <c r="K53" s="31">
        <v>831.1</v>
      </c>
      <c r="L53" s="31">
        <v>815.8</v>
      </c>
      <c r="M53" s="31">
        <v>16.92624</v>
      </c>
      <c r="N53" s="1"/>
      <c r="O53" s="1"/>
    </row>
    <row r="54" spans="1:15" ht="12.75" customHeight="1">
      <c r="A54" s="33">
        <v>44</v>
      </c>
      <c r="B54" s="58" t="s">
        <v>331</v>
      </c>
      <c r="C54" s="31">
        <v>436.1</v>
      </c>
      <c r="D54" s="38">
        <v>438.09999999999997</v>
      </c>
      <c r="E54" s="38">
        <v>431.49999999999994</v>
      </c>
      <c r="F54" s="38">
        <v>426.9</v>
      </c>
      <c r="G54" s="38">
        <v>420.29999999999995</v>
      </c>
      <c r="H54" s="38">
        <v>442.69999999999993</v>
      </c>
      <c r="I54" s="38">
        <v>449.29999999999995</v>
      </c>
      <c r="J54" s="38">
        <v>453.89999999999992</v>
      </c>
      <c r="K54" s="31">
        <v>444.7</v>
      </c>
      <c r="L54" s="31">
        <v>433.5</v>
      </c>
      <c r="M54" s="31">
        <v>2.5929799999999998</v>
      </c>
      <c r="N54" s="1"/>
      <c r="O54" s="1"/>
    </row>
    <row r="55" spans="1:15" ht="12.75" customHeight="1">
      <c r="A55" s="33">
        <v>45</v>
      </c>
      <c r="B55" s="58" t="s">
        <v>269</v>
      </c>
      <c r="C55" s="31">
        <v>3755.75</v>
      </c>
      <c r="D55" s="38">
        <v>3758.9333333333329</v>
      </c>
      <c r="E55" s="38">
        <v>3735.9166666666661</v>
      </c>
      <c r="F55" s="38">
        <v>3716.083333333333</v>
      </c>
      <c r="G55" s="38">
        <v>3693.0666666666662</v>
      </c>
      <c r="H55" s="38">
        <v>3778.766666666666</v>
      </c>
      <c r="I55" s="38">
        <v>3801.7833333333333</v>
      </c>
      <c r="J55" s="38">
        <v>3821.6166666666659</v>
      </c>
      <c r="K55" s="31">
        <v>3781.95</v>
      </c>
      <c r="L55" s="31">
        <v>3739.1</v>
      </c>
      <c r="M55" s="31">
        <v>1.4537800000000001</v>
      </c>
      <c r="N55" s="1"/>
      <c r="O55" s="1"/>
    </row>
    <row r="56" spans="1:15" ht="12" customHeight="1">
      <c r="A56" s="33">
        <v>46</v>
      </c>
      <c r="B56" s="58" t="s">
        <v>66</v>
      </c>
      <c r="C56" s="31">
        <v>982.25</v>
      </c>
      <c r="D56" s="38">
        <v>985.6</v>
      </c>
      <c r="E56" s="38">
        <v>976.65000000000009</v>
      </c>
      <c r="F56" s="38">
        <v>971.05000000000007</v>
      </c>
      <c r="G56" s="38">
        <v>962.10000000000014</v>
      </c>
      <c r="H56" s="38">
        <v>991.2</v>
      </c>
      <c r="I56" s="38">
        <v>1000.1500000000001</v>
      </c>
      <c r="J56" s="38">
        <v>1005.75</v>
      </c>
      <c r="K56" s="31">
        <v>994.55</v>
      </c>
      <c r="L56" s="31">
        <v>980</v>
      </c>
      <c r="M56" s="31">
        <v>67.271879999999996</v>
      </c>
      <c r="N56" s="1"/>
      <c r="O56" s="1"/>
    </row>
    <row r="57" spans="1:15" ht="12.75" customHeight="1">
      <c r="A57" s="33">
        <v>47</v>
      </c>
      <c r="B57" s="58" t="s">
        <v>67</v>
      </c>
      <c r="C57" s="31">
        <v>4637.1499999999996</v>
      </c>
      <c r="D57" s="38">
        <v>4649.6499999999996</v>
      </c>
      <c r="E57" s="38">
        <v>4609.8999999999996</v>
      </c>
      <c r="F57" s="38">
        <v>4582.6499999999996</v>
      </c>
      <c r="G57" s="38">
        <v>4542.8999999999996</v>
      </c>
      <c r="H57" s="38">
        <v>4676.8999999999996</v>
      </c>
      <c r="I57" s="38">
        <v>4716.6499999999996</v>
      </c>
      <c r="J57" s="38">
        <v>4743.8999999999996</v>
      </c>
      <c r="K57" s="31">
        <v>4689.3999999999996</v>
      </c>
      <c r="L57" s="31">
        <v>4622.3999999999996</v>
      </c>
      <c r="M57" s="31">
        <v>3.28037</v>
      </c>
      <c r="N57" s="1"/>
      <c r="O57" s="1"/>
    </row>
    <row r="58" spans="1:15" ht="12.75" customHeight="1">
      <c r="A58" s="33">
        <v>48</v>
      </c>
      <c r="B58" s="58" t="s">
        <v>70</v>
      </c>
      <c r="C58" s="31">
        <v>7270.25</v>
      </c>
      <c r="D58" s="38">
        <v>7299.55</v>
      </c>
      <c r="E58" s="38">
        <v>7229.1</v>
      </c>
      <c r="F58" s="38">
        <v>7187.95</v>
      </c>
      <c r="G58" s="38">
        <v>7117.5</v>
      </c>
      <c r="H58" s="38">
        <v>7340.7000000000007</v>
      </c>
      <c r="I58" s="38">
        <v>7411.15</v>
      </c>
      <c r="J58" s="38">
        <v>7452.3000000000011</v>
      </c>
      <c r="K58" s="31">
        <v>7370</v>
      </c>
      <c r="L58" s="31">
        <v>7258.4</v>
      </c>
      <c r="M58" s="31">
        <v>5.8136299999999999</v>
      </c>
      <c r="N58" s="1"/>
      <c r="O58" s="1"/>
    </row>
    <row r="59" spans="1:15" ht="12.75" customHeight="1">
      <c r="A59" s="33">
        <v>49</v>
      </c>
      <c r="B59" s="58" t="s">
        <v>69</v>
      </c>
      <c r="C59" s="31">
        <v>1510.1</v>
      </c>
      <c r="D59" s="38">
        <v>1514.0333333333335</v>
      </c>
      <c r="E59" s="38">
        <v>1502.116666666667</v>
      </c>
      <c r="F59" s="38">
        <v>1494.1333333333334</v>
      </c>
      <c r="G59" s="38">
        <v>1482.2166666666669</v>
      </c>
      <c r="H59" s="38">
        <v>1522.0166666666671</v>
      </c>
      <c r="I59" s="38">
        <v>1533.9333333333336</v>
      </c>
      <c r="J59" s="38">
        <v>1541.9166666666672</v>
      </c>
      <c r="K59" s="31">
        <v>1525.95</v>
      </c>
      <c r="L59" s="31">
        <v>1506.05</v>
      </c>
      <c r="M59" s="31">
        <v>6.8568899999999999</v>
      </c>
      <c r="N59" s="1"/>
      <c r="O59" s="1"/>
    </row>
    <row r="60" spans="1:15" ht="12.75" customHeight="1">
      <c r="A60" s="33">
        <v>50</v>
      </c>
      <c r="B60" s="58" t="s">
        <v>270</v>
      </c>
      <c r="C60" s="31">
        <v>7226.65</v>
      </c>
      <c r="D60" s="38">
        <v>7268.833333333333</v>
      </c>
      <c r="E60" s="38">
        <v>7160.6666666666661</v>
      </c>
      <c r="F60" s="38">
        <v>7094.6833333333334</v>
      </c>
      <c r="G60" s="38">
        <v>6986.5166666666664</v>
      </c>
      <c r="H60" s="38">
        <v>7334.8166666666657</v>
      </c>
      <c r="I60" s="38">
        <v>7442.9833333333318</v>
      </c>
      <c r="J60" s="38">
        <v>7508.9666666666653</v>
      </c>
      <c r="K60" s="31">
        <v>7377</v>
      </c>
      <c r="L60" s="31">
        <v>7202.85</v>
      </c>
      <c r="M60" s="31">
        <v>0.47769</v>
      </c>
      <c r="N60" s="1"/>
      <c r="O60" s="1"/>
    </row>
    <row r="61" spans="1:15" ht="12.75" customHeight="1">
      <c r="A61" s="33">
        <v>51</v>
      </c>
      <c r="B61" s="58" t="s">
        <v>335</v>
      </c>
      <c r="C61" s="31">
        <v>2249.25</v>
      </c>
      <c r="D61" s="38">
        <v>2253.7999999999997</v>
      </c>
      <c r="E61" s="38">
        <v>2230.4499999999994</v>
      </c>
      <c r="F61" s="38">
        <v>2211.6499999999996</v>
      </c>
      <c r="G61" s="38">
        <v>2188.2999999999993</v>
      </c>
      <c r="H61" s="38">
        <v>2272.5999999999995</v>
      </c>
      <c r="I61" s="38">
        <v>2295.9499999999998</v>
      </c>
      <c r="J61" s="38">
        <v>2314.7499999999995</v>
      </c>
      <c r="K61" s="31">
        <v>2277.15</v>
      </c>
      <c r="L61" s="31">
        <v>2235</v>
      </c>
      <c r="M61" s="31">
        <v>0.52551000000000003</v>
      </c>
      <c r="N61" s="1"/>
      <c r="O61" s="1"/>
    </row>
    <row r="62" spans="1:15" ht="12.75" customHeight="1">
      <c r="A62" s="33">
        <v>52</v>
      </c>
      <c r="B62" s="58" t="s">
        <v>71</v>
      </c>
      <c r="C62" s="31">
        <v>2383.9</v>
      </c>
      <c r="D62" s="38">
        <v>2374.6166666666668</v>
      </c>
      <c r="E62" s="38">
        <v>2362.2833333333338</v>
      </c>
      <c r="F62" s="38">
        <v>2340.666666666667</v>
      </c>
      <c r="G62" s="38">
        <v>2328.3333333333339</v>
      </c>
      <c r="H62" s="38">
        <v>2396.2333333333336</v>
      </c>
      <c r="I62" s="38">
        <v>2408.5666666666666</v>
      </c>
      <c r="J62" s="38">
        <v>2430.1833333333334</v>
      </c>
      <c r="K62" s="31">
        <v>2386.9499999999998</v>
      </c>
      <c r="L62" s="31">
        <v>2353</v>
      </c>
      <c r="M62" s="31">
        <v>2.9292099999999999</v>
      </c>
      <c r="N62" s="1"/>
      <c r="O62" s="1"/>
    </row>
    <row r="63" spans="1:15" ht="12.75" customHeight="1">
      <c r="A63" s="33">
        <v>53</v>
      </c>
      <c r="B63" s="58" t="s">
        <v>72</v>
      </c>
      <c r="C63" s="31">
        <v>407.1</v>
      </c>
      <c r="D63" s="38">
        <v>403.90000000000003</v>
      </c>
      <c r="E63" s="38">
        <v>398.70000000000005</v>
      </c>
      <c r="F63" s="38">
        <v>390.3</v>
      </c>
      <c r="G63" s="38">
        <v>385.1</v>
      </c>
      <c r="H63" s="38">
        <v>412.30000000000007</v>
      </c>
      <c r="I63" s="38">
        <v>417.5</v>
      </c>
      <c r="J63" s="38">
        <v>425.90000000000009</v>
      </c>
      <c r="K63" s="31">
        <v>409.1</v>
      </c>
      <c r="L63" s="31">
        <v>395.5</v>
      </c>
      <c r="M63" s="31">
        <v>59.776159999999997</v>
      </c>
      <c r="N63" s="1"/>
      <c r="O63" s="1"/>
    </row>
    <row r="64" spans="1:15" ht="12.75" customHeight="1">
      <c r="A64" s="33">
        <v>54</v>
      </c>
      <c r="B64" s="58" t="s">
        <v>73</v>
      </c>
      <c r="C64" s="31">
        <v>236.25</v>
      </c>
      <c r="D64" s="38">
        <v>236.01666666666665</v>
      </c>
      <c r="E64" s="38">
        <v>234.6333333333333</v>
      </c>
      <c r="F64" s="38">
        <v>233.01666666666665</v>
      </c>
      <c r="G64" s="38">
        <v>231.6333333333333</v>
      </c>
      <c r="H64" s="38">
        <v>237.6333333333333</v>
      </c>
      <c r="I64" s="38">
        <v>239.01666666666662</v>
      </c>
      <c r="J64" s="38">
        <v>240.6333333333333</v>
      </c>
      <c r="K64" s="31">
        <v>237.4</v>
      </c>
      <c r="L64" s="31">
        <v>234.4</v>
      </c>
      <c r="M64" s="31">
        <v>54.053730000000002</v>
      </c>
      <c r="N64" s="1"/>
      <c r="O64" s="1"/>
    </row>
    <row r="65" spans="1:15" ht="12.75" customHeight="1">
      <c r="A65" s="33">
        <v>55</v>
      </c>
      <c r="B65" s="58" t="s">
        <v>74</v>
      </c>
      <c r="C65" s="31">
        <v>195.45</v>
      </c>
      <c r="D65" s="38">
        <v>193.85</v>
      </c>
      <c r="E65" s="38">
        <v>191.79999999999998</v>
      </c>
      <c r="F65" s="38">
        <v>188.14999999999998</v>
      </c>
      <c r="G65" s="38">
        <v>186.09999999999997</v>
      </c>
      <c r="H65" s="38">
        <v>197.5</v>
      </c>
      <c r="I65" s="38">
        <v>199.55</v>
      </c>
      <c r="J65" s="38">
        <v>203.20000000000002</v>
      </c>
      <c r="K65" s="31">
        <v>195.9</v>
      </c>
      <c r="L65" s="31">
        <v>190.2</v>
      </c>
      <c r="M65" s="31">
        <v>166.12736000000001</v>
      </c>
      <c r="N65" s="1"/>
      <c r="O65" s="1"/>
    </row>
    <row r="66" spans="1:15" ht="12.75" customHeight="1">
      <c r="A66" s="33">
        <v>56</v>
      </c>
      <c r="B66" s="58" t="s">
        <v>271</v>
      </c>
      <c r="C66" s="31">
        <v>89.4</v>
      </c>
      <c r="D66" s="38">
        <v>89.466666666666654</v>
      </c>
      <c r="E66" s="38">
        <v>88.133333333333312</v>
      </c>
      <c r="F66" s="38">
        <v>86.86666666666666</v>
      </c>
      <c r="G66" s="38">
        <v>85.533333333333317</v>
      </c>
      <c r="H66" s="38">
        <v>90.733333333333306</v>
      </c>
      <c r="I66" s="38">
        <v>92.066666666666649</v>
      </c>
      <c r="J66" s="38">
        <v>93.3333333333333</v>
      </c>
      <c r="K66" s="31">
        <v>90.8</v>
      </c>
      <c r="L66" s="31">
        <v>88.2</v>
      </c>
      <c r="M66" s="31">
        <v>152.78755000000001</v>
      </c>
      <c r="N66" s="1"/>
      <c r="O66" s="1"/>
    </row>
    <row r="67" spans="1:15" ht="12.75" customHeight="1">
      <c r="A67" s="33">
        <v>57</v>
      </c>
      <c r="B67" s="58" t="s">
        <v>336</v>
      </c>
      <c r="C67" s="31">
        <v>41.65</v>
      </c>
      <c r="D67" s="38">
        <v>40.666666666666664</v>
      </c>
      <c r="E67" s="38">
        <v>39.483333333333327</v>
      </c>
      <c r="F67" s="38">
        <v>37.316666666666663</v>
      </c>
      <c r="G67" s="38">
        <v>36.133333333333326</v>
      </c>
      <c r="H67" s="38">
        <v>42.833333333333329</v>
      </c>
      <c r="I67" s="38">
        <v>44.016666666666666</v>
      </c>
      <c r="J67" s="38">
        <v>46.18333333333333</v>
      </c>
      <c r="K67" s="31">
        <v>41.85</v>
      </c>
      <c r="L67" s="31">
        <v>38.5</v>
      </c>
      <c r="M67" s="31">
        <v>907.69376999999997</v>
      </c>
      <c r="N67" s="1"/>
      <c r="O67" s="1"/>
    </row>
    <row r="68" spans="1:15" ht="12.75" customHeight="1">
      <c r="A68" s="33">
        <v>58</v>
      </c>
      <c r="B68" s="58" t="s">
        <v>332</v>
      </c>
      <c r="C68" s="31">
        <v>2663.5</v>
      </c>
      <c r="D68" s="38">
        <v>2663.8833333333332</v>
      </c>
      <c r="E68" s="38">
        <v>2647.8666666666663</v>
      </c>
      <c r="F68" s="38">
        <v>2632.2333333333331</v>
      </c>
      <c r="G68" s="38">
        <v>2616.2166666666662</v>
      </c>
      <c r="H68" s="38">
        <v>2679.5166666666664</v>
      </c>
      <c r="I68" s="38">
        <v>2695.5333333333328</v>
      </c>
      <c r="J68" s="38">
        <v>2711.1666666666665</v>
      </c>
      <c r="K68" s="31">
        <v>2679.9</v>
      </c>
      <c r="L68" s="31">
        <v>2648.25</v>
      </c>
      <c r="M68" s="31">
        <v>0.14607000000000001</v>
      </c>
      <c r="N68" s="1"/>
      <c r="O68" s="1"/>
    </row>
    <row r="69" spans="1:15" ht="12.75" customHeight="1">
      <c r="A69" s="33">
        <v>59</v>
      </c>
      <c r="B69" s="58" t="s">
        <v>75</v>
      </c>
      <c r="C69" s="31">
        <v>1655.05</v>
      </c>
      <c r="D69" s="38">
        <v>1666.0166666666667</v>
      </c>
      <c r="E69" s="38">
        <v>1641.0333333333333</v>
      </c>
      <c r="F69" s="38">
        <v>1627.0166666666667</v>
      </c>
      <c r="G69" s="38">
        <v>1602.0333333333333</v>
      </c>
      <c r="H69" s="38">
        <v>1680.0333333333333</v>
      </c>
      <c r="I69" s="38">
        <v>1705.0166666666664</v>
      </c>
      <c r="J69" s="38">
        <v>1719.0333333333333</v>
      </c>
      <c r="K69" s="31">
        <v>1691</v>
      </c>
      <c r="L69" s="31">
        <v>1652</v>
      </c>
      <c r="M69" s="31">
        <v>6.7868399999999998</v>
      </c>
      <c r="N69" s="1"/>
      <c r="O69" s="1"/>
    </row>
    <row r="70" spans="1:15" ht="12.75" customHeight="1">
      <c r="A70" s="33">
        <v>60</v>
      </c>
      <c r="B70" s="58" t="s">
        <v>337</v>
      </c>
      <c r="C70" s="31">
        <v>4830.8999999999996</v>
      </c>
      <c r="D70" s="38">
        <v>4821.5166666666664</v>
      </c>
      <c r="E70" s="38">
        <v>4794.0333333333328</v>
      </c>
      <c r="F70" s="38">
        <v>4757.1666666666661</v>
      </c>
      <c r="G70" s="38">
        <v>4729.6833333333325</v>
      </c>
      <c r="H70" s="38">
        <v>4858.3833333333332</v>
      </c>
      <c r="I70" s="38">
        <v>4885.8666666666668</v>
      </c>
      <c r="J70" s="38">
        <v>4922.7333333333336</v>
      </c>
      <c r="K70" s="31">
        <v>4849</v>
      </c>
      <c r="L70" s="31">
        <v>4784.6499999999996</v>
      </c>
      <c r="M70" s="31">
        <v>0.16808999999999999</v>
      </c>
      <c r="N70" s="1"/>
      <c r="O70" s="1"/>
    </row>
    <row r="71" spans="1:15" ht="12.75" customHeight="1">
      <c r="A71" s="33">
        <v>61</v>
      </c>
      <c r="B71" s="58" t="s">
        <v>333</v>
      </c>
      <c r="C71" s="31">
        <v>2503.8000000000002</v>
      </c>
      <c r="D71" s="38">
        <v>2504.2833333333333</v>
      </c>
      <c r="E71" s="38">
        <v>2470.5666666666666</v>
      </c>
      <c r="F71" s="38">
        <v>2437.3333333333335</v>
      </c>
      <c r="G71" s="38">
        <v>2403.6166666666668</v>
      </c>
      <c r="H71" s="38">
        <v>2537.5166666666664</v>
      </c>
      <c r="I71" s="38">
        <v>2571.2333333333327</v>
      </c>
      <c r="J71" s="38">
        <v>2604.4666666666662</v>
      </c>
      <c r="K71" s="31">
        <v>2538</v>
      </c>
      <c r="L71" s="31">
        <v>2471.0500000000002</v>
      </c>
      <c r="M71" s="31">
        <v>2.9750399999999999</v>
      </c>
      <c r="N71" s="1"/>
      <c r="O71" s="1"/>
    </row>
    <row r="72" spans="1:15" ht="12.75" customHeight="1">
      <c r="A72" s="33">
        <v>62</v>
      </c>
      <c r="B72" s="58" t="s">
        <v>77</v>
      </c>
      <c r="C72" s="31">
        <v>707.8</v>
      </c>
      <c r="D72" s="38">
        <v>708.43333333333339</v>
      </c>
      <c r="E72" s="38">
        <v>697.01666666666677</v>
      </c>
      <c r="F72" s="38">
        <v>686.23333333333335</v>
      </c>
      <c r="G72" s="38">
        <v>674.81666666666672</v>
      </c>
      <c r="H72" s="38">
        <v>719.21666666666681</v>
      </c>
      <c r="I72" s="38">
        <v>730.63333333333333</v>
      </c>
      <c r="J72" s="38">
        <v>741.41666666666686</v>
      </c>
      <c r="K72" s="31">
        <v>719.85</v>
      </c>
      <c r="L72" s="31">
        <v>697.65</v>
      </c>
      <c r="M72" s="31">
        <v>18.194289999999999</v>
      </c>
      <c r="N72" s="1"/>
      <c r="O72" s="1"/>
    </row>
    <row r="73" spans="1:15" ht="12.75" customHeight="1">
      <c r="A73" s="33">
        <v>63</v>
      </c>
      <c r="B73" s="58" t="s">
        <v>338</v>
      </c>
      <c r="C73" s="31">
        <v>1177.55</v>
      </c>
      <c r="D73" s="38">
        <v>1177.6666666666667</v>
      </c>
      <c r="E73" s="38">
        <v>1147.6833333333334</v>
      </c>
      <c r="F73" s="38">
        <v>1117.8166666666666</v>
      </c>
      <c r="G73" s="38">
        <v>1087.8333333333333</v>
      </c>
      <c r="H73" s="38">
        <v>1207.5333333333335</v>
      </c>
      <c r="I73" s="38">
        <v>1237.5166666666667</v>
      </c>
      <c r="J73" s="38">
        <v>1267.3833333333337</v>
      </c>
      <c r="K73" s="31">
        <v>1207.6500000000001</v>
      </c>
      <c r="L73" s="31">
        <v>1147.8</v>
      </c>
      <c r="M73" s="31">
        <v>17.837869999999999</v>
      </c>
      <c r="N73" s="1"/>
      <c r="O73" s="1"/>
    </row>
    <row r="74" spans="1:15" ht="12.75" customHeight="1">
      <c r="A74" s="33">
        <v>64</v>
      </c>
      <c r="B74" s="58" t="s">
        <v>76</v>
      </c>
      <c r="C74" s="31">
        <v>140.55000000000001</v>
      </c>
      <c r="D74" s="38">
        <v>140.69999999999999</v>
      </c>
      <c r="E74" s="38">
        <v>139.04999999999998</v>
      </c>
      <c r="F74" s="38">
        <v>137.54999999999998</v>
      </c>
      <c r="G74" s="38">
        <v>135.89999999999998</v>
      </c>
      <c r="H74" s="38">
        <v>142.19999999999999</v>
      </c>
      <c r="I74" s="38">
        <v>143.84999999999997</v>
      </c>
      <c r="J74" s="38">
        <v>145.35</v>
      </c>
      <c r="K74" s="31">
        <v>142.35</v>
      </c>
      <c r="L74" s="31">
        <v>139.19999999999999</v>
      </c>
      <c r="M74" s="31">
        <v>282.62276000000003</v>
      </c>
      <c r="N74" s="1"/>
      <c r="O74" s="1"/>
    </row>
    <row r="75" spans="1:15" ht="12.75" customHeight="1">
      <c r="A75" s="33">
        <v>65</v>
      </c>
      <c r="B75" s="58" t="s">
        <v>78</v>
      </c>
      <c r="C75" s="31">
        <v>1085.25</v>
      </c>
      <c r="D75" s="38">
        <v>1086.6000000000001</v>
      </c>
      <c r="E75" s="38">
        <v>1077.2000000000003</v>
      </c>
      <c r="F75" s="38">
        <v>1069.1500000000001</v>
      </c>
      <c r="G75" s="38">
        <v>1059.7500000000002</v>
      </c>
      <c r="H75" s="38">
        <v>1094.6500000000003</v>
      </c>
      <c r="I75" s="38">
        <v>1104.0500000000004</v>
      </c>
      <c r="J75" s="38">
        <v>1112.1000000000004</v>
      </c>
      <c r="K75" s="31">
        <v>1096</v>
      </c>
      <c r="L75" s="31">
        <v>1078.55</v>
      </c>
      <c r="M75" s="31">
        <v>19.035170000000001</v>
      </c>
      <c r="N75" s="1"/>
      <c r="O75" s="1"/>
    </row>
    <row r="76" spans="1:15" ht="12.75" customHeight="1">
      <c r="A76" s="33">
        <v>66</v>
      </c>
      <c r="B76" s="58" t="s">
        <v>81</v>
      </c>
      <c r="C76" s="31">
        <v>138.75</v>
      </c>
      <c r="D76" s="38">
        <v>138</v>
      </c>
      <c r="E76" s="38">
        <v>135.35</v>
      </c>
      <c r="F76" s="38">
        <v>131.94999999999999</v>
      </c>
      <c r="G76" s="38">
        <v>129.29999999999998</v>
      </c>
      <c r="H76" s="38">
        <v>141.4</v>
      </c>
      <c r="I76" s="38">
        <v>144.04999999999998</v>
      </c>
      <c r="J76" s="38">
        <v>147.45000000000002</v>
      </c>
      <c r="K76" s="31">
        <v>140.65</v>
      </c>
      <c r="L76" s="31">
        <v>134.6</v>
      </c>
      <c r="M76" s="31">
        <v>924.88417000000004</v>
      </c>
      <c r="N76" s="1"/>
      <c r="O76" s="1"/>
    </row>
    <row r="77" spans="1:15" ht="12.75" customHeight="1">
      <c r="A77" s="33">
        <v>67</v>
      </c>
      <c r="B77" s="58" t="s">
        <v>85</v>
      </c>
      <c r="C77" s="31">
        <v>344.7</v>
      </c>
      <c r="D77" s="38">
        <v>345.41666666666669</v>
      </c>
      <c r="E77" s="38">
        <v>342.08333333333337</v>
      </c>
      <c r="F77" s="38">
        <v>339.4666666666667</v>
      </c>
      <c r="G77" s="38">
        <v>336.13333333333338</v>
      </c>
      <c r="H77" s="38">
        <v>348.03333333333336</v>
      </c>
      <c r="I77" s="38">
        <v>351.36666666666673</v>
      </c>
      <c r="J77" s="38">
        <v>353.98333333333335</v>
      </c>
      <c r="K77" s="31">
        <v>348.75</v>
      </c>
      <c r="L77" s="31">
        <v>342.8</v>
      </c>
      <c r="M77" s="31">
        <v>34.49286</v>
      </c>
      <c r="N77" s="1"/>
      <c r="O77" s="1"/>
    </row>
    <row r="78" spans="1:15" ht="12.75" customHeight="1">
      <c r="A78" s="33">
        <v>68</v>
      </c>
      <c r="B78" s="58" t="s">
        <v>80</v>
      </c>
      <c r="C78" s="31">
        <v>865.3</v>
      </c>
      <c r="D78" s="38">
        <v>864.81666666666661</v>
      </c>
      <c r="E78" s="38">
        <v>860.18333333333317</v>
      </c>
      <c r="F78" s="38">
        <v>855.06666666666661</v>
      </c>
      <c r="G78" s="38">
        <v>850.43333333333317</v>
      </c>
      <c r="H78" s="38">
        <v>869.93333333333317</v>
      </c>
      <c r="I78" s="38">
        <v>874.56666666666661</v>
      </c>
      <c r="J78" s="38">
        <v>879.68333333333317</v>
      </c>
      <c r="K78" s="31">
        <v>869.45</v>
      </c>
      <c r="L78" s="31">
        <v>859.7</v>
      </c>
      <c r="M78" s="31">
        <v>31.026489999999999</v>
      </c>
      <c r="N78" s="1"/>
      <c r="O78" s="1"/>
    </row>
    <row r="79" spans="1:15" ht="12.75" customHeight="1">
      <c r="A79" s="33">
        <v>69</v>
      </c>
      <c r="B79" s="58" t="s">
        <v>850</v>
      </c>
      <c r="C79" s="31">
        <v>482.15</v>
      </c>
      <c r="D79" s="38">
        <v>484.38333333333338</v>
      </c>
      <c r="E79" s="38">
        <v>478.76666666666677</v>
      </c>
      <c r="F79" s="38">
        <v>475.38333333333338</v>
      </c>
      <c r="G79" s="38">
        <v>469.76666666666677</v>
      </c>
      <c r="H79" s="38">
        <v>487.76666666666677</v>
      </c>
      <c r="I79" s="38">
        <v>493.38333333333344</v>
      </c>
      <c r="J79" s="38">
        <v>496.76666666666677</v>
      </c>
      <c r="K79" s="31">
        <v>490</v>
      </c>
      <c r="L79" s="31">
        <v>481</v>
      </c>
      <c r="M79" s="31">
        <v>3.02928</v>
      </c>
      <c r="N79" s="1"/>
      <c r="O79" s="1"/>
    </row>
    <row r="80" spans="1:15" ht="12.75" customHeight="1">
      <c r="A80" s="33">
        <v>70</v>
      </c>
      <c r="B80" s="58" t="s">
        <v>82</v>
      </c>
      <c r="C80" s="31">
        <v>261.35000000000002</v>
      </c>
      <c r="D80" s="38">
        <v>262.33333333333331</v>
      </c>
      <c r="E80" s="38">
        <v>259.71666666666664</v>
      </c>
      <c r="F80" s="38">
        <v>258.08333333333331</v>
      </c>
      <c r="G80" s="38">
        <v>255.46666666666664</v>
      </c>
      <c r="H80" s="38">
        <v>263.96666666666664</v>
      </c>
      <c r="I80" s="38">
        <v>266.58333333333331</v>
      </c>
      <c r="J80" s="38">
        <v>268.21666666666664</v>
      </c>
      <c r="K80" s="31">
        <v>264.95</v>
      </c>
      <c r="L80" s="31">
        <v>260.7</v>
      </c>
      <c r="M80" s="31">
        <v>21.359559999999998</v>
      </c>
      <c r="N80" s="1"/>
      <c r="O80" s="1"/>
    </row>
    <row r="81" spans="1:15" ht="12.75" customHeight="1">
      <c r="A81" s="33">
        <v>71</v>
      </c>
      <c r="B81" s="58" t="s">
        <v>339</v>
      </c>
      <c r="C81" s="31">
        <v>1246.25</v>
      </c>
      <c r="D81" s="38">
        <v>1222.7833333333333</v>
      </c>
      <c r="E81" s="38">
        <v>1194.5666666666666</v>
      </c>
      <c r="F81" s="38">
        <v>1142.8833333333332</v>
      </c>
      <c r="G81" s="38">
        <v>1114.6666666666665</v>
      </c>
      <c r="H81" s="38">
        <v>1274.4666666666667</v>
      </c>
      <c r="I81" s="38">
        <v>1302.6833333333334</v>
      </c>
      <c r="J81" s="38">
        <v>1354.3666666666668</v>
      </c>
      <c r="K81" s="31">
        <v>1251</v>
      </c>
      <c r="L81" s="31">
        <v>1171.0999999999999</v>
      </c>
      <c r="M81" s="31">
        <v>3.07178</v>
      </c>
      <c r="N81" s="1"/>
      <c r="O81" s="1"/>
    </row>
    <row r="82" spans="1:15" ht="12.75" customHeight="1">
      <c r="A82" s="33">
        <v>72</v>
      </c>
      <c r="B82" s="58" t="s">
        <v>88</v>
      </c>
      <c r="C82" s="31">
        <v>518.79999999999995</v>
      </c>
      <c r="D82" s="38">
        <v>523.65</v>
      </c>
      <c r="E82" s="38">
        <v>511.75</v>
      </c>
      <c r="F82" s="38">
        <v>504.70000000000005</v>
      </c>
      <c r="G82" s="38">
        <v>492.80000000000007</v>
      </c>
      <c r="H82" s="38">
        <v>530.69999999999993</v>
      </c>
      <c r="I82" s="38">
        <v>542.5999999999998</v>
      </c>
      <c r="J82" s="38">
        <v>549.64999999999986</v>
      </c>
      <c r="K82" s="31">
        <v>535.54999999999995</v>
      </c>
      <c r="L82" s="31">
        <v>516.6</v>
      </c>
      <c r="M82" s="31">
        <v>24.554010000000002</v>
      </c>
      <c r="N82" s="1"/>
      <c r="O82" s="1"/>
    </row>
    <row r="83" spans="1:15" ht="12.75" customHeight="1">
      <c r="A83" s="33">
        <v>73</v>
      </c>
      <c r="B83" s="58" t="s">
        <v>851</v>
      </c>
      <c r="C83" s="31">
        <v>285.39999999999998</v>
      </c>
      <c r="D83" s="38">
        <v>286.61666666666662</v>
      </c>
      <c r="E83" s="38">
        <v>283.78333333333325</v>
      </c>
      <c r="F83" s="38">
        <v>282.16666666666663</v>
      </c>
      <c r="G83" s="38">
        <v>279.33333333333326</v>
      </c>
      <c r="H83" s="38">
        <v>288.23333333333323</v>
      </c>
      <c r="I83" s="38">
        <v>291.06666666666661</v>
      </c>
      <c r="J83" s="38">
        <v>292.68333333333322</v>
      </c>
      <c r="K83" s="31">
        <v>289.45</v>
      </c>
      <c r="L83" s="31">
        <v>285</v>
      </c>
      <c r="M83" s="31">
        <v>26.153490000000001</v>
      </c>
      <c r="N83" s="1"/>
      <c r="O83" s="1"/>
    </row>
    <row r="84" spans="1:15" ht="12.75" customHeight="1">
      <c r="A84" s="33">
        <v>74</v>
      </c>
      <c r="B84" s="58" t="s">
        <v>340</v>
      </c>
      <c r="C84" s="31">
        <v>6247.7</v>
      </c>
      <c r="D84" s="38">
        <v>6266.333333333333</v>
      </c>
      <c r="E84" s="38">
        <v>6217.3666666666659</v>
      </c>
      <c r="F84" s="38">
        <v>6187.0333333333328</v>
      </c>
      <c r="G84" s="38">
        <v>6138.0666666666657</v>
      </c>
      <c r="H84" s="38">
        <v>6296.6666666666661</v>
      </c>
      <c r="I84" s="38">
        <v>6345.6333333333332</v>
      </c>
      <c r="J84" s="38">
        <v>6375.9666666666662</v>
      </c>
      <c r="K84" s="31">
        <v>6315.3</v>
      </c>
      <c r="L84" s="31">
        <v>6236</v>
      </c>
      <c r="M84" s="31">
        <v>0.20685999999999999</v>
      </c>
      <c r="N84" s="1"/>
      <c r="O84" s="1"/>
    </row>
    <row r="85" spans="1:15" ht="12.75" customHeight="1">
      <c r="A85" s="33">
        <v>75</v>
      </c>
      <c r="B85" s="58" t="s">
        <v>341</v>
      </c>
      <c r="C85" s="31">
        <v>741.5</v>
      </c>
      <c r="D85" s="38">
        <v>742.58333333333337</v>
      </c>
      <c r="E85" s="38">
        <v>734.51666666666677</v>
      </c>
      <c r="F85" s="38">
        <v>727.53333333333342</v>
      </c>
      <c r="G85" s="38">
        <v>719.46666666666681</v>
      </c>
      <c r="H85" s="38">
        <v>749.56666666666672</v>
      </c>
      <c r="I85" s="38">
        <v>757.63333333333333</v>
      </c>
      <c r="J85" s="38">
        <v>764.61666666666667</v>
      </c>
      <c r="K85" s="31">
        <v>750.65</v>
      </c>
      <c r="L85" s="31">
        <v>735.6</v>
      </c>
      <c r="M85" s="31">
        <v>0.71082999999999996</v>
      </c>
      <c r="N85" s="1"/>
      <c r="O85" s="1"/>
    </row>
    <row r="86" spans="1:15" ht="12.75" customHeight="1">
      <c r="A86" s="33">
        <v>76</v>
      </c>
      <c r="B86" s="58" t="s">
        <v>342</v>
      </c>
      <c r="C86" s="31">
        <v>1059.55</v>
      </c>
      <c r="D86" s="38">
        <v>1037.3166666666666</v>
      </c>
      <c r="E86" s="38">
        <v>1002.3333333333333</v>
      </c>
      <c r="F86" s="38">
        <v>945.11666666666667</v>
      </c>
      <c r="G86" s="38">
        <v>910.13333333333333</v>
      </c>
      <c r="H86" s="38">
        <v>1094.5333333333333</v>
      </c>
      <c r="I86" s="38">
        <v>1129.5166666666669</v>
      </c>
      <c r="J86" s="38">
        <v>1186.7333333333331</v>
      </c>
      <c r="K86" s="31">
        <v>1072.3</v>
      </c>
      <c r="L86" s="31">
        <v>980.1</v>
      </c>
      <c r="M86" s="31">
        <v>4.3940099999999997</v>
      </c>
      <c r="N86" s="1"/>
      <c r="O86" s="1"/>
    </row>
    <row r="87" spans="1:15" ht="12.75" customHeight="1">
      <c r="A87" s="33">
        <v>77</v>
      </c>
      <c r="B87" s="58" t="s">
        <v>343</v>
      </c>
      <c r="C87" s="31">
        <v>448.05</v>
      </c>
      <c r="D87" s="38">
        <v>449.40000000000003</v>
      </c>
      <c r="E87" s="38">
        <v>442.20000000000005</v>
      </c>
      <c r="F87" s="38">
        <v>436.35</v>
      </c>
      <c r="G87" s="38">
        <v>429.15000000000003</v>
      </c>
      <c r="H87" s="38">
        <v>455.25000000000006</v>
      </c>
      <c r="I87" s="38">
        <v>462.45</v>
      </c>
      <c r="J87" s="38">
        <v>468.30000000000007</v>
      </c>
      <c r="K87" s="31">
        <v>456.6</v>
      </c>
      <c r="L87" s="31">
        <v>443.55</v>
      </c>
      <c r="M87" s="31">
        <v>7.5546499999999996</v>
      </c>
      <c r="N87" s="1"/>
      <c r="O87" s="1"/>
    </row>
    <row r="88" spans="1:15" ht="12.75" customHeight="1">
      <c r="A88" s="33">
        <v>78</v>
      </c>
      <c r="B88" s="58" t="s">
        <v>83</v>
      </c>
      <c r="C88" s="31">
        <v>19066.8</v>
      </c>
      <c r="D88" s="38">
        <v>19033.833333333332</v>
      </c>
      <c r="E88" s="38">
        <v>18877.666666666664</v>
      </c>
      <c r="F88" s="38">
        <v>18688.533333333333</v>
      </c>
      <c r="G88" s="38">
        <v>18532.366666666665</v>
      </c>
      <c r="H88" s="38">
        <v>19222.966666666664</v>
      </c>
      <c r="I88" s="38">
        <v>19379.133333333328</v>
      </c>
      <c r="J88" s="38">
        <v>19568.266666666663</v>
      </c>
      <c r="K88" s="31">
        <v>19190</v>
      </c>
      <c r="L88" s="31">
        <v>18844.7</v>
      </c>
      <c r="M88" s="31">
        <v>0.20108999999999999</v>
      </c>
      <c r="N88" s="1"/>
      <c r="O88" s="1"/>
    </row>
    <row r="89" spans="1:15" ht="12.75" customHeight="1">
      <c r="A89" s="33">
        <v>79</v>
      </c>
      <c r="B89" s="58" t="s">
        <v>344</v>
      </c>
      <c r="C89" s="31">
        <v>630.35</v>
      </c>
      <c r="D89" s="38">
        <v>627.68333333333328</v>
      </c>
      <c r="E89" s="38">
        <v>612.86666666666656</v>
      </c>
      <c r="F89" s="38">
        <v>595.38333333333333</v>
      </c>
      <c r="G89" s="38">
        <v>580.56666666666661</v>
      </c>
      <c r="H89" s="38">
        <v>645.16666666666652</v>
      </c>
      <c r="I89" s="38">
        <v>659.98333333333335</v>
      </c>
      <c r="J89" s="38">
        <v>677.46666666666647</v>
      </c>
      <c r="K89" s="31">
        <v>642.5</v>
      </c>
      <c r="L89" s="31">
        <v>610.20000000000005</v>
      </c>
      <c r="M89" s="31">
        <v>11.568479999999999</v>
      </c>
      <c r="N89" s="1"/>
      <c r="O89" s="1"/>
    </row>
    <row r="90" spans="1:15" ht="12.75" customHeight="1">
      <c r="A90" s="33">
        <v>80</v>
      </c>
      <c r="B90" s="58" t="s">
        <v>345</v>
      </c>
      <c r="C90" s="31">
        <v>15.35</v>
      </c>
      <c r="D90" s="38">
        <v>15.35</v>
      </c>
      <c r="E90" s="38">
        <v>15.35</v>
      </c>
      <c r="F90" s="38">
        <v>15.35</v>
      </c>
      <c r="G90" s="38">
        <v>15.35</v>
      </c>
      <c r="H90" s="38">
        <v>15.35</v>
      </c>
      <c r="I90" s="38">
        <v>15.35</v>
      </c>
      <c r="J90" s="38">
        <v>15.35</v>
      </c>
      <c r="K90" s="31">
        <v>15.35</v>
      </c>
      <c r="L90" s="31">
        <v>15.35</v>
      </c>
      <c r="M90" s="31">
        <v>39.267809999999997</v>
      </c>
      <c r="N90" s="1"/>
      <c r="O90" s="1"/>
    </row>
    <row r="91" spans="1:15" ht="12.75" customHeight="1">
      <c r="A91" s="33">
        <v>81</v>
      </c>
      <c r="B91" s="58" t="s">
        <v>86</v>
      </c>
      <c r="C91" s="31">
        <v>4507.2</v>
      </c>
      <c r="D91" s="38">
        <v>4489.3166666666666</v>
      </c>
      <c r="E91" s="38">
        <v>4467.6333333333332</v>
      </c>
      <c r="F91" s="38">
        <v>4428.0666666666666</v>
      </c>
      <c r="G91" s="38">
        <v>4406.3833333333332</v>
      </c>
      <c r="H91" s="38">
        <v>4528.8833333333332</v>
      </c>
      <c r="I91" s="38">
        <v>4550.5666666666657</v>
      </c>
      <c r="J91" s="38">
        <v>4590.1333333333332</v>
      </c>
      <c r="K91" s="31">
        <v>4511</v>
      </c>
      <c r="L91" s="31">
        <v>4449.75</v>
      </c>
      <c r="M91" s="31">
        <v>3.9439099999999998</v>
      </c>
      <c r="N91" s="1"/>
      <c r="O91" s="1"/>
    </row>
    <row r="92" spans="1:15" ht="12.75" customHeight="1">
      <c r="A92" s="33">
        <v>82</v>
      </c>
      <c r="B92" s="58" t="s">
        <v>334</v>
      </c>
      <c r="C92" s="31">
        <v>1188.25</v>
      </c>
      <c r="D92" s="38">
        <v>1158.9666666666667</v>
      </c>
      <c r="E92" s="38">
        <v>1114.8833333333334</v>
      </c>
      <c r="F92" s="38">
        <v>1041.5166666666667</v>
      </c>
      <c r="G92" s="38">
        <v>997.43333333333339</v>
      </c>
      <c r="H92" s="38">
        <v>1232.3333333333335</v>
      </c>
      <c r="I92" s="38">
        <v>1276.4166666666665</v>
      </c>
      <c r="J92" s="38">
        <v>1349.7833333333335</v>
      </c>
      <c r="K92" s="31">
        <v>1203.05</v>
      </c>
      <c r="L92" s="31">
        <v>1085.5999999999999</v>
      </c>
      <c r="M92" s="31">
        <v>74.046760000000006</v>
      </c>
      <c r="N92" s="1"/>
      <c r="O92" s="1"/>
    </row>
    <row r="93" spans="1:15" ht="12.75" customHeight="1">
      <c r="A93" s="33">
        <v>83</v>
      </c>
      <c r="B93" s="58" t="s">
        <v>346</v>
      </c>
      <c r="C93" s="31">
        <v>1759.35</v>
      </c>
      <c r="D93" s="38">
        <v>1753.6000000000001</v>
      </c>
      <c r="E93" s="38">
        <v>1737.2000000000003</v>
      </c>
      <c r="F93" s="38">
        <v>1715.0500000000002</v>
      </c>
      <c r="G93" s="38">
        <v>1698.6500000000003</v>
      </c>
      <c r="H93" s="38">
        <v>1775.7500000000002</v>
      </c>
      <c r="I93" s="38">
        <v>1792.1500000000003</v>
      </c>
      <c r="J93" s="38">
        <v>1814.3000000000002</v>
      </c>
      <c r="K93" s="31">
        <v>1770</v>
      </c>
      <c r="L93" s="31">
        <v>1731.45</v>
      </c>
      <c r="M93" s="31">
        <v>0.68916999999999995</v>
      </c>
      <c r="N93" s="1"/>
      <c r="O93" s="1"/>
    </row>
    <row r="94" spans="1:15" ht="12.75" customHeight="1">
      <c r="A94" s="33">
        <v>84</v>
      </c>
      <c r="B94" s="58" t="s">
        <v>352</v>
      </c>
      <c r="C94" s="31">
        <v>299.85000000000002</v>
      </c>
      <c r="D94" s="38">
        <v>301.66666666666669</v>
      </c>
      <c r="E94" s="38">
        <v>297.33333333333337</v>
      </c>
      <c r="F94" s="38">
        <v>294.81666666666666</v>
      </c>
      <c r="G94" s="38">
        <v>290.48333333333335</v>
      </c>
      <c r="H94" s="38">
        <v>304.18333333333339</v>
      </c>
      <c r="I94" s="38">
        <v>308.51666666666677</v>
      </c>
      <c r="J94" s="38">
        <v>311.03333333333342</v>
      </c>
      <c r="K94" s="31">
        <v>306</v>
      </c>
      <c r="L94" s="31">
        <v>299.14999999999998</v>
      </c>
      <c r="M94" s="31">
        <v>11.774150000000001</v>
      </c>
      <c r="N94" s="1"/>
      <c r="O94" s="1"/>
    </row>
    <row r="95" spans="1:15" ht="12.75" customHeight="1">
      <c r="A95" s="33">
        <v>85</v>
      </c>
      <c r="B95" s="58" t="s">
        <v>90</v>
      </c>
      <c r="C95" s="31">
        <v>766.1</v>
      </c>
      <c r="D95" s="38">
        <v>764.93333333333339</v>
      </c>
      <c r="E95" s="38">
        <v>759.86666666666679</v>
      </c>
      <c r="F95" s="38">
        <v>753.63333333333344</v>
      </c>
      <c r="G95" s="38">
        <v>748.56666666666683</v>
      </c>
      <c r="H95" s="38">
        <v>771.16666666666674</v>
      </c>
      <c r="I95" s="38">
        <v>776.23333333333335</v>
      </c>
      <c r="J95" s="38">
        <v>782.4666666666667</v>
      </c>
      <c r="K95" s="31">
        <v>770</v>
      </c>
      <c r="L95" s="31">
        <v>758.7</v>
      </c>
      <c r="M95" s="31">
        <v>6.3331200000000001</v>
      </c>
      <c r="N95" s="1"/>
      <c r="O95" s="1"/>
    </row>
    <row r="96" spans="1:15" ht="12.75" customHeight="1">
      <c r="A96" s="33">
        <v>86</v>
      </c>
      <c r="B96" s="58" t="s">
        <v>89</v>
      </c>
      <c r="C96" s="31">
        <v>336.55</v>
      </c>
      <c r="D96" s="38">
        <v>334.15000000000003</v>
      </c>
      <c r="E96" s="38">
        <v>329.70000000000005</v>
      </c>
      <c r="F96" s="38">
        <v>322.85000000000002</v>
      </c>
      <c r="G96" s="38">
        <v>318.40000000000003</v>
      </c>
      <c r="H96" s="38">
        <v>341.00000000000006</v>
      </c>
      <c r="I96" s="38">
        <v>345.45</v>
      </c>
      <c r="J96" s="38">
        <v>352.30000000000007</v>
      </c>
      <c r="K96" s="31">
        <v>338.6</v>
      </c>
      <c r="L96" s="31">
        <v>327.3</v>
      </c>
      <c r="M96" s="31">
        <v>93.006910000000005</v>
      </c>
      <c r="N96" s="1"/>
      <c r="O96" s="1"/>
    </row>
    <row r="97" spans="1:15" ht="12.75" customHeight="1">
      <c r="A97" s="33">
        <v>87</v>
      </c>
      <c r="B97" s="58" t="s">
        <v>353</v>
      </c>
      <c r="C97" s="31">
        <v>811.9</v>
      </c>
      <c r="D97" s="38">
        <v>813.28333333333342</v>
      </c>
      <c r="E97" s="38">
        <v>803.56666666666683</v>
      </c>
      <c r="F97" s="38">
        <v>795.23333333333346</v>
      </c>
      <c r="G97" s="38">
        <v>785.51666666666688</v>
      </c>
      <c r="H97" s="38">
        <v>821.61666666666679</v>
      </c>
      <c r="I97" s="38">
        <v>831.33333333333326</v>
      </c>
      <c r="J97" s="38">
        <v>839.66666666666674</v>
      </c>
      <c r="K97" s="31">
        <v>823</v>
      </c>
      <c r="L97" s="31">
        <v>804.95</v>
      </c>
      <c r="M97" s="31">
        <v>2.1414300000000002</v>
      </c>
      <c r="N97" s="1"/>
      <c r="O97" s="1"/>
    </row>
    <row r="98" spans="1:15" ht="12.75" customHeight="1">
      <c r="A98" s="33">
        <v>88</v>
      </c>
      <c r="B98" s="58" t="s">
        <v>354</v>
      </c>
      <c r="C98" s="31">
        <v>1187.0999999999999</v>
      </c>
      <c r="D98" s="38">
        <v>1169.45</v>
      </c>
      <c r="E98" s="38">
        <v>1144.6500000000001</v>
      </c>
      <c r="F98" s="38">
        <v>1102.2</v>
      </c>
      <c r="G98" s="38">
        <v>1077.4000000000001</v>
      </c>
      <c r="H98" s="38">
        <v>1211.9000000000001</v>
      </c>
      <c r="I98" s="38">
        <v>1236.6999999999998</v>
      </c>
      <c r="J98" s="38">
        <v>1279.1500000000001</v>
      </c>
      <c r="K98" s="31">
        <v>1194.25</v>
      </c>
      <c r="L98" s="31">
        <v>1127</v>
      </c>
      <c r="M98" s="31">
        <v>3.0540600000000002</v>
      </c>
      <c r="N98" s="1"/>
      <c r="O98" s="1"/>
    </row>
    <row r="99" spans="1:15" ht="12.75" customHeight="1">
      <c r="A99" s="33">
        <v>89</v>
      </c>
      <c r="B99" s="58" t="s">
        <v>355</v>
      </c>
      <c r="C99" s="31">
        <v>143.35</v>
      </c>
      <c r="D99" s="38">
        <v>143.68333333333331</v>
      </c>
      <c r="E99" s="38">
        <v>142.51666666666662</v>
      </c>
      <c r="F99" s="38">
        <v>141.68333333333331</v>
      </c>
      <c r="G99" s="38">
        <v>140.51666666666662</v>
      </c>
      <c r="H99" s="38">
        <v>144.51666666666662</v>
      </c>
      <c r="I99" s="38">
        <v>145.68333333333331</v>
      </c>
      <c r="J99" s="38">
        <v>146.51666666666662</v>
      </c>
      <c r="K99" s="31">
        <v>144.85</v>
      </c>
      <c r="L99" s="31">
        <v>142.85</v>
      </c>
      <c r="M99" s="31">
        <v>11.93267</v>
      </c>
      <c r="N99" s="1"/>
      <c r="O99" s="1"/>
    </row>
    <row r="100" spans="1:15" ht="12.75" customHeight="1">
      <c r="A100" s="33">
        <v>90</v>
      </c>
      <c r="B100" s="58" t="s">
        <v>347</v>
      </c>
      <c r="C100" s="31">
        <v>615.35</v>
      </c>
      <c r="D100" s="38">
        <v>611.29999999999995</v>
      </c>
      <c r="E100" s="38">
        <v>606.59999999999991</v>
      </c>
      <c r="F100" s="38">
        <v>597.84999999999991</v>
      </c>
      <c r="G100" s="38">
        <v>593.14999999999986</v>
      </c>
      <c r="H100" s="38">
        <v>620.04999999999995</v>
      </c>
      <c r="I100" s="38">
        <v>624.75</v>
      </c>
      <c r="J100" s="38">
        <v>633.5</v>
      </c>
      <c r="K100" s="31">
        <v>616</v>
      </c>
      <c r="L100" s="31">
        <v>602.54999999999995</v>
      </c>
      <c r="M100" s="31">
        <v>1.8529899999999999</v>
      </c>
      <c r="N100" s="1"/>
      <c r="O100" s="1"/>
    </row>
    <row r="101" spans="1:15" ht="12.75" customHeight="1">
      <c r="A101" s="33">
        <v>91</v>
      </c>
      <c r="B101" s="58" t="s">
        <v>356</v>
      </c>
      <c r="C101" s="31">
        <v>2251.8000000000002</v>
      </c>
      <c r="D101" s="38">
        <v>2255.9833333333336</v>
      </c>
      <c r="E101" s="38">
        <v>2231.9666666666672</v>
      </c>
      <c r="F101" s="38">
        <v>2212.1333333333337</v>
      </c>
      <c r="G101" s="38">
        <v>2188.1166666666672</v>
      </c>
      <c r="H101" s="38">
        <v>2275.8166666666671</v>
      </c>
      <c r="I101" s="38">
        <v>2299.8333333333335</v>
      </c>
      <c r="J101" s="38">
        <v>2319.666666666667</v>
      </c>
      <c r="K101" s="31">
        <v>2280</v>
      </c>
      <c r="L101" s="31">
        <v>2236.15</v>
      </c>
      <c r="M101" s="31">
        <v>0.65966999999999998</v>
      </c>
      <c r="N101" s="1"/>
      <c r="O101" s="1"/>
    </row>
    <row r="102" spans="1:15" ht="12.75" customHeight="1">
      <c r="A102" s="33">
        <v>92</v>
      </c>
      <c r="B102" s="58" t="s">
        <v>357</v>
      </c>
      <c r="C102" s="31">
        <v>36.75</v>
      </c>
      <c r="D102" s="38">
        <v>36.333333333333336</v>
      </c>
      <c r="E102" s="38">
        <v>35.666666666666671</v>
      </c>
      <c r="F102" s="38">
        <v>34.583333333333336</v>
      </c>
      <c r="G102" s="38">
        <v>33.916666666666671</v>
      </c>
      <c r="H102" s="38">
        <v>37.416666666666671</v>
      </c>
      <c r="I102" s="38">
        <v>38.083333333333343</v>
      </c>
      <c r="J102" s="38">
        <v>39.166666666666671</v>
      </c>
      <c r="K102" s="31">
        <v>37</v>
      </c>
      <c r="L102" s="31">
        <v>35.25</v>
      </c>
      <c r="M102" s="31">
        <v>302.15935999999999</v>
      </c>
      <c r="N102" s="1"/>
      <c r="O102" s="1"/>
    </row>
    <row r="103" spans="1:15" ht="12.75" customHeight="1">
      <c r="A103" s="33">
        <v>93</v>
      </c>
      <c r="B103" s="58" t="s">
        <v>358</v>
      </c>
      <c r="C103" s="31">
        <v>1151.6500000000001</v>
      </c>
      <c r="D103" s="38">
        <v>1153.8</v>
      </c>
      <c r="E103" s="38">
        <v>1140.0999999999999</v>
      </c>
      <c r="F103" s="38">
        <v>1128.55</v>
      </c>
      <c r="G103" s="38">
        <v>1114.8499999999999</v>
      </c>
      <c r="H103" s="38">
        <v>1165.3499999999999</v>
      </c>
      <c r="I103" s="38">
        <v>1179.0500000000002</v>
      </c>
      <c r="J103" s="38">
        <v>1190.5999999999999</v>
      </c>
      <c r="K103" s="31">
        <v>1167.5</v>
      </c>
      <c r="L103" s="31">
        <v>1142.25</v>
      </c>
      <c r="M103" s="31">
        <v>6.1283700000000003</v>
      </c>
      <c r="N103" s="1"/>
      <c r="O103" s="1"/>
    </row>
    <row r="104" spans="1:15" ht="12.75" customHeight="1">
      <c r="A104" s="33">
        <v>94</v>
      </c>
      <c r="B104" s="58" t="s">
        <v>359</v>
      </c>
      <c r="C104" s="31">
        <v>695.95</v>
      </c>
      <c r="D104" s="38">
        <v>697.41666666666663</v>
      </c>
      <c r="E104" s="38">
        <v>690.0333333333333</v>
      </c>
      <c r="F104" s="38">
        <v>684.11666666666667</v>
      </c>
      <c r="G104" s="38">
        <v>676.73333333333335</v>
      </c>
      <c r="H104" s="38">
        <v>703.33333333333326</v>
      </c>
      <c r="I104" s="38">
        <v>710.7166666666667</v>
      </c>
      <c r="J104" s="38">
        <v>716.63333333333321</v>
      </c>
      <c r="K104" s="31">
        <v>704.8</v>
      </c>
      <c r="L104" s="31">
        <v>691.5</v>
      </c>
      <c r="M104" s="31">
        <v>1.05745</v>
      </c>
      <c r="N104" s="1"/>
      <c r="O104" s="1"/>
    </row>
    <row r="105" spans="1:15" ht="12.75" customHeight="1">
      <c r="A105" s="33">
        <v>95</v>
      </c>
      <c r="B105" s="58" t="s">
        <v>360</v>
      </c>
      <c r="C105" s="31">
        <v>1051.05</v>
      </c>
      <c r="D105" s="38">
        <v>1062.7666666666667</v>
      </c>
      <c r="E105" s="38">
        <v>1035.6333333333332</v>
      </c>
      <c r="F105" s="38">
        <v>1020.2166666666665</v>
      </c>
      <c r="G105" s="38">
        <v>993.08333333333303</v>
      </c>
      <c r="H105" s="38">
        <v>1078.1833333333334</v>
      </c>
      <c r="I105" s="38">
        <v>1105.3166666666671</v>
      </c>
      <c r="J105" s="38">
        <v>1120.7333333333336</v>
      </c>
      <c r="K105" s="31">
        <v>1089.9000000000001</v>
      </c>
      <c r="L105" s="31">
        <v>1047.3499999999999</v>
      </c>
      <c r="M105" s="31">
        <v>2.6678299999999999</v>
      </c>
      <c r="N105" s="1"/>
      <c r="O105" s="1"/>
    </row>
    <row r="106" spans="1:15" ht="12.75" customHeight="1">
      <c r="A106" s="33">
        <v>96</v>
      </c>
      <c r="B106" s="58" t="s">
        <v>361</v>
      </c>
      <c r="C106" s="31">
        <v>9273.35</v>
      </c>
      <c r="D106" s="38">
        <v>9389.4499999999989</v>
      </c>
      <c r="E106" s="38">
        <v>9083.8999999999978</v>
      </c>
      <c r="F106" s="38">
        <v>8894.4499999999989</v>
      </c>
      <c r="G106" s="38">
        <v>8588.8999999999978</v>
      </c>
      <c r="H106" s="38">
        <v>9578.8999999999978</v>
      </c>
      <c r="I106" s="38">
        <v>9884.4499999999971</v>
      </c>
      <c r="J106" s="38">
        <v>10073.899999999998</v>
      </c>
      <c r="K106" s="31">
        <v>9695</v>
      </c>
      <c r="L106" s="31">
        <v>9200</v>
      </c>
      <c r="M106" s="31">
        <v>0.2223</v>
      </c>
      <c r="N106" s="1"/>
      <c r="O106" s="1"/>
    </row>
    <row r="107" spans="1:15" ht="12.75" customHeight="1">
      <c r="A107" s="33">
        <v>97</v>
      </c>
      <c r="B107" s="58" t="s">
        <v>348</v>
      </c>
      <c r="C107" s="31">
        <v>91.15</v>
      </c>
      <c r="D107" s="38">
        <v>90.05</v>
      </c>
      <c r="E107" s="38">
        <v>88.199999999999989</v>
      </c>
      <c r="F107" s="38">
        <v>85.249999999999986</v>
      </c>
      <c r="G107" s="38">
        <v>83.399999999999977</v>
      </c>
      <c r="H107" s="38">
        <v>93</v>
      </c>
      <c r="I107" s="38">
        <v>94.85</v>
      </c>
      <c r="J107" s="38">
        <v>97.800000000000011</v>
      </c>
      <c r="K107" s="31">
        <v>91.9</v>
      </c>
      <c r="L107" s="31">
        <v>87.1</v>
      </c>
      <c r="M107" s="31">
        <v>228.76662999999999</v>
      </c>
      <c r="N107" s="1"/>
      <c r="O107" s="1"/>
    </row>
    <row r="108" spans="1:15" ht="12.75" customHeight="1">
      <c r="A108" s="33">
        <v>98</v>
      </c>
      <c r="B108" s="58" t="s">
        <v>349</v>
      </c>
      <c r="C108" s="31">
        <v>434.95</v>
      </c>
      <c r="D108" s="38">
        <v>431.83333333333331</v>
      </c>
      <c r="E108" s="38">
        <v>423.66666666666663</v>
      </c>
      <c r="F108" s="38">
        <v>412.38333333333333</v>
      </c>
      <c r="G108" s="38">
        <v>404.21666666666664</v>
      </c>
      <c r="H108" s="38">
        <v>443.11666666666662</v>
      </c>
      <c r="I108" s="38">
        <v>451.28333333333325</v>
      </c>
      <c r="J108" s="38">
        <v>462.56666666666661</v>
      </c>
      <c r="K108" s="31">
        <v>440</v>
      </c>
      <c r="L108" s="31">
        <v>420.55</v>
      </c>
      <c r="M108" s="31">
        <v>29.355979999999999</v>
      </c>
      <c r="N108" s="1"/>
      <c r="O108" s="1"/>
    </row>
    <row r="109" spans="1:15" ht="12.75" customHeight="1">
      <c r="A109" s="33">
        <v>99</v>
      </c>
      <c r="B109" s="58" t="s">
        <v>362</v>
      </c>
      <c r="C109" s="31">
        <v>535.6</v>
      </c>
      <c r="D109" s="38">
        <v>541.90000000000009</v>
      </c>
      <c r="E109" s="38">
        <v>523.85000000000014</v>
      </c>
      <c r="F109" s="38">
        <v>512.1</v>
      </c>
      <c r="G109" s="38">
        <v>494.05000000000007</v>
      </c>
      <c r="H109" s="38">
        <v>553.6500000000002</v>
      </c>
      <c r="I109" s="38">
        <v>571.70000000000016</v>
      </c>
      <c r="J109" s="38">
        <v>583.45000000000027</v>
      </c>
      <c r="K109" s="31">
        <v>559.95000000000005</v>
      </c>
      <c r="L109" s="31">
        <v>530.15</v>
      </c>
      <c r="M109" s="31">
        <v>1.49648</v>
      </c>
      <c r="N109" s="1"/>
      <c r="O109" s="1"/>
    </row>
    <row r="110" spans="1:15" ht="12.75" customHeight="1">
      <c r="A110" s="33">
        <v>100</v>
      </c>
      <c r="B110" s="58" t="s">
        <v>91</v>
      </c>
      <c r="C110" s="31">
        <v>279.35000000000002</v>
      </c>
      <c r="D110" s="38">
        <v>280.48333333333335</v>
      </c>
      <c r="E110" s="38">
        <v>277.16666666666669</v>
      </c>
      <c r="F110" s="38">
        <v>274.98333333333335</v>
      </c>
      <c r="G110" s="38">
        <v>271.66666666666669</v>
      </c>
      <c r="H110" s="38">
        <v>282.66666666666669</v>
      </c>
      <c r="I110" s="38">
        <v>285.98333333333329</v>
      </c>
      <c r="J110" s="38">
        <v>288.16666666666669</v>
      </c>
      <c r="K110" s="31">
        <v>283.8</v>
      </c>
      <c r="L110" s="31">
        <v>278.3</v>
      </c>
      <c r="M110" s="31">
        <v>11.790229999999999</v>
      </c>
      <c r="N110" s="1"/>
      <c r="O110" s="1"/>
    </row>
    <row r="111" spans="1:15" ht="12.75" customHeight="1">
      <c r="A111" s="33">
        <v>101</v>
      </c>
      <c r="B111" s="58" t="s">
        <v>363</v>
      </c>
      <c r="C111" s="31">
        <v>534.9</v>
      </c>
      <c r="D111" s="38">
        <v>534.9666666666667</v>
      </c>
      <c r="E111" s="38">
        <v>526.68333333333339</v>
      </c>
      <c r="F111" s="38">
        <v>518.4666666666667</v>
      </c>
      <c r="G111" s="38">
        <v>510.18333333333339</v>
      </c>
      <c r="H111" s="38">
        <v>543.18333333333339</v>
      </c>
      <c r="I111" s="38">
        <v>551.4666666666667</v>
      </c>
      <c r="J111" s="38">
        <v>559.68333333333339</v>
      </c>
      <c r="K111" s="31">
        <v>543.25</v>
      </c>
      <c r="L111" s="31">
        <v>526.75</v>
      </c>
      <c r="M111" s="31">
        <v>3.0994899999999999</v>
      </c>
      <c r="N111" s="1"/>
      <c r="O111" s="1"/>
    </row>
    <row r="112" spans="1:15" ht="12.75" customHeight="1">
      <c r="A112" s="33">
        <v>102</v>
      </c>
      <c r="B112" s="58" t="s">
        <v>364</v>
      </c>
      <c r="C112" s="31">
        <v>1000.8</v>
      </c>
      <c r="D112" s="38">
        <v>989.73333333333323</v>
      </c>
      <c r="E112" s="38">
        <v>970.51666666666642</v>
      </c>
      <c r="F112" s="38">
        <v>940.23333333333323</v>
      </c>
      <c r="G112" s="38">
        <v>921.01666666666642</v>
      </c>
      <c r="H112" s="38">
        <v>1020.0166666666664</v>
      </c>
      <c r="I112" s="38">
        <v>1039.2333333333333</v>
      </c>
      <c r="J112" s="38">
        <v>1069.5166666666664</v>
      </c>
      <c r="K112" s="31">
        <v>1008.95</v>
      </c>
      <c r="L112" s="31">
        <v>959.45</v>
      </c>
      <c r="M112" s="31">
        <v>1.81907</v>
      </c>
      <c r="N112" s="1"/>
      <c r="O112" s="1"/>
    </row>
    <row r="113" spans="1:15" ht="12.75" customHeight="1">
      <c r="A113" s="33">
        <v>103</v>
      </c>
      <c r="B113" s="58" t="s">
        <v>92</v>
      </c>
      <c r="C113" s="31">
        <v>1103.95</v>
      </c>
      <c r="D113" s="38">
        <v>1113.9166666666667</v>
      </c>
      <c r="E113" s="38">
        <v>1090.3333333333335</v>
      </c>
      <c r="F113" s="38">
        <v>1076.7166666666667</v>
      </c>
      <c r="G113" s="38">
        <v>1053.1333333333334</v>
      </c>
      <c r="H113" s="38">
        <v>1127.5333333333335</v>
      </c>
      <c r="I113" s="38">
        <v>1151.116666666667</v>
      </c>
      <c r="J113" s="38">
        <v>1164.7333333333336</v>
      </c>
      <c r="K113" s="31">
        <v>1137.5</v>
      </c>
      <c r="L113" s="31">
        <v>1100.3</v>
      </c>
      <c r="M113" s="31">
        <v>12.21908</v>
      </c>
      <c r="N113" s="1"/>
      <c r="O113" s="1"/>
    </row>
    <row r="114" spans="1:15" ht="12.75" customHeight="1">
      <c r="A114" s="33">
        <v>104</v>
      </c>
      <c r="B114" s="58" t="s">
        <v>846</v>
      </c>
      <c r="C114" s="31">
        <v>513.75</v>
      </c>
      <c r="D114" s="38">
        <v>517.11666666666667</v>
      </c>
      <c r="E114" s="38">
        <v>509.13333333333333</v>
      </c>
      <c r="F114" s="38">
        <v>504.51666666666665</v>
      </c>
      <c r="G114" s="38">
        <v>496.5333333333333</v>
      </c>
      <c r="H114" s="38">
        <v>521.73333333333335</v>
      </c>
      <c r="I114" s="38">
        <v>529.7166666666667</v>
      </c>
      <c r="J114" s="38">
        <v>534.33333333333337</v>
      </c>
      <c r="K114" s="31">
        <v>525.1</v>
      </c>
      <c r="L114" s="31">
        <v>512.5</v>
      </c>
      <c r="M114" s="31">
        <v>5.7999099999999997</v>
      </c>
      <c r="N114" s="1"/>
      <c r="O114" s="1"/>
    </row>
    <row r="115" spans="1:15" ht="12.75" customHeight="1">
      <c r="A115" s="33">
        <v>105</v>
      </c>
      <c r="B115" s="58" t="s">
        <v>93</v>
      </c>
      <c r="C115" s="31">
        <v>1238.8499999999999</v>
      </c>
      <c r="D115" s="38">
        <v>1242.2666666666667</v>
      </c>
      <c r="E115" s="38">
        <v>1229.1333333333332</v>
      </c>
      <c r="F115" s="38">
        <v>1219.4166666666665</v>
      </c>
      <c r="G115" s="38">
        <v>1206.2833333333331</v>
      </c>
      <c r="H115" s="38">
        <v>1251.9833333333333</v>
      </c>
      <c r="I115" s="38">
        <v>1265.116666666667</v>
      </c>
      <c r="J115" s="38">
        <v>1274.8333333333335</v>
      </c>
      <c r="K115" s="31">
        <v>1255.4000000000001</v>
      </c>
      <c r="L115" s="31">
        <v>1232.55</v>
      </c>
      <c r="M115" s="31">
        <v>11.26182</v>
      </c>
      <c r="N115" s="1"/>
      <c r="O115" s="1"/>
    </row>
    <row r="116" spans="1:15" ht="12.75" customHeight="1">
      <c r="A116" s="33">
        <v>106</v>
      </c>
      <c r="B116" s="58" t="s">
        <v>100</v>
      </c>
      <c r="C116" s="31">
        <v>127.45</v>
      </c>
      <c r="D116" s="38">
        <v>127.16666666666667</v>
      </c>
      <c r="E116" s="38">
        <v>126.28333333333333</v>
      </c>
      <c r="F116" s="38">
        <v>125.11666666666666</v>
      </c>
      <c r="G116" s="38">
        <v>124.23333333333332</v>
      </c>
      <c r="H116" s="38">
        <v>128.33333333333334</v>
      </c>
      <c r="I116" s="38">
        <v>129.2166666666667</v>
      </c>
      <c r="J116" s="38">
        <v>130.38333333333335</v>
      </c>
      <c r="K116" s="31">
        <v>128.05000000000001</v>
      </c>
      <c r="L116" s="31">
        <v>126</v>
      </c>
      <c r="M116" s="31">
        <v>39.74033</v>
      </c>
      <c r="N116" s="1"/>
      <c r="O116" s="1"/>
    </row>
    <row r="117" spans="1:15" ht="12.75" customHeight="1">
      <c r="A117" s="33">
        <v>107</v>
      </c>
      <c r="B117" s="58" t="s">
        <v>272</v>
      </c>
      <c r="C117" s="31">
        <v>1437.5</v>
      </c>
      <c r="D117" s="38">
        <v>1442.5666666666666</v>
      </c>
      <c r="E117" s="38">
        <v>1410.6333333333332</v>
      </c>
      <c r="F117" s="38">
        <v>1383.7666666666667</v>
      </c>
      <c r="G117" s="38">
        <v>1351.8333333333333</v>
      </c>
      <c r="H117" s="38">
        <v>1469.4333333333332</v>
      </c>
      <c r="I117" s="38">
        <v>1501.3666666666666</v>
      </c>
      <c r="J117" s="38">
        <v>1528.2333333333331</v>
      </c>
      <c r="K117" s="31">
        <v>1474.5</v>
      </c>
      <c r="L117" s="31">
        <v>1415.7</v>
      </c>
      <c r="M117" s="31">
        <v>3.7343000000000002</v>
      </c>
      <c r="N117" s="1"/>
      <c r="O117" s="1"/>
    </row>
    <row r="118" spans="1:15" ht="12.75" customHeight="1">
      <c r="A118" s="33">
        <v>108</v>
      </c>
      <c r="B118" s="58" t="s">
        <v>94</v>
      </c>
      <c r="C118" s="31">
        <v>247.8</v>
      </c>
      <c r="D118" s="38">
        <v>244.96666666666667</v>
      </c>
      <c r="E118" s="38">
        <v>240.98333333333335</v>
      </c>
      <c r="F118" s="38">
        <v>234.16666666666669</v>
      </c>
      <c r="G118" s="38">
        <v>230.18333333333337</v>
      </c>
      <c r="H118" s="38">
        <v>251.78333333333333</v>
      </c>
      <c r="I118" s="38">
        <v>255.76666666666662</v>
      </c>
      <c r="J118" s="38">
        <v>262.58333333333331</v>
      </c>
      <c r="K118" s="31">
        <v>248.95</v>
      </c>
      <c r="L118" s="31">
        <v>238.15</v>
      </c>
      <c r="M118" s="31">
        <v>247.85965999999999</v>
      </c>
      <c r="N118" s="1"/>
      <c r="O118" s="1"/>
    </row>
    <row r="119" spans="1:15" ht="12.75" customHeight="1">
      <c r="A119" s="33">
        <v>109</v>
      </c>
      <c r="B119" s="58" t="s">
        <v>365</v>
      </c>
      <c r="C119" s="31">
        <v>913.15</v>
      </c>
      <c r="D119" s="38">
        <v>920.20000000000016</v>
      </c>
      <c r="E119" s="38">
        <v>897.40000000000032</v>
      </c>
      <c r="F119" s="38">
        <v>881.6500000000002</v>
      </c>
      <c r="G119" s="38">
        <v>858.85000000000036</v>
      </c>
      <c r="H119" s="38">
        <v>935.95000000000027</v>
      </c>
      <c r="I119" s="38">
        <v>958.75000000000023</v>
      </c>
      <c r="J119" s="38">
        <v>974.50000000000023</v>
      </c>
      <c r="K119" s="31">
        <v>943</v>
      </c>
      <c r="L119" s="31">
        <v>904.45</v>
      </c>
      <c r="M119" s="31">
        <v>35.197049999999997</v>
      </c>
      <c r="N119" s="1"/>
      <c r="O119" s="1"/>
    </row>
    <row r="120" spans="1:15" ht="12.75" customHeight="1">
      <c r="A120" s="33">
        <v>110</v>
      </c>
      <c r="B120" s="58" t="s">
        <v>95</v>
      </c>
      <c r="C120" s="31">
        <v>5489</v>
      </c>
      <c r="D120" s="38">
        <v>5468.0333333333328</v>
      </c>
      <c r="E120" s="38">
        <v>5432.0666666666657</v>
      </c>
      <c r="F120" s="38">
        <v>5375.1333333333332</v>
      </c>
      <c r="G120" s="38">
        <v>5339.1666666666661</v>
      </c>
      <c r="H120" s="38">
        <v>5524.9666666666653</v>
      </c>
      <c r="I120" s="38">
        <v>5560.9333333333325</v>
      </c>
      <c r="J120" s="38">
        <v>5617.866666666665</v>
      </c>
      <c r="K120" s="31">
        <v>5504</v>
      </c>
      <c r="L120" s="31">
        <v>5411.1</v>
      </c>
      <c r="M120" s="31">
        <v>5.57111</v>
      </c>
      <c r="N120" s="1"/>
      <c r="O120" s="1"/>
    </row>
    <row r="121" spans="1:15" ht="12.75" customHeight="1">
      <c r="A121" s="33">
        <v>111</v>
      </c>
      <c r="B121" s="58" t="s">
        <v>96</v>
      </c>
      <c r="C121" s="31">
        <v>1940.95</v>
      </c>
      <c r="D121" s="38">
        <v>1946.1833333333334</v>
      </c>
      <c r="E121" s="38">
        <v>1928.7666666666669</v>
      </c>
      <c r="F121" s="38">
        <v>1916.5833333333335</v>
      </c>
      <c r="G121" s="38">
        <v>1899.166666666667</v>
      </c>
      <c r="H121" s="38">
        <v>1958.3666666666668</v>
      </c>
      <c r="I121" s="38">
        <v>1975.7833333333333</v>
      </c>
      <c r="J121" s="38">
        <v>1987.9666666666667</v>
      </c>
      <c r="K121" s="31">
        <v>1963.6</v>
      </c>
      <c r="L121" s="31">
        <v>1934</v>
      </c>
      <c r="M121" s="31">
        <v>5.6883299999999997</v>
      </c>
      <c r="N121" s="1"/>
      <c r="O121" s="1"/>
    </row>
    <row r="122" spans="1:15" ht="12.75" customHeight="1">
      <c r="A122" s="33">
        <v>112</v>
      </c>
      <c r="B122" s="58" t="s">
        <v>366</v>
      </c>
      <c r="C122" s="31">
        <v>2383.4499999999998</v>
      </c>
      <c r="D122" s="38">
        <v>2381.9666666666667</v>
      </c>
      <c r="E122" s="38">
        <v>2365.0333333333333</v>
      </c>
      <c r="F122" s="38">
        <v>2346.6166666666668</v>
      </c>
      <c r="G122" s="38">
        <v>2329.6833333333334</v>
      </c>
      <c r="H122" s="38">
        <v>2400.3833333333332</v>
      </c>
      <c r="I122" s="38">
        <v>2417.3166666666666</v>
      </c>
      <c r="J122" s="38">
        <v>2435.7333333333331</v>
      </c>
      <c r="K122" s="31">
        <v>2398.9</v>
      </c>
      <c r="L122" s="31">
        <v>2363.5500000000002</v>
      </c>
      <c r="M122" s="31">
        <v>2.2040099999999998</v>
      </c>
      <c r="N122" s="1"/>
      <c r="O122" s="1"/>
    </row>
    <row r="123" spans="1:15" ht="12.75" customHeight="1">
      <c r="A123" s="33">
        <v>113</v>
      </c>
      <c r="B123" s="58" t="s">
        <v>97</v>
      </c>
      <c r="C123" s="31">
        <v>681.95</v>
      </c>
      <c r="D123" s="38">
        <v>685.73333333333323</v>
      </c>
      <c r="E123" s="38">
        <v>675.51666666666642</v>
      </c>
      <c r="F123" s="38">
        <v>669.08333333333314</v>
      </c>
      <c r="G123" s="38">
        <v>658.86666666666633</v>
      </c>
      <c r="H123" s="38">
        <v>692.16666666666652</v>
      </c>
      <c r="I123" s="38">
        <v>702.38333333333344</v>
      </c>
      <c r="J123" s="38">
        <v>708.81666666666661</v>
      </c>
      <c r="K123" s="31">
        <v>695.95</v>
      </c>
      <c r="L123" s="31">
        <v>679.3</v>
      </c>
      <c r="M123" s="31">
        <v>10.51153</v>
      </c>
      <c r="N123" s="1"/>
      <c r="O123" s="1"/>
    </row>
    <row r="124" spans="1:15" ht="12.75" customHeight="1">
      <c r="A124" s="33">
        <v>114</v>
      </c>
      <c r="B124" s="58" t="s">
        <v>98</v>
      </c>
      <c r="C124" s="31">
        <v>1116.4000000000001</v>
      </c>
      <c r="D124" s="38">
        <v>1115.4666666666667</v>
      </c>
      <c r="E124" s="38">
        <v>1103.4333333333334</v>
      </c>
      <c r="F124" s="38">
        <v>1090.4666666666667</v>
      </c>
      <c r="G124" s="38">
        <v>1078.4333333333334</v>
      </c>
      <c r="H124" s="38">
        <v>1128.4333333333334</v>
      </c>
      <c r="I124" s="38">
        <v>1140.4666666666667</v>
      </c>
      <c r="J124" s="38">
        <v>1153.4333333333334</v>
      </c>
      <c r="K124" s="31">
        <v>1127.5</v>
      </c>
      <c r="L124" s="31">
        <v>1102.5</v>
      </c>
      <c r="M124" s="31">
        <v>2.7888500000000001</v>
      </c>
      <c r="N124" s="1"/>
      <c r="O124" s="1"/>
    </row>
    <row r="125" spans="1:15" ht="12.75" customHeight="1">
      <c r="A125" s="33">
        <v>115</v>
      </c>
      <c r="B125" s="58" t="s">
        <v>852</v>
      </c>
      <c r="C125" s="31">
        <v>4853.6000000000004</v>
      </c>
      <c r="D125" s="38">
        <v>4877.5333333333338</v>
      </c>
      <c r="E125" s="38">
        <v>4811.0666666666675</v>
      </c>
      <c r="F125" s="38">
        <v>4768.5333333333338</v>
      </c>
      <c r="G125" s="38">
        <v>4702.0666666666675</v>
      </c>
      <c r="H125" s="38">
        <v>4920.0666666666675</v>
      </c>
      <c r="I125" s="38">
        <v>4986.5333333333328</v>
      </c>
      <c r="J125" s="38">
        <v>5029.0666666666675</v>
      </c>
      <c r="K125" s="31">
        <v>4944</v>
      </c>
      <c r="L125" s="31">
        <v>4835</v>
      </c>
      <c r="M125" s="31">
        <v>0.17516999999999999</v>
      </c>
      <c r="N125" s="1"/>
      <c r="O125" s="1"/>
    </row>
    <row r="126" spans="1:15" ht="12.75" customHeight="1">
      <c r="A126" s="33">
        <v>116</v>
      </c>
      <c r="B126" s="58" t="s">
        <v>367</v>
      </c>
      <c r="C126" s="31">
        <v>1458.3</v>
      </c>
      <c r="D126" s="38">
        <v>1446.5166666666667</v>
      </c>
      <c r="E126" s="38">
        <v>1423.0333333333333</v>
      </c>
      <c r="F126" s="38">
        <v>1387.7666666666667</v>
      </c>
      <c r="G126" s="38">
        <v>1364.2833333333333</v>
      </c>
      <c r="H126" s="38">
        <v>1481.7833333333333</v>
      </c>
      <c r="I126" s="38">
        <v>1505.2666666666664</v>
      </c>
      <c r="J126" s="38">
        <v>1540.5333333333333</v>
      </c>
      <c r="K126" s="31">
        <v>1470</v>
      </c>
      <c r="L126" s="31">
        <v>1411.25</v>
      </c>
      <c r="M126" s="31">
        <v>3.6773699999999998</v>
      </c>
      <c r="N126" s="1"/>
      <c r="O126" s="1"/>
    </row>
    <row r="127" spans="1:15" ht="12.75" customHeight="1">
      <c r="A127" s="33">
        <v>117</v>
      </c>
      <c r="B127" s="58" t="s">
        <v>350</v>
      </c>
      <c r="C127" s="31">
        <v>3884.15</v>
      </c>
      <c r="D127" s="38">
        <v>3910.8333333333335</v>
      </c>
      <c r="E127" s="38">
        <v>3849.666666666667</v>
      </c>
      <c r="F127" s="38">
        <v>3815.1833333333334</v>
      </c>
      <c r="G127" s="38">
        <v>3754.0166666666669</v>
      </c>
      <c r="H127" s="38">
        <v>3945.3166666666671</v>
      </c>
      <c r="I127" s="38">
        <v>4006.483333333334</v>
      </c>
      <c r="J127" s="38">
        <v>4040.9666666666672</v>
      </c>
      <c r="K127" s="31">
        <v>3972</v>
      </c>
      <c r="L127" s="31">
        <v>3876.35</v>
      </c>
      <c r="M127" s="31">
        <v>0.22928999999999999</v>
      </c>
      <c r="N127" s="1"/>
      <c r="O127" s="1"/>
    </row>
    <row r="128" spans="1:15" ht="12.75" customHeight="1">
      <c r="A128" s="33">
        <v>118</v>
      </c>
      <c r="B128" s="58" t="s">
        <v>99</v>
      </c>
      <c r="C128" s="31">
        <v>303.75</v>
      </c>
      <c r="D128" s="38">
        <v>302.8</v>
      </c>
      <c r="E128" s="38">
        <v>300.70000000000005</v>
      </c>
      <c r="F128" s="38">
        <v>297.65000000000003</v>
      </c>
      <c r="G128" s="38">
        <v>295.55000000000007</v>
      </c>
      <c r="H128" s="38">
        <v>305.85000000000002</v>
      </c>
      <c r="I128" s="38">
        <v>307.95000000000005</v>
      </c>
      <c r="J128" s="38">
        <v>311</v>
      </c>
      <c r="K128" s="31">
        <v>304.89999999999998</v>
      </c>
      <c r="L128" s="31">
        <v>299.75</v>
      </c>
      <c r="M128" s="31">
        <v>12.763019999999999</v>
      </c>
      <c r="N128" s="1"/>
      <c r="O128" s="1"/>
    </row>
    <row r="129" spans="1:15" ht="12.75" customHeight="1">
      <c r="A129" s="33">
        <v>119</v>
      </c>
      <c r="B129" s="58" t="s">
        <v>351</v>
      </c>
      <c r="C129" s="31">
        <v>324.3</v>
      </c>
      <c r="D129" s="38">
        <v>325.45</v>
      </c>
      <c r="E129" s="38">
        <v>321.09999999999997</v>
      </c>
      <c r="F129" s="38">
        <v>317.89999999999998</v>
      </c>
      <c r="G129" s="38">
        <v>313.54999999999995</v>
      </c>
      <c r="H129" s="38">
        <v>328.65</v>
      </c>
      <c r="I129" s="38">
        <v>333</v>
      </c>
      <c r="J129" s="38">
        <v>336.2</v>
      </c>
      <c r="K129" s="31">
        <v>329.8</v>
      </c>
      <c r="L129" s="31">
        <v>322.25</v>
      </c>
      <c r="M129" s="31">
        <v>1.4112100000000001</v>
      </c>
      <c r="N129" s="1"/>
      <c r="O129" s="1"/>
    </row>
    <row r="130" spans="1:15" ht="12.75" customHeight="1">
      <c r="A130" s="33">
        <v>120</v>
      </c>
      <c r="B130" s="58" t="s">
        <v>101</v>
      </c>
      <c r="C130" s="31">
        <v>1725.95</v>
      </c>
      <c r="D130" s="38">
        <v>1724.75</v>
      </c>
      <c r="E130" s="38">
        <v>1702.75</v>
      </c>
      <c r="F130" s="38">
        <v>1679.55</v>
      </c>
      <c r="G130" s="38">
        <v>1657.55</v>
      </c>
      <c r="H130" s="38">
        <v>1747.95</v>
      </c>
      <c r="I130" s="38">
        <v>1769.95</v>
      </c>
      <c r="J130" s="38">
        <v>1793.15</v>
      </c>
      <c r="K130" s="31">
        <v>1746.75</v>
      </c>
      <c r="L130" s="31">
        <v>1701.55</v>
      </c>
      <c r="M130" s="31">
        <v>7.7265499999999996</v>
      </c>
      <c r="N130" s="1"/>
      <c r="O130" s="1"/>
    </row>
    <row r="131" spans="1:15" ht="12.75" customHeight="1">
      <c r="A131" s="33">
        <v>121</v>
      </c>
      <c r="B131" s="58" t="s">
        <v>368</v>
      </c>
      <c r="C131" s="31">
        <v>1772.35</v>
      </c>
      <c r="D131" s="38">
        <v>1752.7333333333333</v>
      </c>
      <c r="E131" s="38">
        <v>1726.4666666666667</v>
      </c>
      <c r="F131" s="38">
        <v>1680.5833333333333</v>
      </c>
      <c r="G131" s="38">
        <v>1654.3166666666666</v>
      </c>
      <c r="H131" s="38">
        <v>1798.6166666666668</v>
      </c>
      <c r="I131" s="38">
        <v>1824.8833333333337</v>
      </c>
      <c r="J131" s="38">
        <v>1870.7666666666669</v>
      </c>
      <c r="K131" s="31">
        <v>1779</v>
      </c>
      <c r="L131" s="31">
        <v>1706.85</v>
      </c>
      <c r="M131" s="31">
        <v>5.1092599999999999</v>
      </c>
      <c r="N131" s="1"/>
      <c r="O131" s="1"/>
    </row>
    <row r="132" spans="1:15" ht="12.75" customHeight="1">
      <c r="A132" s="33">
        <v>122</v>
      </c>
      <c r="B132" s="58" t="s">
        <v>102</v>
      </c>
      <c r="C132" s="31">
        <v>557.9</v>
      </c>
      <c r="D132" s="38">
        <v>556.31666666666672</v>
      </c>
      <c r="E132" s="38">
        <v>552.63333333333344</v>
      </c>
      <c r="F132" s="38">
        <v>547.36666666666667</v>
      </c>
      <c r="G132" s="38">
        <v>543.68333333333339</v>
      </c>
      <c r="H132" s="38">
        <v>561.58333333333348</v>
      </c>
      <c r="I132" s="38">
        <v>565.26666666666665</v>
      </c>
      <c r="J132" s="38">
        <v>570.53333333333353</v>
      </c>
      <c r="K132" s="31">
        <v>560</v>
      </c>
      <c r="L132" s="31">
        <v>551.04999999999995</v>
      </c>
      <c r="M132" s="31">
        <v>9.4448500000000006</v>
      </c>
      <c r="N132" s="1"/>
      <c r="O132" s="1"/>
    </row>
    <row r="133" spans="1:15" ht="12.75" customHeight="1">
      <c r="A133" s="33">
        <v>123</v>
      </c>
      <c r="B133" s="58" t="s">
        <v>103</v>
      </c>
      <c r="C133" s="31">
        <v>2261</v>
      </c>
      <c r="D133" s="38">
        <v>2220.4333333333334</v>
      </c>
      <c r="E133" s="38">
        <v>2167.8666666666668</v>
      </c>
      <c r="F133" s="38">
        <v>2074.7333333333336</v>
      </c>
      <c r="G133" s="38">
        <v>2022.166666666667</v>
      </c>
      <c r="H133" s="38">
        <v>2313.5666666666666</v>
      </c>
      <c r="I133" s="38">
        <v>2366.1333333333332</v>
      </c>
      <c r="J133" s="38">
        <v>2459.2666666666664</v>
      </c>
      <c r="K133" s="31">
        <v>2273</v>
      </c>
      <c r="L133" s="31">
        <v>2127.3000000000002</v>
      </c>
      <c r="M133" s="31">
        <v>7.5635700000000003</v>
      </c>
      <c r="N133" s="1"/>
      <c r="O133" s="1"/>
    </row>
    <row r="134" spans="1:15" ht="12.75" customHeight="1">
      <c r="A134" s="33">
        <v>124</v>
      </c>
      <c r="B134" s="58" t="s">
        <v>853</v>
      </c>
      <c r="C134" s="31">
        <v>2411.0500000000002</v>
      </c>
      <c r="D134" s="38">
        <v>2430.2666666666669</v>
      </c>
      <c r="E134" s="38">
        <v>2382.7833333333338</v>
      </c>
      <c r="F134" s="38">
        <v>2354.5166666666669</v>
      </c>
      <c r="G134" s="38">
        <v>2307.0333333333338</v>
      </c>
      <c r="H134" s="38">
        <v>2458.5333333333338</v>
      </c>
      <c r="I134" s="38">
        <v>2506.0166666666664</v>
      </c>
      <c r="J134" s="38">
        <v>2534.2833333333338</v>
      </c>
      <c r="K134" s="31">
        <v>2477.75</v>
      </c>
      <c r="L134" s="31">
        <v>2402</v>
      </c>
      <c r="M134" s="31">
        <v>2.6715399999999998</v>
      </c>
      <c r="N134" s="1"/>
      <c r="O134" s="1"/>
    </row>
    <row r="135" spans="1:15" ht="12.75" customHeight="1">
      <c r="A135" s="33">
        <v>125</v>
      </c>
      <c r="B135" s="58" t="s">
        <v>369</v>
      </c>
      <c r="C135" s="31">
        <v>1017.45</v>
      </c>
      <c r="D135" s="38">
        <v>1031.9000000000001</v>
      </c>
      <c r="E135" s="38">
        <v>994.65000000000009</v>
      </c>
      <c r="F135" s="38">
        <v>971.85</v>
      </c>
      <c r="G135" s="38">
        <v>934.6</v>
      </c>
      <c r="H135" s="38">
        <v>1054.7000000000003</v>
      </c>
      <c r="I135" s="38">
        <v>1091.9500000000003</v>
      </c>
      <c r="J135" s="38">
        <v>1114.7500000000002</v>
      </c>
      <c r="K135" s="31">
        <v>1069.1500000000001</v>
      </c>
      <c r="L135" s="31">
        <v>1009.1</v>
      </c>
      <c r="M135" s="31">
        <v>2.3667500000000001</v>
      </c>
      <c r="N135" s="1"/>
      <c r="O135" s="1"/>
    </row>
    <row r="136" spans="1:15" ht="12.75" customHeight="1">
      <c r="A136" s="33">
        <v>126</v>
      </c>
      <c r="B136" s="58" t="s">
        <v>370</v>
      </c>
      <c r="C136" s="31">
        <v>623.6</v>
      </c>
      <c r="D136" s="38">
        <v>620.20000000000005</v>
      </c>
      <c r="E136" s="38">
        <v>612.85000000000014</v>
      </c>
      <c r="F136" s="38">
        <v>602.10000000000014</v>
      </c>
      <c r="G136" s="38">
        <v>594.75000000000023</v>
      </c>
      <c r="H136" s="38">
        <v>630.95000000000005</v>
      </c>
      <c r="I136" s="38">
        <v>638.29999999999995</v>
      </c>
      <c r="J136" s="38">
        <v>649.04999999999995</v>
      </c>
      <c r="K136" s="31">
        <v>627.54999999999995</v>
      </c>
      <c r="L136" s="31">
        <v>609.45000000000005</v>
      </c>
      <c r="M136" s="31">
        <v>19.409050000000001</v>
      </c>
      <c r="N136" s="1"/>
      <c r="O136" s="1"/>
    </row>
    <row r="137" spans="1:15" ht="12.75" customHeight="1">
      <c r="A137" s="33">
        <v>127</v>
      </c>
      <c r="B137" s="58" t="s">
        <v>104</v>
      </c>
      <c r="C137" s="31">
        <v>2242.5500000000002</v>
      </c>
      <c r="D137" s="38">
        <v>2242.0333333333333</v>
      </c>
      <c r="E137" s="38">
        <v>2219.1666666666665</v>
      </c>
      <c r="F137" s="38">
        <v>2195.7833333333333</v>
      </c>
      <c r="G137" s="38">
        <v>2172.9166666666665</v>
      </c>
      <c r="H137" s="38">
        <v>2265.4166666666665</v>
      </c>
      <c r="I137" s="38">
        <v>2288.2833333333333</v>
      </c>
      <c r="J137" s="38">
        <v>2311.6666666666665</v>
      </c>
      <c r="K137" s="31">
        <v>2264.9</v>
      </c>
      <c r="L137" s="31">
        <v>2218.65</v>
      </c>
      <c r="M137" s="31">
        <v>4.3453099999999996</v>
      </c>
      <c r="N137" s="1"/>
      <c r="O137" s="1"/>
    </row>
    <row r="138" spans="1:15" ht="12.75" customHeight="1">
      <c r="A138" s="33">
        <v>128</v>
      </c>
      <c r="B138" s="58" t="s">
        <v>273</v>
      </c>
      <c r="C138" s="31">
        <v>445.95</v>
      </c>
      <c r="D138" s="38">
        <v>443.81666666666666</v>
      </c>
      <c r="E138" s="38">
        <v>437.63333333333333</v>
      </c>
      <c r="F138" s="38">
        <v>429.31666666666666</v>
      </c>
      <c r="G138" s="38">
        <v>423.13333333333333</v>
      </c>
      <c r="H138" s="38">
        <v>452.13333333333333</v>
      </c>
      <c r="I138" s="38">
        <v>458.31666666666661</v>
      </c>
      <c r="J138" s="38">
        <v>466.63333333333333</v>
      </c>
      <c r="K138" s="31">
        <v>450</v>
      </c>
      <c r="L138" s="31">
        <v>435.5</v>
      </c>
      <c r="M138" s="31">
        <v>14.580880000000001</v>
      </c>
      <c r="N138" s="1"/>
      <c r="O138" s="1"/>
    </row>
    <row r="139" spans="1:15" ht="12.75" customHeight="1">
      <c r="A139" s="33">
        <v>129</v>
      </c>
      <c r="B139" s="58" t="s">
        <v>105</v>
      </c>
      <c r="C139" s="31">
        <v>186.95</v>
      </c>
      <c r="D139" s="38">
        <v>186.21666666666667</v>
      </c>
      <c r="E139" s="38">
        <v>182.73333333333335</v>
      </c>
      <c r="F139" s="38">
        <v>178.51666666666668</v>
      </c>
      <c r="G139" s="38">
        <v>175.03333333333336</v>
      </c>
      <c r="H139" s="38">
        <v>190.43333333333334</v>
      </c>
      <c r="I139" s="38">
        <v>193.91666666666663</v>
      </c>
      <c r="J139" s="38">
        <v>198.13333333333333</v>
      </c>
      <c r="K139" s="31">
        <v>189.7</v>
      </c>
      <c r="L139" s="31">
        <v>182</v>
      </c>
      <c r="M139" s="31">
        <v>94.847980000000007</v>
      </c>
      <c r="N139" s="1"/>
      <c r="O139" s="1"/>
    </row>
    <row r="140" spans="1:15" ht="12.75" customHeight="1">
      <c r="A140" s="33">
        <v>130</v>
      </c>
      <c r="B140" s="58" t="s">
        <v>371</v>
      </c>
      <c r="C140" s="31">
        <v>198.55</v>
      </c>
      <c r="D140" s="38">
        <v>198.65</v>
      </c>
      <c r="E140" s="38">
        <v>197.55</v>
      </c>
      <c r="F140" s="38">
        <v>196.55</v>
      </c>
      <c r="G140" s="38">
        <v>195.45000000000002</v>
      </c>
      <c r="H140" s="38">
        <v>199.65</v>
      </c>
      <c r="I140" s="38">
        <v>200.74999999999997</v>
      </c>
      <c r="J140" s="38">
        <v>201.75</v>
      </c>
      <c r="K140" s="31">
        <v>199.75</v>
      </c>
      <c r="L140" s="31">
        <v>197.65</v>
      </c>
      <c r="M140" s="31">
        <v>9.5304199999999994</v>
      </c>
      <c r="N140" s="1"/>
      <c r="O140" s="1"/>
    </row>
    <row r="141" spans="1:15" ht="12.75" customHeight="1">
      <c r="A141" s="33">
        <v>131</v>
      </c>
      <c r="B141" s="58" t="s">
        <v>106</v>
      </c>
      <c r="C141" s="31">
        <v>3629.35</v>
      </c>
      <c r="D141" s="38">
        <v>3618.1166666666668</v>
      </c>
      <c r="E141" s="38">
        <v>3598.2333333333336</v>
      </c>
      <c r="F141" s="38">
        <v>3567.1166666666668</v>
      </c>
      <c r="G141" s="38">
        <v>3547.2333333333336</v>
      </c>
      <c r="H141" s="38">
        <v>3649.2333333333336</v>
      </c>
      <c r="I141" s="38">
        <v>3669.1166666666668</v>
      </c>
      <c r="J141" s="38">
        <v>3700.2333333333336</v>
      </c>
      <c r="K141" s="31">
        <v>3638</v>
      </c>
      <c r="L141" s="31">
        <v>3587</v>
      </c>
      <c r="M141" s="31">
        <v>3.3652199999999999</v>
      </c>
      <c r="N141" s="1"/>
      <c r="O141" s="1"/>
    </row>
    <row r="142" spans="1:15" ht="12.75" customHeight="1">
      <c r="A142" s="33">
        <v>132</v>
      </c>
      <c r="B142" s="58" t="s">
        <v>107</v>
      </c>
      <c r="C142" s="31">
        <v>5123</v>
      </c>
      <c r="D142" s="38">
        <v>5116.833333333333</v>
      </c>
      <c r="E142" s="38">
        <v>5067.3666666666659</v>
      </c>
      <c r="F142" s="38">
        <v>5011.7333333333327</v>
      </c>
      <c r="G142" s="38">
        <v>4962.2666666666655</v>
      </c>
      <c r="H142" s="38">
        <v>5172.4666666666662</v>
      </c>
      <c r="I142" s="38">
        <v>5221.9333333333334</v>
      </c>
      <c r="J142" s="38">
        <v>5277.5666666666666</v>
      </c>
      <c r="K142" s="31">
        <v>5166.3</v>
      </c>
      <c r="L142" s="31">
        <v>5061.2</v>
      </c>
      <c r="M142" s="31">
        <v>3.5187300000000001</v>
      </c>
      <c r="N142" s="1"/>
      <c r="O142" s="1"/>
    </row>
    <row r="143" spans="1:15" ht="12.75" customHeight="1">
      <c r="A143" s="33">
        <v>133</v>
      </c>
      <c r="B143" s="58" t="s">
        <v>109</v>
      </c>
      <c r="C143" s="31">
        <v>513.9</v>
      </c>
      <c r="D143" s="38">
        <v>511.63333333333338</v>
      </c>
      <c r="E143" s="38">
        <v>506.26666666666677</v>
      </c>
      <c r="F143" s="38">
        <v>498.63333333333338</v>
      </c>
      <c r="G143" s="38">
        <v>493.26666666666677</v>
      </c>
      <c r="H143" s="38">
        <v>519.26666666666677</v>
      </c>
      <c r="I143" s="38">
        <v>524.63333333333344</v>
      </c>
      <c r="J143" s="38">
        <v>532.26666666666677</v>
      </c>
      <c r="K143" s="31">
        <v>517</v>
      </c>
      <c r="L143" s="31">
        <v>504</v>
      </c>
      <c r="M143" s="31">
        <v>45.847090000000001</v>
      </c>
      <c r="N143" s="1"/>
      <c r="O143" s="1"/>
    </row>
    <row r="144" spans="1:15" ht="12.75" customHeight="1">
      <c r="A144" s="33">
        <v>134</v>
      </c>
      <c r="B144" s="58" t="s">
        <v>164</v>
      </c>
      <c r="C144" s="31">
        <v>2170.5500000000002</v>
      </c>
      <c r="D144" s="38">
        <v>2186.3166666666671</v>
      </c>
      <c r="E144" s="38">
        <v>2149.3333333333339</v>
      </c>
      <c r="F144" s="38">
        <v>2128.1166666666668</v>
      </c>
      <c r="G144" s="38">
        <v>2091.1333333333337</v>
      </c>
      <c r="H144" s="38">
        <v>2207.5333333333342</v>
      </c>
      <c r="I144" s="38">
        <v>2244.5166666666669</v>
      </c>
      <c r="J144" s="38">
        <v>2265.7333333333345</v>
      </c>
      <c r="K144" s="31">
        <v>2223.3000000000002</v>
      </c>
      <c r="L144" s="31">
        <v>2165.1</v>
      </c>
      <c r="M144" s="31">
        <v>1.2185699999999999</v>
      </c>
      <c r="N144" s="1"/>
      <c r="O144" s="1"/>
    </row>
    <row r="145" spans="1:15" ht="12.75" customHeight="1">
      <c r="A145" s="33">
        <v>135</v>
      </c>
      <c r="B145" s="58" t="s">
        <v>110</v>
      </c>
      <c r="C145" s="31">
        <v>5659.45</v>
      </c>
      <c r="D145" s="38">
        <v>5634.9000000000005</v>
      </c>
      <c r="E145" s="38">
        <v>5603.1000000000013</v>
      </c>
      <c r="F145" s="38">
        <v>5546.7500000000009</v>
      </c>
      <c r="G145" s="38">
        <v>5514.9500000000016</v>
      </c>
      <c r="H145" s="38">
        <v>5691.2500000000009</v>
      </c>
      <c r="I145" s="38">
        <v>5723.05</v>
      </c>
      <c r="J145" s="38">
        <v>5779.4000000000005</v>
      </c>
      <c r="K145" s="31">
        <v>5666.7</v>
      </c>
      <c r="L145" s="31">
        <v>5578.55</v>
      </c>
      <c r="M145" s="31">
        <v>2.94604</v>
      </c>
      <c r="N145" s="1"/>
      <c r="O145" s="1"/>
    </row>
    <row r="146" spans="1:15" ht="12.75" customHeight="1">
      <c r="A146" s="33">
        <v>136</v>
      </c>
      <c r="B146" s="58" t="s">
        <v>372</v>
      </c>
      <c r="C146" s="31">
        <v>480.7</v>
      </c>
      <c r="D146" s="38">
        <v>481.01666666666665</v>
      </c>
      <c r="E146" s="38">
        <v>477.13333333333333</v>
      </c>
      <c r="F146" s="38">
        <v>473.56666666666666</v>
      </c>
      <c r="G146" s="38">
        <v>469.68333333333334</v>
      </c>
      <c r="H146" s="38">
        <v>484.58333333333331</v>
      </c>
      <c r="I146" s="38">
        <v>488.46666666666664</v>
      </c>
      <c r="J146" s="38">
        <v>492.0333333333333</v>
      </c>
      <c r="K146" s="31">
        <v>484.9</v>
      </c>
      <c r="L146" s="31">
        <v>477.45</v>
      </c>
      <c r="M146" s="31">
        <v>8.9168699999999994</v>
      </c>
      <c r="N146" s="1"/>
      <c r="O146" s="1"/>
    </row>
    <row r="147" spans="1:15" ht="12.75" customHeight="1">
      <c r="A147" s="33">
        <v>137</v>
      </c>
      <c r="B147" s="58" t="s">
        <v>375</v>
      </c>
      <c r="C147" s="31">
        <v>39.75</v>
      </c>
      <c r="D147" s="38">
        <v>40.18333333333333</v>
      </c>
      <c r="E147" s="38">
        <v>39.066666666666663</v>
      </c>
      <c r="F147" s="38">
        <v>38.383333333333333</v>
      </c>
      <c r="G147" s="38">
        <v>37.266666666666666</v>
      </c>
      <c r="H147" s="38">
        <v>40.86666666666666</v>
      </c>
      <c r="I147" s="38">
        <v>41.98333333333332</v>
      </c>
      <c r="J147" s="38">
        <v>42.666666666666657</v>
      </c>
      <c r="K147" s="31">
        <v>41.3</v>
      </c>
      <c r="L147" s="31">
        <v>39.5</v>
      </c>
      <c r="M147" s="31">
        <v>339.18329</v>
      </c>
      <c r="N147" s="1"/>
      <c r="O147" s="1"/>
    </row>
    <row r="148" spans="1:15" ht="12.75" customHeight="1">
      <c r="A148" s="33">
        <v>138</v>
      </c>
      <c r="B148" s="58" t="s">
        <v>563</v>
      </c>
      <c r="C148" s="31">
        <v>1661.9</v>
      </c>
      <c r="D148" s="38">
        <v>1646.6333333333332</v>
      </c>
      <c r="E148" s="38">
        <v>1624.2666666666664</v>
      </c>
      <c r="F148" s="38">
        <v>1586.6333333333332</v>
      </c>
      <c r="G148" s="38">
        <v>1564.2666666666664</v>
      </c>
      <c r="H148" s="38">
        <v>1684.2666666666664</v>
      </c>
      <c r="I148" s="38">
        <v>1706.6333333333332</v>
      </c>
      <c r="J148" s="38">
        <v>1744.2666666666664</v>
      </c>
      <c r="K148" s="31">
        <v>1669</v>
      </c>
      <c r="L148" s="31">
        <v>1609</v>
      </c>
      <c r="M148" s="31">
        <v>0.72375999999999996</v>
      </c>
      <c r="N148" s="1"/>
      <c r="O148" s="1"/>
    </row>
    <row r="149" spans="1:15" ht="12.75" customHeight="1">
      <c r="A149" s="33">
        <v>139</v>
      </c>
      <c r="B149" s="58" t="s">
        <v>111</v>
      </c>
      <c r="C149" s="31">
        <v>3434.15</v>
      </c>
      <c r="D149" s="38">
        <v>3435.1333333333332</v>
      </c>
      <c r="E149" s="38">
        <v>3409.2666666666664</v>
      </c>
      <c r="F149" s="38">
        <v>3384.3833333333332</v>
      </c>
      <c r="G149" s="38">
        <v>3358.5166666666664</v>
      </c>
      <c r="H149" s="38">
        <v>3460.0166666666664</v>
      </c>
      <c r="I149" s="38">
        <v>3485.8833333333332</v>
      </c>
      <c r="J149" s="38">
        <v>3510.7666666666664</v>
      </c>
      <c r="K149" s="31">
        <v>3461</v>
      </c>
      <c r="L149" s="31">
        <v>3410.25</v>
      </c>
      <c r="M149" s="31">
        <v>6.6173599999999997</v>
      </c>
      <c r="N149" s="1"/>
      <c r="O149" s="1"/>
    </row>
    <row r="150" spans="1:15" ht="12.75" customHeight="1">
      <c r="A150" s="33">
        <v>140</v>
      </c>
      <c r="B150" s="58" t="s">
        <v>373</v>
      </c>
      <c r="C150" s="31">
        <v>251.9</v>
      </c>
      <c r="D150" s="38">
        <v>255.38333333333333</v>
      </c>
      <c r="E150" s="38">
        <v>246.76666666666665</v>
      </c>
      <c r="F150" s="38">
        <v>241.63333333333333</v>
      </c>
      <c r="G150" s="38">
        <v>233.01666666666665</v>
      </c>
      <c r="H150" s="38">
        <v>260.51666666666665</v>
      </c>
      <c r="I150" s="38">
        <v>269.13333333333333</v>
      </c>
      <c r="J150" s="38">
        <v>274.26666666666665</v>
      </c>
      <c r="K150" s="31">
        <v>264</v>
      </c>
      <c r="L150" s="31">
        <v>250.25</v>
      </c>
      <c r="M150" s="31">
        <v>32.118389999999998</v>
      </c>
      <c r="N150" s="1"/>
      <c r="O150" s="1"/>
    </row>
    <row r="151" spans="1:15" ht="12.75" customHeight="1">
      <c r="A151" s="33">
        <v>141</v>
      </c>
      <c r="B151" s="58" t="s">
        <v>376</v>
      </c>
      <c r="C151" s="31">
        <v>492.6</v>
      </c>
      <c r="D151" s="38">
        <v>493.38333333333338</v>
      </c>
      <c r="E151" s="38">
        <v>489.21666666666675</v>
      </c>
      <c r="F151" s="38">
        <v>485.83333333333337</v>
      </c>
      <c r="G151" s="38">
        <v>481.66666666666674</v>
      </c>
      <c r="H151" s="38">
        <v>496.76666666666677</v>
      </c>
      <c r="I151" s="38">
        <v>500.93333333333339</v>
      </c>
      <c r="J151" s="38">
        <v>504.31666666666678</v>
      </c>
      <c r="K151" s="31">
        <v>497.55</v>
      </c>
      <c r="L151" s="31">
        <v>490</v>
      </c>
      <c r="M151" s="31">
        <v>1.34474</v>
      </c>
      <c r="N151" s="1"/>
      <c r="O151" s="1"/>
    </row>
    <row r="152" spans="1:15" ht="12.75" customHeight="1">
      <c r="A152" s="33">
        <v>142</v>
      </c>
      <c r="B152" s="58" t="s">
        <v>274</v>
      </c>
      <c r="C152" s="31">
        <v>523.5</v>
      </c>
      <c r="D152" s="38">
        <v>528.16666666666663</v>
      </c>
      <c r="E152" s="38">
        <v>517.33333333333326</v>
      </c>
      <c r="F152" s="38">
        <v>511.16666666666663</v>
      </c>
      <c r="G152" s="38">
        <v>500.33333333333326</v>
      </c>
      <c r="H152" s="38">
        <v>534.33333333333326</v>
      </c>
      <c r="I152" s="38">
        <v>545.16666666666652</v>
      </c>
      <c r="J152" s="38">
        <v>551.33333333333326</v>
      </c>
      <c r="K152" s="31">
        <v>539</v>
      </c>
      <c r="L152" s="31">
        <v>522</v>
      </c>
      <c r="M152" s="31">
        <v>3.5808300000000002</v>
      </c>
      <c r="N152" s="1"/>
      <c r="O152" s="1"/>
    </row>
    <row r="153" spans="1:15" ht="12.75" customHeight="1">
      <c r="A153" s="33">
        <v>143</v>
      </c>
      <c r="B153" s="58" t="s">
        <v>377</v>
      </c>
      <c r="C153" s="31">
        <v>1629.6</v>
      </c>
      <c r="D153" s="38">
        <v>1640.4833333333333</v>
      </c>
      <c r="E153" s="38">
        <v>1610.2166666666667</v>
      </c>
      <c r="F153" s="38">
        <v>1590.8333333333333</v>
      </c>
      <c r="G153" s="38">
        <v>1560.5666666666666</v>
      </c>
      <c r="H153" s="38">
        <v>1659.8666666666668</v>
      </c>
      <c r="I153" s="38">
        <v>1690.1333333333337</v>
      </c>
      <c r="J153" s="38">
        <v>1709.5166666666669</v>
      </c>
      <c r="K153" s="31">
        <v>1670.75</v>
      </c>
      <c r="L153" s="31">
        <v>1621.1</v>
      </c>
      <c r="M153" s="31">
        <v>0.37364000000000003</v>
      </c>
      <c r="N153" s="1"/>
      <c r="O153" s="1"/>
    </row>
    <row r="154" spans="1:15" ht="12.75" customHeight="1">
      <c r="A154" s="33">
        <v>144</v>
      </c>
      <c r="B154" s="58" t="s">
        <v>378</v>
      </c>
      <c r="C154" s="31">
        <v>164.15</v>
      </c>
      <c r="D154" s="38">
        <v>162.9</v>
      </c>
      <c r="E154" s="38">
        <v>159.80000000000001</v>
      </c>
      <c r="F154" s="38">
        <v>155.45000000000002</v>
      </c>
      <c r="G154" s="38">
        <v>152.35000000000002</v>
      </c>
      <c r="H154" s="38">
        <v>167.25</v>
      </c>
      <c r="I154" s="38">
        <v>170.34999999999997</v>
      </c>
      <c r="J154" s="38">
        <v>174.7</v>
      </c>
      <c r="K154" s="31">
        <v>166</v>
      </c>
      <c r="L154" s="31">
        <v>158.55000000000001</v>
      </c>
      <c r="M154" s="31">
        <v>109.3807</v>
      </c>
      <c r="N154" s="1"/>
      <c r="O154" s="1"/>
    </row>
    <row r="155" spans="1:15" ht="12.75" customHeight="1">
      <c r="A155" s="33">
        <v>145</v>
      </c>
      <c r="B155" s="58" t="s">
        <v>374</v>
      </c>
      <c r="C155" s="31">
        <v>205.55</v>
      </c>
      <c r="D155" s="38">
        <v>203.03333333333333</v>
      </c>
      <c r="E155" s="38">
        <v>199.06666666666666</v>
      </c>
      <c r="F155" s="38">
        <v>192.58333333333334</v>
      </c>
      <c r="G155" s="38">
        <v>188.61666666666667</v>
      </c>
      <c r="H155" s="38">
        <v>209.51666666666665</v>
      </c>
      <c r="I155" s="38">
        <v>213.48333333333329</v>
      </c>
      <c r="J155" s="38">
        <v>219.96666666666664</v>
      </c>
      <c r="K155" s="31">
        <v>207</v>
      </c>
      <c r="L155" s="31">
        <v>196.55</v>
      </c>
      <c r="M155" s="31">
        <v>31.67313</v>
      </c>
      <c r="N155" s="1"/>
      <c r="O155" s="1"/>
    </row>
    <row r="156" spans="1:15" ht="12.75" customHeight="1">
      <c r="A156" s="33">
        <v>146</v>
      </c>
      <c r="B156" s="58" t="s">
        <v>379</v>
      </c>
      <c r="C156" s="31">
        <v>87.75</v>
      </c>
      <c r="D156" s="38">
        <v>88.166666666666671</v>
      </c>
      <c r="E156" s="38">
        <v>86.88333333333334</v>
      </c>
      <c r="F156" s="38">
        <v>86.016666666666666</v>
      </c>
      <c r="G156" s="38">
        <v>84.733333333333334</v>
      </c>
      <c r="H156" s="38">
        <v>89.033333333333346</v>
      </c>
      <c r="I156" s="38">
        <v>90.316666666666677</v>
      </c>
      <c r="J156" s="38">
        <v>91.183333333333351</v>
      </c>
      <c r="K156" s="31">
        <v>89.45</v>
      </c>
      <c r="L156" s="31">
        <v>87.3</v>
      </c>
      <c r="M156" s="31">
        <v>40.613340000000001</v>
      </c>
      <c r="N156" s="1"/>
      <c r="O156" s="1"/>
    </row>
    <row r="157" spans="1:15" ht="12.75" customHeight="1">
      <c r="A157" s="33">
        <v>147</v>
      </c>
      <c r="B157" s="58" t="s">
        <v>854</v>
      </c>
      <c r="C157" s="31">
        <v>805.35</v>
      </c>
      <c r="D157" s="38">
        <v>810.51666666666677</v>
      </c>
      <c r="E157" s="38">
        <v>795.18333333333351</v>
      </c>
      <c r="F157" s="38">
        <v>785.01666666666677</v>
      </c>
      <c r="G157" s="38">
        <v>769.68333333333351</v>
      </c>
      <c r="H157" s="38">
        <v>820.68333333333351</v>
      </c>
      <c r="I157" s="38">
        <v>836.01666666666677</v>
      </c>
      <c r="J157" s="38">
        <v>846.18333333333351</v>
      </c>
      <c r="K157" s="31">
        <v>825.85</v>
      </c>
      <c r="L157" s="31">
        <v>800.35</v>
      </c>
      <c r="M157" s="31">
        <v>0.66107000000000005</v>
      </c>
      <c r="N157" s="1"/>
      <c r="O157" s="1"/>
    </row>
    <row r="158" spans="1:15" ht="12.75" customHeight="1">
      <c r="A158" s="33">
        <v>148</v>
      </c>
      <c r="B158" s="58" t="s">
        <v>112</v>
      </c>
      <c r="C158" s="31">
        <v>3036.65</v>
      </c>
      <c r="D158" s="38">
        <v>3074.2166666666667</v>
      </c>
      <c r="E158" s="38">
        <v>2988.4333333333334</v>
      </c>
      <c r="F158" s="38">
        <v>2940.2166666666667</v>
      </c>
      <c r="G158" s="38">
        <v>2854.4333333333334</v>
      </c>
      <c r="H158" s="38">
        <v>3122.4333333333334</v>
      </c>
      <c r="I158" s="38">
        <v>3208.2166666666672</v>
      </c>
      <c r="J158" s="38">
        <v>3256.4333333333334</v>
      </c>
      <c r="K158" s="31">
        <v>3160</v>
      </c>
      <c r="L158" s="31">
        <v>3026</v>
      </c>
      <c r="M158" s="31">
        <v>5.7613200000000004</v>
      </c>
      <c r="N158" s="1"/>
      <c r="O158" s="1"/>
    </row>
    <row r="159" spans="1:15" ht="12.75" customHeight="1">
      <c r="A159" s="33">
        <v>149</v>
      </c>
      <c r="B159" s="58" t="s">
        <v>113</v>
      </c>
      <c r="C159" s="31">
        <v>272.8</v>
      </c>
      <c r="D159" s="38">
        <v>271.78333333333336</v>
      </c>
      <c r="E159" s="38">
        <v>266.76666666666671</v>
      </c>
      <c r="F159" s="38">
        <v>260.73333333333335</v>
      </c>
      <c r="G159" s="38">
        <v>255.7166666666667</v>
      </c>
      <c r="H159" s="38">
        <v>277.81666666666672</v>
      </c>
      <c r="I159" s="38">
        <v>282.83333333333337</v>
      </c>
      <c r="J159" s="38">
        <v>288.86666666666673</v>
      </c>
      <c r="K159" s="31">
        <v>276.8</v>
      </c>
      <c r="L159" s="31">
        <v>265.75</v>
      </c>
      <c r="M159" s="31">
        <v>46.494700000000002</v>
      </c>
      <c r="N159" s="1"/>
      <c r="O159" s="1"/>
    </row>
    <row r="160" spans="1:15" ht="12.75" customHeight="1">
      <c r="A160" s="33">
        <v>150</v>
      </c>
      <c r="B160" s="58" t="s">
        <v>380</v>
      </c>
      <c r="C160" s="31">
        <v>378.6</v>
      </c>
      <c r="D160" s="38">
        <v>379.51666666666671</v>
      </c>
      <c r="E160" s="38">
        <v>375.23333333333341</v>
      </c>
      <c r="F160" s="38">
        <v>371.86666666666667</v>
      </c>
      <c r="G160" s="38">
        <v>367.58333333333337</v>
      </c>
      <c r="H160" s="38">
        <v>382.88333333333344</v>
      </c>
      <c r="I160" s="38">
        <v>387.16666666666674</v>
      </c>
      <c r="J160" s="38">
        <v>390.53333333333347</v>
      </c>
      <c r="K160" s="31">
        <v>383.8</v>
      </c>
      <c r="L160" s="31">
        <v>376.15</v>
      </c>
      <c r="M160" s="31">
        <v>0.95967999999999998</v>
      </c>
      <c r="N160" s="1"/>
      <c r="O160" s="1"/>
    </row>
    <row r="161" spans="1:15" ht="12.75" customHeight="1">
      <c r="A161" s="33">
        <v>151</v>
      </c>
      <c r="B161" s="58" t="s">
        <v>114</v>
      </c>
      <c r="C161" s="31">
        <v>143.05000000000001</v>
      </c>
      <c r="D161" s="38">
        <v>143.35</v>
      </c>
      <c r="E161" s="38">
        <v>142.19999999999999</v>
      </c>
      <c r="F161" s="38">
        <v>141.35</v>
      </c>
      <c r="G161" s="38">
        <v>140.19999999999999</v>
      </c>
      <c r="H161" s="38">
        <v>144.19999999999999</v>
      </c>
      <c r="I161" s="38">
        <v>145.35000000000002</v>
      </c>
      <c r="J161" s="38">
        <v>146.19999999999999</v>
      </c>
      <c r="K161" s="31">
        <v>144.5</v>
      </c>
      <c r="L161" s="31">
        <v>142.5</v>
      </c>
      <c r="M161" s="31">
        <v>111.40979</v>
      </c>
      <c r="N161" s="1"/>
      <c r="O161" s="1"/>
    </row>
    <row r="162" spans="1:15" ht="12.75" customHeight="1">
      <c r="A162" s="33">
        <v>152</v>
      </c>
      <c r="B162" s="58" t="s">
        <v>381</v>
      </c>
      <c r="C162" s="31">
        <v>468.9</v>
      </c>
      <c r="D162" s="38">
        <v>470.08333333333331</v>
      </c>
      <c r="E162" s="38">
        <v>465.26666666666665</v>
      </c>
      <c r="F162" s="38">
        <v>461.63333333333333</v>
      </c>
      <c r="G162" s="38">
        <v>456.81666666666666</v>
      </c>
      <c r="H162" s="38">
        <v>473.71666666666664</v>
      </c>
      <c r="I162" s="38">
        <v>478.53333333333336</v>
      </c>
      <c r="J162" s="38">
        <v>482.16666666666663</v>
      </c>
      <c r="K162" s="31">
        <v>474.9</v>
      </c>
      <c r="L162" s="31">
        <v>466.45</v>
      </c>
      <c r="M162" s="31">
        <v>3.5806300000000002</v>
      </c>
      <c r="N162" s="1"/>
      <c r="O162" s="1"/>
    </row>
    <row r="163" spans="1:15" ht="12.75" customHeight="1">
      <c r="A163" s="33">
        <v>153</v>
      </c>
      <c r="B163" s="58" t="s">
        <v>382</v>
      </c>
      <c r="C163" s="31">
        <v>4870</v>
      </c>
      <c r="D163" s="38">
        <v>4863.333333333333</v>
      </c>
      <c r="E163" s="38">
        <v>4839.2166666666662</v>
      </c>
      <c r="F163" s="38">
        <v>4808.4333333333334</v>
      </c>
      <c r="G163" s="38">
        <v>4784.3166666666666</v>
      </c>
      <c r="H163" s="38">
        <v>4894.1166666666659</v>
      </c>
      <c r="I163" s="38">
        <v>4918.2333333333327</v>
      </c>
      <c r="J163" s="38">
        <v>4949.0166666666655</v>
      </c>
      <c r="K163" s="31">
        <v>4887.45</v>
      </c>
      <c r="L163" s="31">
        <v>4832.55</v>
      </c>
      <c r="M163" s="31">
        <v>0.30975999999999998</v>
      </c>
      <c r="N163" s="1"/>
      <c r="O163" s="1"/>
    </row>
    <row r="164" spans="1:15" ht="12.75" customHeight="1">
      <c r="A164" s="33">
        <v>154</v>
      </c>
      <c r="B164" s="58" t="s">
        <v>383</v>
      </c>
      <c r="C164" s="31">
        <v>1089.5999999999999</v>
      </c>
      <c r="D164" s="38">
        <v>1085.8500000000001</v>
      </c>
      <c r="E164" s="38">
        <v>1073.7500000000002</v>
      </c>
      <c r="F164" s="38">
        <v>1057.9000000000001</v>
      </c>
      <c r="G164" s="38">
        <v>1045.8000000000002</v>
      </c>
      <c r="H164" s="38">
        <v>1101.7000000000003</v>
      </c>
      <c r="I164" s="38">
        <v>1113.8000000000002</v>
      </c>
      <c r="J164" s="38">
        <v>1129.6500000000003</v>
      </c>
      <c r="K164" s="31">
        <v>1097.95</v>
      </c>
      <c r="L164" s="31">
        <v>1070</v>
      </c>
      <c r="M164" s="31">
        <v>2.5490300000000001</v>
      </c>
      <c r="N164" s="1"/>
      <c r="O164" s="1"/>
    </row>
    <row r="165" spans="1:15" ht="12.75" customHeight="1">
      <c r="A165" s="33">
        <v>155</v>
      </c>
      <c r="B165" s="58" t="s">
        <v>384</v>
      </c>
      <c r="C165" s="31">
        <v>253.25</v>
      </c>
      <c r="D165" s="38">
        <v>254.5</v>
      </c>
      <c r="E165" s="38">
        <v>249.05</v>
      </c>
      <c r="F165" s="38">
        <v>244.85000000000002</v>
      </c>
      <c r="G165" s="38">
        <v>239.40000000000003</v>
      </c>
      <c r="H165" s="38">
        <v>258.7</v>
      </c>
      <c r="I165" s="38">
        <v>264.15000000000003</v>
      </c>
      <c r="J165" s="38">
        <v>268.34999999999997</v>
      </c>
      <c r="K165" s="31">
        <v>259.95</v>
      </c>
      <c r="L165" s="31">
        <v>250.3</v>
      </c>
      <c r="M165" s="31">
        <v>17.253830000000001</v>
      </c>
      <c r="N165" s="1"/>
      <c r="O165" s="1"/>
    </row>
    <row r="166" spans="1:15" ht="12.75" customHeight="1">
      <c r="A166" s="33">
        <v>156</v>
      </c>
      <c r="B166" s="58" t="s">
        <v>385</v>
      </c>
      <c r="C166" s="31">
        <v>170.65</v>
      </c>
      <c r="D166" s="38">
        <v>170.63333333333333</v>
      </c>
      <c r="E166" s="38">
        <v>167.51666666666665</v>
      </c>
      <c r="F166" s="38">
        <v>164.38333333333333</v>
      </c>
      <c r="G166" s="38">
        <v>161.26666666666665</v>
      </c>
      <c r="H166" s="38">
        <v>173.76666666666665</v>
      </c>
      <c r="I166" s="38">
        <v>176.88333333333333</v>
      </c>
      <c r="J166" s="38">
        <v>180.01666666666665</v>
      </c>
      <c r="K166" s="31">
        <v>173.75</v>
      </c>
      <c r="L166" s="31">
        <v>167.5</v>
      </c>
      <c r="M166" s="31">
        <v>55.506880000000002</v>
      </c>
      <c r="N166" s="1"/>
      <c r="O166" s="1"/>
    </row>
    <row r="167" spans="1:15" ht="12.75" customHeight="1">
      <c r="A167" s="33">
        <v>157</v>
      </c>
      <c r="B167" s="58" t="s">
        <v>855</v>
      </c>
      <c r="C167" s="31">
        <v>740.95</v>
      </c>
      <c r="D167" s="38">
        <v>738.96666666666658</v>
      </c>
      <c r="E167" s="38">
        <v>734.78333333333319</v>
      </c>
      <c r="F167" s="38">
        <v>728.61666666666656</v>
      </c>
      <c r="G167" s="38">
        <v>724.43333333333317</v>
      </c>
      <c r="H167" s="38">
        <v>745.13333333333321</v>
      </c>
      <c r="I167" s="38">
        <v>749.31666666666661</v>
      </c>
      <c r="J167" s="38">
        <v>755.48333333333323</v>
      </c>
      <c r="K167" s="31">
        <v>743.15</v>
      </c>
      <c r="L167" s="31">
        <v>732.8</v>
      </c>
      <c r="M167" s="31">
        <v>10.039099999999999</v>
      </c>
      <c r="N167" s="1"/>
      <c r="O167" s="1"/>
    </row>
    <row r="168" spans="1:15" ht="12.75" customHeight="1">
      <c r="A168" s="33">
        <v>158</v>
      </c>
      <c r="B168" s="58" t="s">
        <v>276</v>
      </c>
      <c r="C168" s="31">
        <v>330.85</v>
      </c>
      <c r="D168" s="38">
        <v>330.23333333333335</v>
      </c>
      <c r="E168" s="38">
        <v>326.81666666666672</v>
      </c>
      <c r="F168" s="38">
        <v>322.78333333333336</v>
      </c>
      <c r="G168" s="38">
        <v>319.36666666666673</v>
      </c>
      <c r="H168" s="38">
        <v>334.26666666666671</v>
      </c>
      <c r="I168" s="38">
        <v>337.68333333333334</v>
      </c>
      <c r="J168" s="38">
        <v>341.7166666666667</v>
      </c>
      <c r="K168" s="31">
        <v>333.65</v>
      </c>
      <c r="L168" s="31">
        <v>326.2</v>
      </c>
      <c r="M168" s="31">
        <v>6.8507899999999999</v>
      </c>
      <c r="N168" s="1"/>
      <c r="O168" s="1"/>
    </row>
    <row r="169" spans="1:15" ht="12.75" customHeight="1">
      <c r="A169" s="33">
        <v>159</v>
      </c>
      <c r="B169" s="58" t="s">
        <v>275</v>
      </c>
      <c r="C169" s="31">
        <v>134.69999999999999</v>
      </c>
      <c r="D169" s="38">
        <v>135.13333333333333</v>
      </c>
      <c r="E169" s="38">
        <v>133.91666666666666</v>
      </c>
      <c r="F169" s="38">
        <v>133.13333333333333</v>
      </c>
      <c r="G169" s="38">
        <v>131.91666666666666</v>
      </c>
      <c r="H169" s="38">
        <v>135.91666666666666</v>
      </c>
      <c r="I169" s="38">
        <v>137.13333333333335</v>
      </c>
      <c r="J169" s="38">
        <v>137.91666666666666</v>
      </c>
      <c r="K169" s="31">
        <v>136.35</v>
      </c>
      <c r="L169" s="31">
        <v>134.35</v>
      </c>
      <c r="M169" s="31">
        <v>22.193020000000001</v>
      </c>
      <c r="N169" s="1"/>
      <c r="O169" s="1"/>
    </row>
    <row r="170" spans="1:15" ht="12.75" customHeight="1">
      <c r="A170" s="33">
        <v>160</v>
      </c>
      <c r="B170" s="58" t="s">
        <v>386</v>
      </c>
      <c r="C170" s="31">
        <v>1292.8499999999999</v>
      </c>
      <c r="D170" s="38">
        <v>1288.05</v>
      </c>
      <c r="E170" s="38">
        <v>1276.3</v>
      </c>
      <c r="F170" s="38">
        <v>1259.75</v>
      </c>
      <c r="G170" s="38">
        <v>1248</v>
      </c>
      <c r="H170" s="38">
        <v>1304.5999999999999</v>
      </c>
      <c r="I170" s="38">
        <v>1316.35</v>
      </c>
      <c r="J170" s="38">
        <v>1332.8999999999999</v>
      </c>
      <c r="K170" s="31">
        <v>1299.8</v>
      </c>
      <c r="L170" s="31">
        <v>1271.5</v>
      </c>
      <c r="M170" s="31">
        <v>0.62204999999999999</v>
      </c>
      <c r="N170" s="1"/>
      <c r="O170" s="1"/>
    </row>
    <row r="171" spans="1:15" ht="12.75" customHeight="1">
      <c r="A171" s="33">
        <v>161</v>
      </c>
      <c r="B171" s="58" t="s">
        <v>115</v>
      </c>
      <c r="C171" s="31">
        <v>122.7</v>
      </c>
      <c r="D171" s="38">
        <v>122.64999999999999</v>
      </c>
      <c r="E171" s="38">
        <v>121.54999999999998</v>
      </c>
      <c r="F171" s="38">
        <v>120.39999999999999</v>
      </c>
      <c r="G171" s="38">
        <v>119.29999999999998</v>
      </c>
      <c r="H171" s="38">
        <v>123.79999999999998</v>
      </c>
      <c r="I171" s="38">
        <v>124.89999999999998</v>
      </c>
      <c r="J171" s="38">
        <v>126.04999999999998</v>
      </c>
      <c r="K171" s="31">
        <v>123.75</v>
      </c>
      <c r="L171" s="31">
        <v>121.5</v>
      </c>
      <c r="M171" s="31">
        <v>196.22564</v>
      </c>
      <c r="N171" s="1"/>
      <c r="O171" s="1"/>
    </row>
    <row r="172" spans="1:15" ht="12.75" customHeight="1">
      <c r="A172" s="33">
        <v>162</v>
      </c>
      <c r="B172" s="58" t="s">
        <v>388</v>
      </c>
      <c r="C172" s="31">
        <v>2680.85</v>
      </c>
      <c r="D172" s="38">
        <v>2680.6166666666668</v>
      </c>
      <c r="E172" s="38">
        <v>2663.4833333333336</v>
      </c>
      <c r="F172" s="38">
        <v>2646.1166666666668</v>
      </c>
      <c r="G172" s="38">
        <v>2628.9833333333336</v>
      </c>
      <c r="H172" s="38">
        <v>2697.9833333333336</v>
      </c>
      <c r="I172" s="38">
        <v>2715.1166666666668</v>
      </c>
      <c r="J172" s="38">
        <v>2732.4833333333336</v>
      </c>
      <c r="K172" s="31">
        <v>2697.75</v>
      </c>
      <c r="L172" s="31">
        <v>2663.25</v>
      </c>
      <c r="M172" s="31">
        <v>0.13117000000000001</v>
      </c>
      <c r="N172" s="1"/>
      <c r="O172" s="1"/>
    </row>
    <row r="173" spans="1:15" ht="12.75" customHeight="1">
      <c r="A173" s="33">
        <v>163</v>
      </c>
      <c r="B173" s="58" t="s">
        <v>389</v>
      </c>
      <c r="C173" s="31">
        <v>3243.9</v>
      </c>
      <c r="D173" s="38">
        <v>3232.9833333333336</v>
      </c>
      <c r="E173" s="38">
        <v>3185.9666666666672</v>
      </c>
      <c r="F173" s="38">
        <v>3128.0333333333338</v>
      </c>
      <c r="G173" s="38">
        <v>3081.0166666666673</v>
      </c>
      <c r="H173" s="38">
        <v>3290.916666666667</v>
      </c>
      <c r="I173" s="38">
        <v>3337.9333333333334</v>
      </c>
      <c r="J173" s="38">
        <v>3395.8666666666668</v>
      </c>
      <c r="K173" s="31">
        <v>3280</v>
      </c>
      <c r="L173" s="31">
        <v>3175.05</v>
      </c>
      <c r="M173" s="31">
        <v>0.18004000000000001</v>
      </c>
      <c r="N173" s="1"/>
      <c r="O173" s="1"/>
    </row>
    <row r="174" spans="1:15" ht="12.75" customHeight="1">
      <c r="A174" s="33">
        <v>164</v>
      </c>
      <c r="B174" s="58" t="s">
        <v>390</v>
      </c>
      <c r="C174" s="31">
        <v>226.05</v>
      </c>
      <c r="D174" s="38">
        <v>225.04999999999998</v>
      </c>
      <c r="E174" s="38">
        <v>221.64999999999998</v>
      </c>
      <c r="F174" s="38">
        <v>217.25</v>
      </c>
      <c r="G174" s="38">
        <v>213.85</v>
      </c>
      <c r="H174" s="38">
        <v>229.44999999999996</v>
      </c>
      <c r="I174" s="38">
        <v>232.85</v>
      </c>
      <c r="J174" s="38">
        <v>237.24999999999994</v>
      </c>
      <c r="K174" s="31">
        <v>228.45</v>
      </c>
      <c r="L174" s="31">
        <v>220.65</v>
      </c>
      <c r="M174" s="31">
        <v>15.120050000000001</v>
      </c>
      <c r="N174" s="1"/>
      <c r="O174" s="1"/>
    </row>
    <row r="175" spans="1:15" ht="12.75" customHeight="1">
      <c r="A175" s="33">
        <v>165</v>
      </c>
      <c r="B175" s="58" t="s">
        <v>277</v>
      </c>
      <c r="C175" s="31">
        <v>1709</v>
      </c>
      <c r="D175" s="38">
        <v>1731.2666666666667</v>
      </c>
      <c r="E175" s="38">
        <v>1682.7333333333333</v>
      </c>
      <c r="F175" s="38">
        <v>1656.4666666666667</v>
      </c>
      <c r="G175" s="38">
        <v>1607.9333333333334</v>
      </c>
      <c r="H175" s="38">
        <v>1757.5333333333333</v>
      </c>
      <c r="I175" s="38">
        <v>1806.0666666666666</v>
      </c>
      <c r="J175" s="38">
        <v>1832.3333333333333</v>
      </c>
      <c r="K175" s="31">
        <v>1779.8</v>
      </c>
      <c r="L175" s="31">
        <v>1705</v>
      </c>
      <c r="M175" s="31">
        <v>4.9934200000000004</v>
      </c>
      <c r="N175" s="1"/>
      <c r="O175" s="1"/>
    </row>
    <row r="176" spans="1:15" ht="12.75" customHeight="1">
      <c r="A176" s="33">
        <v>166</v>
      </c>
      <c r="B176" s="58" t="s">
        <v>391</v>
      </c>
      <c r="C176" s="31">
        <v>1426.1</v>
      </c>
      <c r="D176" s="38">
        <v>1440.3999999999999</v>
      </c>
      <c r="E176" s="38">
        <v>1406.7999999999997</v>
      </c>
      <c r="F176" s="38">
        <v>1387.4999999999998</v>
      </c>
      <c r="G176" s="38">
        <v>1353.8999999999996</v>
      </c>
      <c r="H176" s="38">
        <v>1459.6999999999998</v>
      </c>
      <c r="I176" s="38">
        <v>1493.2999999999997</v>
      </c>
      <c r="J176" s="38">
        <v>1512.6</v>
      </c>
      <c r="K176" s="31">
        <v>1474</v>
      </c>
      <c r="L176" s="31">
        <v>1421.1</v>
      </c>
      <c r="M176" s="31">
        <v>0.88766</v>
      </c>
      <c r="N176" s="1"/>
      <c r="O176" s="1"/>
    </row>
    <row r="177" spans="1:15" ht="12.75" customHeight="1">
      <c r="A177" s="33">
        <v>167</v>
      </c>
      <c r="B177" s="58" t="s">
        <v>116</v>
      </c>
      <c r="C177" s="31">
        <v>761.5</v>
      </c>
      <c r="D177" s="38">
        <v>761.83333333333337</v>
      </c>
      <c r="E177" s="38">
        <v>754.66666666666674</v>
      </c>
      <c r="F177" s="38">
        <v>747.83333333333337</v>
      </c>
      <c r="G177" s="38">
        <v>740.66666666666674</v>
      </c>
      <c r="H177" s="38">
        <v>768.66666666666674</v>
      </c>
      <c r="I177" s="38">
        <v>775.83333333333348</v>
      </c>
      <c r="J177" s="38">
        <v>782.66666666666674</v>
      </c>
      <c r="K177" s="31">
        <v>769</v>
      </c>
      <c r="L177" s="31">
        <v>755</v>
      </c>
      <c r="M177" s="31">
        <v>6.9037899999999999</v>
      </c>
      <c r="N177" s="1"/>
      <c r="O177" s="1"/>
    </row>
    <row r="178" spans="1:15" ht="12.75" customHeight="1">
      <c r="A178" s="33">
        <v>168</v>
      </c>
      <c r="B178" s="58" t="s">
        <v>861</v>
      </c>
      <c r="C178" s="31">
        <v>704.15</v>
      </c>
      <c r="D178" s="38">
        <v>702.38333333333333</v>
      </c>
      <c r="E178" s="38">
        <v>692.76666666666665</v>
      </c>
      <c r="F178" s="38">
        <v>681.38333333333333</v>
      </c>
      <c r="G178" s="38">
        <v>671.76666666666665</v>
      </c>
      <c r="H178" s="38">
        <v>713.76666666666665</v>
      </c>
      <c r="I178" s="38">
        <v>723.38333333333321</v>
      </c>
      <c r="J178" s="38">
        <v>734.76666666666665</v>
      </c>
      <c r="K178" s="31">
        <v>712</v>
      </c>
      <c r="L178" s="31">
        <v>691</v>
      </c>
      <c r="M178" s="31">
        <v>3.06366</v>
      </c>
      <c r="N178" s="1"/>
      <c r="O178" s="1"/>
    </row>
    <row r="179" spans="1:15" ht="12.75" customHeight="1">
      <c r="A179" s="33">
        <v>169</v>
      </c>
      <c r="B179" s="58" t="s">
        <v>387</v>
      </c>
      <c r="C179" s="31">
        <v>1711</v>
      </c>
      <c r="D179" s="38">
        <v>1701.8166666666666</v>
      </c>
      <c r="E179" s="38">
        <v>1686.6333333333332</v>
      </c>
      <c r="F179" s="38">
        <v>1662.2666666666667</v>
      </c>
      <c r="G179" s="38">
        <v>1647.0833333333333</v>
      </c>
      <c r="H179" s="38">
        <v>1726.1833333333332</v>
      </c>
      <c r="I179" s="38">
        <v>1741.3666666666666</v>
      </c>
      <c r="J179" s="38">
        <v>1765.7333333333331</v>
      </c>
      <c r="K179" s="31">
        <v>1717</v>
      </c>
      <c r="L179" s="31">
        <v>1677.45</v>
      </c>
      <c r="M179" s="31">
        <v>4.9657200000000001</v>
      </c>
      <c r="N179" s="1"/>
      <c r="O179" s="1"/>
    </row>
    <row r="180" spans="1:15" ht="12.75" customHeight="1">
      <c r="A180" s="33">
        <v>170</v>
      </c>
      <c r="B180" s="58" t="s">
        <v>118</v>
      </c>
      <c r="C180" s="31">
        <v>63.35</v>
      </c>
      <c r="D180" s="38">
        <v>63.75</v>
      </c>
      <c r="E180" s="38">
        <v>62.599999999999994</v>
      </c>
      <c r="F180" s="38">
        <v>61.849999999999994</v>
      </c>
      <c r="G180" s="38">
        <v>60.699999999999989</v>
      </c>
      <c r="H180" s="38">
        <v>64.5</v>
      </c>
      <c r="I180" s="38">
        <v>65.650000000000006</v>
      </c>
      <c r="J180" s="38">
        <v>66.400000000000006</v>
      </c>
      <c r="K180" s="31">
        <v>64.900000000000006</v>
      </c>
      <c r="L180" s="31">
        <v>63</v>
      </c>
      <c r="M180" s="31">
        <v>166.52913000000001</v>
      </c>
      <c r="N180" s="1"/>
      <c r="O180" s="1"/>
    </row>
    <row r="181" spans="1:15" ht="12.75" customHeight="1">
      <c r="A181" s="33">
        <v>171</v>
      </c>
      <c r="B181" s="58" t="s">
        <v>392</v>
      </c>
      <c r="C181" s="31">
        <v>1371</v>
      </c>
      <c r="D181" s="38">
        <v>1364.6499999999999</v>
      </c>
      <c r="E181" s="38">
        <v>1349.2999999999997</v>
      </c>
      <c r="F181" s="38">
        <v>1327.6</v>
      </c>
      <c r="G181" s="38">
        <v>1312.2499999999998</v>
      </c>
      <c r="H181" s="38">
        <v>1386.3499999999997</v>
      </c>
      <c r="I181" s="38">
        <v>1401.6999999999996</v>
      </c>
      <c r="J181" s="38">
        <v>1423.3999999999996</v>
      </c>
      <c r="K181" s="31">
        <v>1380</v>
      </c>
      <c r="L181" s="31">
        <v>1342.95</v>
      </c>
      <c r="M181" s="31">
        <v>0.56701000000000001</v>
      </c>
      <c r="N181" s="1"/>
      <c r="O181" s="1"/>
    </row>
    <row r="182" spans="1:15" ht="12.75" customHeight="1">
      <c r="A182" s="33">
        <v>172</v>
      </c>
      <c r="B182" s="58" t="s">
        <v>393</v>
      </c>
      <c r="C182" s="31">
        <v>2133.6999999999998</v>
      </c>
      <c r="D182" s="38">
        <v>2144.4166666666665</v>
      </c>
      <c r="E182" s="38">
        <v>2105.3833333333332</v>
      </c>
      <c r="F182" s="38">
        <v>2077.0666666666666</v>
      </c>
      <c r="G182" s="38">
        <v>2038.0333333333333</v>
      </c>
      <c r="H182" s="38">
        <v>2172.7333333333331</v>
      </c>
      <c r="I182" s="38">
        <v>2211.7666666666669</v>
      </c>
      <c r="J182" s="38">
        <v>2240.083333333333</v>
      </c>
      <c r="K182" s="31">
        <v>2183.4499999999998</v>
      </c>
      <c r="L182" s="31">
        <v>2116.1</v>
      </c>
      <c r="M182" s="31">
        <v>0.45121</v>
      </c>
      <c r="N182" s="1"/>
      <c r="O182" s="1"/>
    </row>
    <row r="183" spans="1:15" ht="12.75" customHeight="1">
      <c r="A183" s="33">
        <v>173</v>
      </c>
      <c r="B183" s="58" t="s">
        <v>394</v>
      </c>
      <c r="C183" s="31">
        <v>491.3</v>
      </c>
      <c r="D183" s="38">
        <v>488.7166666666667</v>
      </c>
      <c r="E183" s="38">
        <v>484.53333333333342</v>
      </c>
      <c r="F183" s="38">
        <v>477.76666666666671</v>
      </c>
      <c r="G183" s="38">
        <v>473.58333333333343</v>
      </c>
      <c r="H183" s="38">
        <v>495.48333333333341</v>
      </c>
      <c r="I183" s="38">
        <v>499.66666666666669</v>
      </c>
      <c r="J183" s="38">
        <v>506.43333333333339</v>
      </c>
      <c r="K183" s="31">
        <v>492.9</v>
      </c>
      <c r="L183" s="31">
        <v>481.95</v>
      </c>
      <c r="M183" s="31">
        <v>2.0001899999999999</v>
      </c>
      <c r="N183" s="1"/>
      <c r="O183" s="1"/>
    </row>
    <row r="184" spans="1:15" ht="12.75" customHeight="1">
      <c r="A184" s="33">
        <v>174</v>
      </c>
      <c r="B184" s="58" t="s">
        <v>120</v>
      </c>
      <c r="C184" s="31">
        <v>1001.2</v>
      </c>
      <c r="D184" s="38">
        <v>1002.25</v>
      </c>
      <c r="E184" s="38">
        <v>993.95</v>
      </c>
      <c r="F184" s="38">
        <v>986.7</v>
      </c>
      <c r="G184" s="38">
        <v>978.40000000000009</v>
      </c>
      <c r="H184" s="38">
        <v>1009.5</v>
      </c>
      <c r="I184" s="38">
        <v>1017.8</v>
      </c>
      <c r="J184" s="38">
        <v>1025.05</v>
      </c>
      <c r="K184" s="31">
        <v>1010.55</v>
      </c>
      <c r="L184" s="31">
        <v>995</v>
      </c>
      <c r="M184" s="31">
        <v>6.2446599999999997</v>
      </c>
      <c r="N184" s="1"/>
      <c r="O184" s="1"/>
    </row>
    <row r="185" spans="1:15" ht="12.75" customHeight="1">
      <c r="A185" s="33">
        <v>175</v>
      </c>
      <c r="B185" s="58" t="s">
        <v>395</v>
      </c>
      <c r="C185" s="31">
        <v>544.6</v>
      </c>
      <c r="D185" s="38">
        <v>541.0333333333333</v>
      </c>
      <c r="E185" s="38">
        <v>535.06666666666661</v>
      </c>
      <c r="F185" s="38">
        <v>525.5333333333333</v>
      </c>
      <c r="G185" s="38">
        <v>519.56666666666661</v>
      </c>
      <c r="H185" s="38">
        <v>550.56666666666661</v>
      </c>
      <c r="I185" s="38">
        <v>556.5333333333333</v>
      </c>
      <c r="J185" s="38">
        <v>566.06666666666661</v>
      </c>
      <c r="K185" s="31">
        <v>547</v>
      </c>
      <c r="L185" s="31">
        <v>531.5</v>
      </c>
      <c r="M185" s="31">
        <v>2.1073599999999999</v>
      </c>
      <c r="N185" s="1"/>
      <c r="O185" s="1"/>
    </row>
    <row r="186" spans="1:15" ht="12.75" customHeight="1">
      <c r="A186" s="33">
        <v>176</v>
      </c>
      <c r="B186" s="58" t="s">
        <v>121</v>
      </c>
      <c r="C186" s="31">
        <v>1650.5</v>
      </c>
      <c r="D186" s="38">
        <v>1655.7666666666667</v>
      </c>
      <c r="E186" s="38">
        <v>1636.7833333333333</v>
      </c>
      <c r="F186" s="38">
        <v>1623.0666666666666</v>
      </c>
      <c r="G186" s="38">
        <v>1604.0833333333333</v>
      </c>
      <c r="H186" s="38">
        <v>1669.4833333333333</v>
      </c>
      <c r="I186" s="38">
        <v>1688.4666666666665</v>
      </c>
      <c r="J186" s="38">
        <v>1702.1833333333334</v>
      </c>
      <c r="K186" s="31">
        <v>1674.75</v>
      </c>
      <c r="L186" s="31">
        <v>1642.05</v>
      </c>
      <c r="M186" s="31">
        <v>6.8927699999999996</v>
      </c>
      <c r="N186" s="1"/>
      <c r="O186" s="1"/>
    </row>
    <row r="187" spans="1:15" ht="12.75" customHeight="1">
      <c r="A187" s="33">
        <v>177</v>
      </c>
      <c r="B187" s="58" t="s">
        <v>122</v>
      </c>
      <c r="C187" s="31">
        <v>305.60000000000002</v>
      </c>
      <c r="D187" s="38">
        <v>304.96666666666664</v>
      </c>
      <c r="E187" s="38">
        <v>302.0333333333333</v>
      </c>
      <c r="F187" s="38">
        <v>298.46666666666664</v>
      </c>
      <c r="G187" s="38">
        <v>295.5333333333333</v>
      </c>
      <c r="H187" s="38">
        <v>308.5333333333333</v>
      </c>
      <c r="I187" s="38">
        <v>311.46666666666658</v>
      </c>
      <c r="J187" s="38">
        <v>315.0333333333333</v>
      </c>
      <c r="K187" s="31">
        <v>307.89999999999998</v>
      </c>
      <c r="L187" s="31">
        <v>301.39999999999998</v>
      </c>
      <c r="M187" s="31">
        <v>11.37149</v>
      </c>
      <c r="N187" s="1"/>
      <c r="O187" s="1"/>
    </row>
    <row r="188" spans="1:15" ht="12.75" customHeight="1">
      <c r="A188" s="33">
        <v>178</v>
      </c>
      <c r="B188" s="58" t="s">
        <v>396</v>
      </c>
      <c r="C188" s="31">
        <v>482.05</v>
      </c>
      <c r="D188" s="38">
        <v>483.31666666666666</v>
      </c>
      <c r="E188" s="38">
        <v>477.23333333333335</v>
      </c>
      <c r="F188" s="38">
        <v>472.41666666666669</v>
      </c>
      <c r="G188" s="38">
        <v>466.33333333333337</v>
      </c>
      <c r="H188" s="38">
        <v>488.13333333333333</v>
      </c>
      <c r="I188" s="38">
        <v>494.2166666666667</v>
      </c>
      <c r="J188" s="38">
        <v>499.0333333333333</v>
      </c>
      <c r="K188" s="31">
        <v>489.4</v>
      </c>
      <c r="L188" s="31">
        <v>478.5</v>
      </c>
      <c r="M188" s="31">
        <v>9.0330300000000001</v>
      </c>
      <c r="N188" s="1"/>
      <c r="O188" s="1"/>
    </row>
    <row r="189" spans="1:15" ht="12.75" customHeight="1">
      <c r="A189" s="33">
        <v>179</v>
      </c>
      <c r="B189" s="58" t="s">
        <v>123</v>
      </c>
      <c r="C189" s="31">
        <v>1841.05</v>
      </c>
      <c r="D189" s="38">
        <v>1835.5833333333333</v>
      </c>
      <c r="E189" s="38">
        <v>1820.4666666666665</v>
      </c>
      <c r="F189" s="38">
        <v>1799.8833333333332</v>
      </c>
      <c r="G189" s="38">
        <v>1784.7666666666664</v>
      </c>
      <c r="H189" s="38">
        <v>1856.1666666666665</v>
      </c>
      <c r="I189" s="38">
        <v>1871.2833333333333</v>
      </c>
      <c r="J189" s="38">
        <v>1891.8666666666666</v>
      </c>
      <c r="K189" s="31">
        <v>1850.7</v>
      </c>
      <c r="L189" s="31">
        <v>1815</v>
      </c>
      <c r="M189" s="31">
        <v>9.4408999999999992</v>
      </c>
      <c r="N189" s="1"/>
      <c r="O189" s="1"/>
    </row>
    <row r="190" spans="1:15" ht="12.75" customHeight="1">
      <c r="A190" s="33">
        <v>180</v>
      </c>
      <c r="B190" s="58" t="s">
        <v>397</v>
      </c>
      <c r="C190" s="31">
        <v>767.1</v>
      </c>
      <c r="D190" s="38">
        <v>769.91666666666663</v>
      </c>
      <c r="E190" s="38">
        <v>762.18333333333328</v>
      </c>
      <c r="F190" s="38">
        <v>757.26666666666665</v>
      </c>
      <c r="G190" s="38">
        <v>749.5333333333333</v>
      </c>
      <c r="H190" s="38">
        <v>774.83333333333326</v>
      </c>
      <c r="I190" s="38">
        <v>782.56666666666661</v>
      </c>
      <c r="J190" s="38">
        <v>787.48333333333323</v>
      </c>
      <c r="K190" s="31">
        <v>777.65</v>
      </c>
      <c r="L190" s="31">
        <v>765</v>
      </c>
      <c r="M190" s="31">
        <v>1.29203</v>
      </c>
      <c r="N190" s="1"/>
      <c r="O190" s="1"/>
    </row>
    <row r="191" spans="1:15" ht="12.75" customHeight="1">
      <c r="A191" s="33">
        <v>181</v>
      </c>
      <c r="B191" s="58" t="s">
        <v>398</v>
      </c>
      <c r="C191" s="31">
        <v>375.35</v>
      </c>
      <c r="D191" s="38">
        <v>378.86666666666662</v>
      </c>
      <c r="E191" s="38">
        <v>369.73333333333323</v>
      </c>
      <c r="F191" s="38">
        <v>364.11666666666662</v>
      </c>
      <c r="G191" s="38">
        <v>354.98333333333323</v>
      </c>
      <c r="H191" s="38">
        <v>384.48333333333323</v>
      </c>
      <c r="I191" s="38">
        <v>393.61666666666656</v>
      </c>
      <c r="J191" s="38">
        <v>399.23333333333323</v>
      </c>
      <c r="K191" s="31">
        <v>388</v>
      </c>
      <c r="L191" s="31">
        <v>373.25</v>
      </c>
      <c r="M191" s="31">
        <v>3.16432</v>
      </c>
      <c r="N191" s="1"/>
      <c r="O191" s="1"/>
    </row>
    <row r="192" spans="1:15" ht="12.75" customHeight="1">
      <c r="A192" s="33">
        <v>182</v>
      </c>
      <c r="B192" s="58" t="s">
        <v>399</v>
      </c>
      <c r="C192" s="31">
        <v>2241.25</v>
      </c>
      <c r="D192" s="38">
        <v>2256.5499999999997</v>
      </c>
      <c r="E192" s="38">
        <v>2219.8999999999996</v>
      </c>
      <c r="F192" s="38">
        <v>2198.5499999999997</v>
      </c>
      <c r="G192" s="38">
        <v>2161.8999999999996</v>
      </c>
      <c r="H192" s="38">
        <v>2277.8999999999996</v>
      </c>
      <c r="I192" s="38">
        <v>2314.5500000000002</v>
      </c>
      <c r="J192" s="38">
        <v>2335.8999999999996</v>
      </c>
      <c r="K192" s="31">
        <v>2293.1999999999998</v>
      </c>
      <c r="L192" s="31">
        <v>2235.1999999999998</v>
      </c>
      <c r="M192" s="31">
        <v>0.19592000000000001</v>
      </c>
      <c r="N192" s="1"/>
      <c r="O192" s="1"/>
    </row>
    <row r="193" spans="1:15" ht="12.75" customHeight="1">
      <c r="A193" s="33">
        <v>183</v>
      </c>
      <c r="B193" s="58" t="s">
        <v>400</v>
      </c>
      <c r="C193" s="31">
        <v>743.6</v>
      </c>
      <c r="D193" s="38">
        <v>742.78333333333342</v>
      </c>
      <c r="E193" s="38">
        <v>735.86666666666679</v>
      </c>
      <c r="F193" s="38">
        <v>728.13333333333333</v>
      </c>
      <c r="G193" s="38">
        <v>721.2166666666667</v>
      </c>
      <c r="H193" s="38">
        <v>750.51666666666688</v>
      </c>
      <c r="I193" s="38">
        <v>757.43333333333362</v>
      </c>
      <c r="J193" s="38">
        <v>765.16666666666697</v>
      </c>
      <c r="K193" s="31">
        <v>749.7</v>
      </c>
      <c r="L193" s="31">
        <v>735.05</v>
      </c>
      <c r="M193" s="31">
        <v>3.6314099999999998</v>
      </c>
      <c r="N193" s="1"/>
      <c r="O193" s="1"/>
    </row>
    <row r="194" spans="1:15" ht="12.75" customHeight="1">
      <c r="A194" s="33">
        <v>184</v>
      </c>
      <c r="B194" s="58" t="s">
        <v>401</v>
      </c>
      <c r="C194" s="31">
        <v>284.60000000000002</v>
      </c>
      <c r="D194" s="38">
        <v>278.55</v>
      </c>
      <c r="E194" s="38">
        <v>268.10000000000002</v>
      </c>
      <c r="F194" s="38">
        <v>251.60000000000002</v>
      </c>
      <c r="G194" s="38">
        <v>241.15000000000003</v>
      </c>
      <c r="H194" s="38">
        <v>295.05</v>
      </c>
      <c r="I194" s="38">
        <v>305.49999999999994</v>
      </c>
      <c r="J194" s="38">
        <v>322</v>
      </c>
      <c r="K194" s="31">
        <v>289</v>
      </c>
      <c r="L194" s="31">
        <v>262.05</v>
      </c>
      <c r="M194" s="31">
        <v>35.507809999999999</v>
      </c>
      <c r="N194" s="1"/>
      <c r="O194" s="1"/>
    </row>
    <row r="195" spans="1:15" ht="12.75" customHeight="1">
      <c r="A195" s="33">
        <v>185</v>
      </c>
      <c r="B195" s="58" t="s">
        <v>402</v>
      </c>
      <c r="C195" s="31">
        <v>3055.5</v>
      </c>
      <c r="D195" s="38">
        <v>3073.4500000000003</v>
      </c>
      <c r="E195" s="38">
        <v>3017.0500000000006</v>
      </c>
      <c r="F195" s="38">
        <v>2978.6000000000004</v>
      </c>
      <c r="G195" s="38">
        <v>2922.2000000000007</v>
      </c>
      <c r="H195" s="38">
        <v>3111.9000000000005</v>
      </c>
      <c r="I195" s="38">
        <v>3168.3</v>
      </c>
      <c r="J195" s="38">
        <v>3206.7500000000005</v>
      </c>
      <c r="K195" s="31">
        <v>3129.85</v>
      </c>
      <c r="L195" s="31">
        <v>3035</v>
      </c>
      <c r="M195" s="31">
        <v>1.1353</v>
      </c>
      <c r="N195" s="1"/>
      <c r="O195" s="1"/>
    </row>
    <row r="196" spans="1:15" ht="12.75" customHeight="1">
      <c r="A196" s="33">
        <v>186</v>
      </c>
      <c r="B196" s="58" t="s">
        <v>124</v>
      </c>
      <c r="C196" s="31">
        <v>456.15</v>
      </c>
      <c r="D196" s="38">
        <v>457.16666666666669</v>
      </c>
      <c r="E196" s="38">
        <v>453.73333333333335</v>
      </c>
      <c r="F196" s="38">
        <v>451.31666666666666</v>
      </c>
      <c r="G196" s="38">
        <v>447.88333333333333</v>
      </c>
      <c r="H196" s="38">
        <v>459.58333333333337</v>
      </c>
      <c r="I196" s="38">
        <v>463.01666666666665</v>
      </c>
      <c r="J196" s="38">
        <v>465.43333333333339</v>
      </c>
      <c r="K196" s="31">
        <v>460.6</v>
      </c>
      <c r="L196" s="31">
        <v>454.75</v>
      </c>
      <c r="M196" s="31">
        <v>15.129149999999999</v>
      </c>
      <c r="N196" s="1"/>
      <c r="O196" s="1"/>
    </row>
    <row r="197" spans="1:15" ht="12.75" customHeight="1">
      <c r="A197" s="33">
        <v>187</v>
      </c>
      <c r="B197" s="58" t="s">
        <v>119</v>
      </c>
      <c r="C197" s="31">
        <v>635.85</v>
      </c>
      <c r="D197" s="38">
        <v>633.75</v>
      </c>
      <c r="E197" s="38">
        <v>628.1</v>
      </c>
      <c r="F197" s="38">
        <v>620.35</v>
      </c>
      <c r="G197" s="38">
        <v>614.70000000000005</v>
      </c>
      <c r="H197" s="38">
        <v>641.5</v>
      </c>
      <c r="I197" s="38">
        <v>647.15000000000009</v>
      </c>
      <c r="J197" s="38">
        <v>654.9</v>
      </c>
      <c r="K197" s="31">
        <v>639.4</v>
      </c>
      <c r="L197" s="31">
        <v>626</v>
      </c>
      <c r="M197" s="31">
        <v>16.291689999999999</v>
      </c>
      <c r="N197" s="1"/>
      <c r="O197" s="1"/>
    </row>
    <row r="198" spans="1:15" ht="12.75" customHeight="1">
      <c r="A198" s="33">
        <v>188</v>
      </c>
      <c r="B198" s="58" t="s">
        <v>403</v>
      </c>
      <c r="C198" s="31">
        <v>129.85</v>
      </c>
      <c r="D198" s="38">
        <v>130.93333333333334</v>
      </c>
      <c r="E198" s="38">
        <v>127.96666666666667</v>
      </c>
      <c r="F198" s="38">
        <v>126.08333333333334</v>
      </c>
      <c r="G198" s="38">
        <v>123.11666666666667</v>
      </c>
      <c r="H198" s="38">
        <v>132.81666666666666</v>
      </c>
      <c r="I198" s="38">
        <v>135.78333333333336</v>
      </c>
      <c r="J198" s="38">
        <v>137.66666666666666</v>
      </c>
      <c r="K198" s="31">
        <v>133.9</v>
      </c>
      <c r="L198" s="31">
        <v>129.05000000000001</v>
      </c>
      <c r="M198" s="31">
        <v>13.810230000000001</v>
      </c>
      <c r="N198" s="1"/>
      <c r="O198" s="1"/>
    </row>
    <row r="199" spans="1:15" ht="12.75" customHeight="1">
      <c r="A199" s="33">
        <v>189</v>
      </c>
      <c r="B199" s="58" t="s">
        <v>404</v>
      </c>
      <c r="C199" s="31">
        <v>187.3</v>
      </c>
      <c r="D199" s="38">
        <v>184.76666666666665</v>
      </c>
      <c r="E199" s="38">
        <v>181.5333333333333</v>
      </c>
      <c r="F199" s="38">
        <v>175.76666666666665</v>
      </c>
      <c r="G199" s="38">
        <v>172.5333333333333</v>
      </c>
      <c r="H199" s="38">
        <v>190.5333333333333</v>
      </c>
      <c r="I199" s="38">
        <v>193.76666666666665</v>
      </c>
      <c r="J199" s="38">
        <v>199.5333333333333</v>
      </c>
      <c r="K199" s="31">
        <v>188</v>
      </c>
      <c r="L199" s="31">
        <v>179</v>
      </c>
      <c r="M199" s="31">
        <v>104.17619000000001</v>
      </c>
      <c r="N199" s="1"/>
      <c r="O199" s="1"/>
    </row>
    <row r="200" spans="1:15" ht="12.75" customHeight="1">
      <c r="A200" s="33">
        <v>190</v>
      </c>
      <c r="B200" s="58" t="s">
        <v>278</v>
      </c>
      <c r="C200" s="31">
        <v>276.5</v>
      </c>
      <c r="D200" s="38">
        <v>277.7166666666667</v>
      </c>
      <c r="E200" s="38">
        <v>274.48333333333341</v>
      </c>
      <c r="F200" s="38">
        <v>272.4666666666667</v>
      </c>
      <c r="G200" s="38">
        <v>269.23333333333341</v>
      </c>
      <c r="H200" s="38">
        <v>279.73333333333341</v>
      </c>
      <c r="I200" s="38">
        <v>282.96666666666675</v>
      </c>
      <c r="J200" s="38">
        <v>284.98333333333341</v>
      </c>
      <c r="K200" s="31">
        <v>280.95</v>
      </c>
      <c r="L200" s="31">
        <v>275.7</v>
      </c>
      <c r="M200" s="31">
        <v>18.281279999999999</v>
      </c>
      <c r="N200" s="1"/>
      <c r="O200" s="1"/>
    </row>
    <row r="201" spans="1:15" ht="12.75" customHeight="1">
      <c r="A201" s="33">
        <v>191</v>
      </c>
      <c r="B201" s="58" t="s">
        <v>405</v>
      </c>
      <c r="C201" s="31">
        <v>1746.9</v>
      </c>
      <c r="D201" s="38">
        <v>1760.8166666666666</v>
      </c>
      <c r="E201" s="38">
        <v>1727.0833333333333</v>
      </c>
      <c r="F201" s="38">
        <v>1707.2666666666667</v>
      </c>
      <c r="G201" s="38">
        <v>1673.5333333333333</v>
      </c>
      <c r="H201" s="38">
        <v>1780.6333333333332</v>
      </c>
      <c r="I201" s="38">
        <v>1814.3666666666668</v>
      </c>
      <c r="J201" s="38">
        <v>1834.1833333333332</v>
      </c>
      <c r="K201" s="31">
        <v>1794.55</v>
      </c>
      <c r="L201" s="31">
        <v>1741</v>
      </c>
      <c r="M201" s="31">
        <v>2.0099999999999998</v>
      </c>
      <c r="N201" s="1"/>
      <c r="O201" s="1"/>
    </row>
    <row r="202" spans="1:15" ht="12.75" customHeight="1">
      <c r="A202" s="33">
        <v>192</v>
      </c>
      <c r="B202" s="58" t="s">
        <v>408</v>
      </c>
      <c r="C202" s="31">
        <v>916.6</v>
      </c>
      <c r="D202" s="38">
        <v>902</v>
      </c>
      <c r="E202" s="38">
        <v>876.6</v>
      </c>
      <c r="F202" s="38">
        <v>836.6</v>
      </c>
      <c r="G202" s="38">
        <v>811.2</v>
      </c>
      <c r="H202" s="38">
        <v>942</v>
      </c>
      <c r="I202" s="38">
        <v>967.40000000000009</v>
      </c>
      <c r="J202" s="38">
        <v>1007.4</v>
      </c>
      <c r="K202" s="31">
        <v>927.4</v>
      </c>
      <c r="L202" s="31">
        <v>862</v>
      </c>
      <c r="M202" s="31">
        <v>6.8205400000000003</v>
      </c>
      <c r="N202" s="1"/>
      <c r="O202" s="1"/>
    </row>
    <row r="203" spans="1:15" ht="12.75" customHeight="1">
      <c r="A203" s="33">
        <v>193</v>
      </c>
      <c r="B203" s="58" t="s">
        <v>126</v>
      </c>
      <c r="C203" s="31">
        <v>1359.2</v>
      </c>
      <c r="D203" s="38">
        <v>1365.4333333333334</v>
      </c>
      <c r="E203" s="38">
        <v>1349.8166666666668</v>
      </c>
      <c r="F203" s="38">
        <v>1340.4333333333334</v>
      </c>
      <c r="G203" s="38">
        <v>1324.8166666666668</v>
      </c>
      <c r="H203" s="38">
        <v>1374.8166666666668</v>
      </c>
      <c r="I203" s="38">
        <v>1390.4333333333336</v>
      </c>
      <c r="J203" s="38">
        <v>1399.8166666666668</v>
      </c>
      <c r="K203" s="31">
        <v>1381.05</v>
      </c>
      <c r="L203" s="31">
        <v>1356.05</v>
      </c>
      <c r="M203" s="31">
        <v>5.6897000000000002</v>
      </c>
      <c r="N203" s="1"/>
      <c r="O203" s="1"/>
    </row>
    <row r="204" spans="1:15" ht="12.75" customHeight="1">
      <c r="A204" s="33">
        <v>194</v>
      </c>
      <c r="B204" s="58" t="s">
        <v>127</v>
      </c>
      <c r="C204" s="31">
        <v>1232.5</v>
      </c>
      <c r="D204" s="38">
        <v>1217.5</v>
      </c>
      <c r="E204" s="38">
        <v>1200</v>
      </c>
      <c r="F204" s="38">
        <v>1167.5</v>
      </c>
      <c r="G204" s="38">
        <v>1150</v>
      </c>
      <c r="H204" s="38">
        <v>1250</v>
      </c>
      <c r="I204" s="38">
        <v>1267.5</v>
      </c>
      <c r="J204" s="38">
        <v>1300</v>
      </c>
      <c r="K204" s="31">
        <v>1235</v>
      </c>
      <c r="L204" s="31">
        <v>1185</v>
      </c>
      <c r="M204" s="31">
        <v>45.179349999999999</v>
      </c>
      <c r="N204" s="1"/>
      <c r="O204" s="1"/>
    </row>
    <row r="205" spans="1:15" ht="12.75" customHeight="1">
      <c r="A205" s="33">
        <v>195</v>
      </c>
      <c r="B205" s="58" t="s">
        <v>128</v>
      </c>
      <c r="C205" s="31">
        <v>2452.8000000000002</v>
      </c>
      <c r="D205" s="38">
        <v>2458.6</v>
      </c>
      <c r="E205" s="38">
        <v>2418.1999999999998</v>
      </c>
      <c r="F205" s="38">
        <v>2383.6</v>
      </c>
      <c r="G205" s="38">
        <v>2343.1999999999998</v>
      </c>
      <c r="H205" s="38">
        <v>2493.1999999999998</v>
      </c>
      <c r="I205" s="38">
        <v>2533.6000000000004</v>
      </c>
      <c r="J205" s="38">
        <v>2568.1999999999998</v>
      </c>
      <c r="K205" s="31">
        <v>2499</v>
      </c>
      <c r="L205" s="31">
        <v>2424</v>
      </c>
      <c r="M205" s="31">
        <v>6.1943599999999996</v>
      </c>
      <c r="N205" s="1"/>
      <c r="O205" s="1"/>
    </row>
    <row r="206" spans="1:15" ht="12.75" customHeight="1">
      <c r="A206" s="33">
        <v>196</v>
      </c>
      <c r="B206" s="58" t="s">
        <v>129</v>
      </c>
      <c r="C206" s="31">
        <v>1584.55</v>
      </c>
      <c r="D206" s="38">
        <v>1583.6333333333332</v>
      </c>
      <c r="E206" s="38">
        <v>1575.8166666666664</v>
      </c>
      <c r="F206" s="38">
        <v>1567.0833333333333</v>
      </c>
      <c r="G206" s="38">
        <v>1559.2666666666664</v>
      </c>
      <c r="H206" s="38">
        <v>1592.3666666666663</v>
      </c>
      <c r="I206" s="38">
        <v>1600.1833333333329</v>
      </c>
      <c r="J206" s="38">
        <v>1608.9166666666663</v>
      </c>
      <c r="K206" s="31">
        <v>1591.45</v>
      </c>
      <c r="L206" s="31">
        <v>1574.9</v>
      </c>
      <c r="M206" s="31">
        <v>125.36819</v>
      </c>
      <c r="N206" s="1"/>
      <c r="O206" s="1"/>
    </row>
    <row r="207" spans="1:15" ht="12.75" customHeight="1">
      <c r="A207" s="33">
        <v>197</v>
      </c>
      <c r="B207" s="58" t="s">
        <v>130</v>
      </c>
      <c r="C207" s="31">
        <v>640.04999999999995</v>
      </c>
      <c r="D207" s="38">
        <v>639.9666666666667</v>
      </c>
      <c r="E207" s="38">
        <v>634.08333333333337</v>
      </c>
      <c r="F207" s="38">
        <v>628.11666666666667</v>
      </c>
      <c r="G207" s="38">
        <v>622.23333333333335</v>
      </c>
      <c r="H207" s="38">
        <v>645.93333333333339</v>
      </c>
      <c r="I207" s="38">
        <v>651.81666666666661</v>
      </c>
      <c r="J207" s="38">
        <v>657.78333333333342</v>
      </c>
      <c r="K207" s="31">
        <v>645.85</v>
      </c>
      <c r="L207" s="31">
        <v>634</v>
      </c>
      <c r="M207" s="31">
        <v>13.84829</v>
      </c>
      <c r="N207" s="1"/>
      <c r="O207" s="1"/>
    </row>
    <row r="208" spans="1:15" ht="12.75" customHeight="1">
      <c r="A208" s="33">
        <v>198</v>
      </c>
      <c r="B208" s="58" t="s">
        <v>131</v>
      </c>
      <c r="C208" s="31">
        <v>2942.85</v>
      </c>
      <c r="D208" s="38">
        <v>2943.5166666666664</v>
      </c>
      <c r="E208" s="38">
        <v>2922.083333333333</v>
      </c>
      <c r="F208" s="38">
        <v>2901.3166666666666</v>
      </c>
      <c r="G208" s="38">
        <v>2879.8833333333332</v>
      </c>
      <c r="H208" s="38">
        <v>2964.2833333333328</v>
      </c>
      <c r="I208" s="38">
        <v>2985.7166666666662</v>
      </c>
      <c r="J208" s="38">
        <v>3006.4833333333327</v>
      </c>
      <c r="K208" s="31">
        <v>2964.95</v>
      </c>
      <c r="L208" s="31">
        <v>2922.75</v>
      </c>
      <c r="M208" s="31">
        <v>6.4327899999999998</v>
      </c>
      <c r="N208" s="1"/>
      <c r="O208" s="1"/>
    </row>
    <row r="209" spans="1:15" ht="12.75" customHeight="1">
      <c r="A209" s="33">
        <v>199</v>
      </c>
      <c r="B209" s="58" t="s">
        <v>406</v>
      </c>
      <c r="C209" s="31">
        <v>75.3</v>
      </c>
      <c r="D209" s="38">
        <v>75.816666666666663</v>
      </c>
      <c r="E209" s="38">
        <v>74.333333333333329</v>
      </c>
      <c r="F209" s="38">
        <v>73.36666666666666</v>
      </c>
      <c r="G209" s="38">
        <v>71.883333333333326</v>
      </c>
      <c r="H209" s="38">
        <v>76.783333333333331</v>
      </c>
      <c r="I209" s="38">
        <v>78.26666666666668</v>
      </c>
      <c r="J209" s="38">
        <v>79.233333333333334</v>
      </c>
      <c r="K209" s="31">
        <v>77.3</v>
      </c>
      <c r="L209" s="31">
        <v>74.849999999999994</v>
      </c>
      <c r="M209" s="31">
        <v>146.72515999999999</v>
      </c>
      <c r="N209" s="1"/>
      <c r="O209" s="1"/>
    </row>
    <row r="210" spans="1:15" ht="12.75" customHeight="1">
      <c r="A210" s="33">
        <v>200</v>
      </c>
      <c r="B210" s="58" t="s">
        <v>410</v>
      </c>
      <c r="C210" s="31">
        <v>311.3</v>
      </c>
      <c r="D210" s="38">
        <v>311.59999999999997</v>
      </c>
      <c r="E210" s="38">
        <v>307.74999999999994</v>
      </c>
      <c r="F210" s="38">
        <v>304.2</v>
      </c>
      <c r="G210" s="38">
        <v>300.34999999999997</v>
      </c>
      <c r="H210" s="38">
        <v>315.14999999999992</v>
      </c>
      <c r="I210" s="38">
        <v>318.99999999999994</v>
      </c>
      <c r="J210" s="38">
        <v>322.5499999999999</v>
      </c>
      <c r="K210" s="31">
        <v>315.45</v>
      </c>
      <c r="L210" s="31">
        <v>308.05</v>
      </c>
      <c r="M210" s="31">
        <v>8.1142400000000006</v>
      </c>
      <c r="N210" s="1"/>
      <c r="O210" s="1"/>
    </row>
    <row r="211" spans="1:15" ht="12.75" customHeight="1">
      <c r="A211" s="33">
        <v>201</v>
      </c>
      <c r="B211" s="58" t="s">
        <v>133</v>
      </c>
      <c r="C211" s="31">
        <v>486.65</v>
      </c>
      <c r="D211" s="38">
        <v>484.65000000000003</v>
      </c>
      <c r="E211" s="38">
        <v>477.00000000000006</v>
      </c>
      <c r="F211" s="38">
        <v>467.35</v>
      </c>
      <c r="G211" s="38">
        <v>459.70000000000005</v>
      </c>
      <c r="H211" s="38">
        <v>494.30000000000007</v>
      </c>
      <c r="I211" s="38">
        <v>501.95000000000005</v>
      </c>
      <c r="J211" s="38">
        <v>511.60000000000008</v>
      </c>
      <c r="K211" s="31">
        <v>492.3</v>
      </c>
      <c r="L211" s="31">
        <v>475</v>
      </c>
      <c r="M211" s="31">
        <v>103.59653</v>
      </c>
      <c r="N211" s="1"/>
      <c r="O211" s="1"/>
    </row>
    <row r="212" spans="1:15" ht="12.75" customHeight="1">
      <c r="A212" s="33">
        <v>202</v>
      </c>
      <c r="B212" s="58" t="s">
        <v>411</v>
      </c>
      <c r="C212" s="31">
        <v>1012.9</v>
      </c>
      <c r="D212" s="38">
        <v>1014.2000000000002</v>
      </c>
      <c r="E212" s="38">
        <v>1003.4000000000003</v>
      </c>
      <c r="F212" s="38">
        <v>993.9000000000002</v>
      </c>
      <c r="G212" s="38">
        <v>983.10000000000036</v>
      </c>
      <c r="H212" s="38">
        <v>1023.7000000000003</v>
      </c>
      <c r="I212" s="38">
        <v>1034.5000000000002</v>
      </c>
      <c r="J212" s="38">
        <v>1044.0000000000002</v>
      </c>
      <c r="K212" s="31">
        <v>1025</v>
      </c>
      <c r="L212" s="31">
        <v>1004.7</v>
      </c>
      <c r="M212" s="31">
        <v>0.39144000000000001</v>
      </c>
      <c r="N212" s="1"/>
      <c r="O212" s="1"/>
    </row>
    <row r="213" spans="1:15" ht="12.75" customHeight="1">
      <c r="A213" s="33">
        <v>203</v>
      </c>
      <c r="B213" s="58" t="s">
        <v>125</v>
      </c>
      <c r="C213" s="31">
        <v>3966.25</v>
      </c>
      <c r="D213" s="38">
        <v>3978.7666666666664</v>
      </c>
      <c r="E213" s="38">
        <v>3938.5333333333328</v>
      </c>
      <c r="F213" s="38">
        <v>3910.8166666666666</v>
      </c>
      <c r="G213" s="38">
        <v>3870.583333333333</v>
      </c>
      <c r="H213" s="38">
        <v>4006.4833333333327</v>
      </c>
      <c r="I213" s="38">
        <v>4046.7166666666662</v>
      </c>
      <c r="J213" s="38">
        <v>4074.4333333333325</v>
      </c>
      <c r="K213" s="31">
        <v>4019</v>
      </c>
      <c r="L213" s="31">
        <v>3951.05</v>
      </c>
      <c r="M213" s="31">
        <v>10.06109</v>
      </c>
      <c r="N213" s="1"/>
      <c r="O213" s="1"/>
    </row>
    <row r="214" spans="1:15" ht="12.75" customHeight="1">
      <c r="A214" s="33">
        <v>204</v>
      </c>
      <c r="B214" s="58" t="s">
        <v>134</v>
      </c>
      <c r="C214" s="31">
        <v>171.55</v>
      </c>
      <c r="D214" s="38">
        <v>170.61666666666667</v>
      </c>
      <c r="E214" s="38">
        <v>166.48333333333335</v>
      </c>
      <c r="F214" s="38">
        <v>161.41666666666669</v>
      </c>
      <c r="G214" s="38">
        <v>157.28333333333336</v>
      </c>
      <c r="H214" s="38">
        <v>175.68333333333334</v>
      </c>
      <c r="I214" s="38">
        <v>179.81666666666666</v>
      </c>
      <c r="J214" s="38">
        <v>184.88333333333333</v>
      </c>
      <c r="K214" s="31">
        <v>174.75</v>
      </c>
      <c r="L214" s="31">
        <v>165.55</v>
      </c>
      <c r="M214" s="31">
        <v>183.99015</v>
      </c>
      <c r="N214" s="1"/>
      <c r="O214" s="1"/>
    </row>
    <row r="215" spans="1:15" ht="12.75" customHeight="1">
      <c r="A215" s="33">
        <v>205</v>
      </c>
      <c r="B215" s="58" t="s">
        <v>135</v>
      </c>
      <c r="C215" s="31">
        <v>253.05</v>
      </c>
      <c r="D215" s="38">
        <v>251.75</v>
      </c>
      <c r="E215" s="38">
        <v>249.8</v>
      </c>
      <c r="F215" s="38">
        <v>246.55</v>
      </c>
      <c r="G215" s="38">
        <v>244.60000000000002</v>
      </c>
      <c r="H215" s="38">
        <v>255</v>
      </c>
      <c r="I215" s="38">
        <v>256.95</v>
      </c>
      <c r="J215" s="38">
        <v>260.2</v>
      </c>
      <c r="K215" s="31">
        <v>253.7</v>
      </c>
      <c r="L215" s="31">
        <v>248.5</v>
      </c>
      <c r="M215" s="31">
        <v>47.261839999999999</v>
      </c>
      <c r="N215" s="1"/>
      <c r="O215" s="1"/>
    </row>
    <row r="216" spans="1:15" ht="12.75" customHeight="1">
      <c r="A216" s="33">
        <v>206</v>
      </c>
      <c r="B216" s="58" t="s">
        <v>136</v>
      </c>
      <c r="C216" s="31">
        <v>2501.4</v>
      </c>
      <c r="D216" s="38">
        <v>2502.4666666666667</v>
      </c>
      <c r="E216" s="38">
        <v>2490.9333333333334</v>
      </c>
      <c r="F216" s="38">
        <v>2480.4666666666667</v>
      </c>
      <c r="G216" s="38">
        <v>2468.9333333333334</v>
      </c>
      <c r="H216" s="38">
        <v>2512.9333333333334</v>
      </c>
      <c r="I216" s="38">
        <v>2524.4666666666672</v>
      </c>
      <c r="J216" s="38">
        <v>2534.9333333333334</v>
      </c>
      <c r="K216" s="31">
        <v>2514</v>
      </c>
      <c r="L216" s="31">
        <v>2492</v>
      </c>
      <c r="M216" s="31">
        <v>11.433009999999999</v>
      </c>
      <c r="N216" s="1"/>
      <c r="O216" s="1"/>
    </row>
    <row r="217" spans="1:15" ht="12.75" customHeight="1">
      <c r="A217" s="33">
        <v>207</v>
      </c>
      <c r="B217" s="58" t="s">
        <v>279</v>
      </c>
      <c r="C217" s="31">
        <v>323.5</v>
      </c>
      <c r="D217" s="38">
        <v>322.75</v>
      </c>
      <c r="E217" s="38">
        <v>320.60000000000002</v>
      </c>
      <c r="F217" s="38">
        <v>317.70000000000005</v>
      </c>
      <c r="G217" s="38">
        <v>315.55000000000007</v>
      </c>
      <c r="H217" s="38">
        <v>325.64999999999998</v>
      </c>
      <c r="I217" s="38">
        <v>327.79999999999995</v>
      </c>
      <c r="J217" s="38">
        <v>330.69999999999993</v>
      </c>
      <c r="K217" s="31">
        <v>324.89999999999998</v>
      </c>
      <c r="L217" s="31">
        <v>319.85000000000002</v>
      </c>
      <c r="M217" s="31">
        <v>6.6767899999999996</v>
      </c>
      <c r="N217" s="1"/>
      <c r="O217" s="1"/>
    </row>
    <row r="218" spans="1:15" ht="12.75" customHeight="1">
      <c r="A218" s="33">
        <v>208</v>
      </c>
      <c r="B218" s="58" t="s">
        <v>412</v>
      </c>
      <c r="C218" s="31">
        <v>4393.3999999999996</v>
      </c>
      <c r="D218" s="38">
        <v>4383.3999999999996</v>
      </c>
      <c r="E218" s="38">
        <v>4316.8999999999996</v>
      </c>
      <c r="F218" s="38">
        <v>4240.3999999999996</v>
      </c>
      <c r="G218" s="38">
        <v>4173.8999999999996</v>
      </c>
      <c r="H218" s="38">
        <v>4459.8999999999996</v>
      </c>
      <c r="I218" s="38">
        <v>4526.3999999999996</v>
      </c>
      <c r="J218" s="38">
        <v>4602.8999999999996</v>
      </c>
      <c r="K218" s="31">
        <v>4449.8999999999996</v>
      </c>
      <c r="L218" s="31">
        <v>4306.8999999999996</v>
      </c>
      <c r="M218" s="31">
        <v>0.42519000000000001</v>
      </c>
      <c r="N218" s="1"/>
      <c r="O218" s="1"/>
    </row>
    <row r="219" spans="1:15" ht="12.75" customHeight="1">
      <c r="A219" s="33">
        <v>209</v>
      </c>
      <c r="B219" s="58" t="s">
        <v>407</v>
      </c>
      <c r="C219" s="31">
        <v>584.95000000000005</v>
      </c>
      <c r="D219" s="38">
        <v>585.83333333333337</v>
      </c>
      <c r="E219" s="38">
        <v>580.66666666666674</v>
      </c>
      <c r="F219" s="38">
        <v>576.38333333333333</v>
      </c>
      <c r="G219" s="38">
        <v>571.2166666666667</v>
      </c>
      <c r="H219" s="38">
        <v>590.11666666666679</v>
      </c>
      <c r="I219" s="38">
        <v>595.28333333333353</v>
      </c>
      <c r="J219" s="38">
        <v>599.56666666666683</v>
      </c>
      <c r="K219" s="31">
        <v>591</v>
      </c>
      <c r="L219" s="31">
        <v>581.54999999999995</v>
      </c>
      <c r="M219" s="31">
        <v>0.55405000000000004</v>
      </c>
      <c r="N219" s="1"/>
      <c r="O219" s="1"/>
    </row>
    <row r="220" spans="1:15" ht="12.75" customHeight="1">
      <c r="A220" s="33">
        <v>210</v>
      </c>
      <c r="B220" s="58" t="s">
        <v>413</v>
      </c>
      <c r="C220" s="31">
        <v>845.85</v>
      </c>
      <c r="D220" s="38">
        <v>853.6</v>
      </c>
      <c r="E220" s="38">
        <v>832.25</v>
      </c>
      <c r="F220" s="38">
        <v>818.65</v>
      </c>
      <c r="G220" s="38">
        <v>797.3</v>
      </c>
      <c r="H220" s="38">
        <v>867.2</v>
      </c>
      <c r="I220" s="38">
        <v>888.55000000000018</v>
      </c>
      <c r="J220" s="38">
        <v>902.15000000000009</v>
      </c>
      <c r="K220" s="31">
        <v>874.95</v>
      </c>
      <c r="L220" s="31">
        <v>840</v>
      </c>
      <c r="M220" s="31">
        <v>0.94672000000000001</v>
      </c>
      <c r="N220" s="1"/>
      <c r="O220" s="1"/>
    </row>
    <row r="221" spans="1:15" ht="12.75" customHeight="1">
      <c r="A221" s="33">
        <v>211</v>
      </c>
      <c r="B221" s="58" t="s">
        <v>280</v>
      </c>
      <c r="C221" s="31">
        <v>39367.1</v>
      </c>
      <c r="D221" s="38">
        <v>39338.85</v>
      </c>
      <c r="E221" s="38">
        <v>39078.75</v>
      </c>
      <c r="F221" s="38">
        <v>38790.400000000001</v>
      </c>
      <c r="G221" s="38">
        <v>38530.300000000003</v>
      </c>
      <c r="H221" s="38">
        <v>39627.199999999997</v>
      </c>
      <c r="I221" s="38">
        <v>39887.299999999988</v>
      </c>
      <c r="J221" s="38">
        <v>40175.649999999994</v>
      </c>
      <c r="K221" s="31">
        <v>39598.949999999997</v>
      </c>
      <c r="L221" s="31">
        <v>39050.5</v>
      </c>
      <c r="M221" s="31">
        <v>3.5889999999999998E-2</v>
      </c>
      <c r="N221" s="1"/>
      <c r="O221" s="1"/>
    </row>
    <row r="222" spans="1:15" ht="12.75" customHeight="1">
      <c r="A222" s="33">
        <v>212</v>
      </c>
      <c r="B222" s="58" t="s">
        <v>414</v>
      </c>
      <c r="C222" s="31">
        <v>76.8</v>
      </c>
      <c r="D222" s="38">
        <v>77.13333333333334</v>
      </c>
      <c r="E222" s="38">
        <v>76.066666666666677</v>
      </c>
      <c r="F222" s="38">
        <v>75.333333333333343</v>
      </c>
      <c r="G222" s="38">
        <v>74.26666666666668</v>
      </c>
      <c r="H222" s="38">
        <v>77.866666666666674</v>
      </c>
      <c r="I222" s="38">
        <v>78.933333333333337</v>
      </c>
      <c r="J222" s="38">
        <v>79.666666666666671</v>
      </c>
      <c r="K222" s="31">
        <v>78.2</v>
      </c>
      <c r="L222" s="31">
        <v>76.400000000000006</v>
      </c>
      <c r="M222" s="31">
        <v>124.15818</v>
      </c>
      <c r="N222" s="1"/>
      <c r="O222" s="1"/>
    </row>
    <row r="223" spans="1:15" ht="12.75" customHeight="1">
      <c r="A223" s="33">
        <v>213</v>
      </c>
      <c r="B223" s="58" t="s">
        <v>138</v>
      </c>
      <c r="C223" s="31">
        <v>967.35</v>
      </c>
      <c r="D223" s="38">
        <v>965.65</v>
      </c>
      <c r="E223" s="38">
        <v>962.25</v>
      </c>
      <c r="F223" s="38">
        <v>957.15</v>
      </c>
      <c r="G223" s="38">
        <v>953.75</v>
      </c>
      <c r="H223" s="38">
        <v>970.75</v>
      </c>
      <c r="I223" s="38">
        <v>974.14999999999986</v>
      </c>
      <c r="J223" s="38">
        <v>979.25</v>
      </c>
      <c r="K223" s="31">
        <v>969.05</v>
      </c>
      <c r="L223" s="31">
        <v>960.55</v>
      </c>
      <c r="M223" s="31">
        <v>95.129559999999998</v>
      </c>
      <c r="N223" s="1"/>
      <c r="O223" s="1"/>
    </row>
    <row r="224" spans="1:15" ht="12.75" customHeight="1">
      <c r="A224" s="33">
        <v>214</v>
      </c>
      <c r="B224" s="58" t="s">
        <v>139</v>
      </c>
      <c r="C224" s="31">
        <v>1358</v>
      </c>
      <c r="D224" s="38">
        <v>1367.4166666666667</v>
      </c>
      <c r="E224" s="38">
        <v>1335.9333333333334</v>
      </c>
      <c r="F224" s="38">
        <v>1313.8666666666666</v>
      </c>
      <c r="G224" s="38">
        <v>1282.3833333333332</v>
      </c>
      <c r="H224" s="38">
        <v>1389.4833333333336</v>
      </c>
      <c r="I224" s="38">
        <v>1420.9666666666667</v>
      </c>
      <c r="J224" s="38">
        <v>1443.0333333333338</v>
      </c>
      <c r="K224" s="31">
        <v>1398.9</v>
      </c>
      <c r="L224" s="31">
        <v>1345.35</v>
      </c>
      <c r="M224" s="31">
        <v>8.0241299999999995</v>
      </c>
      <c r="N224" s="1"/>
      <c r="O224" s="1"/>
    </row>
    <row r="225" spans="1:15" ht="12.75" customHeight="1">
      <c r="A225" s="33">
        <v>215</v>
      </c>
      <c r="B225" s="58" t="s">
        <v>140</v>
      </c>
      <c r="C225" s="31">
        <v>553.54999999999995</v>
      </c>
      <c r="D225" s="38">
        <v>556.18333333333328</v>
      </c>
      <c r="E225" s="38">
        <v>548.46666666666658</v>
      </c>
      <c r="F225" s="38">
        <v>543.38333333333333</v>
      </c>
      <c r="G225" s="38">
        <v>535.66666666666663</v>
      </c>
      <c r="H225" s="38">
        <v>561.26666666666654</v>
      </c>
      <c r="I225" s="38">
        <v>568.98333333333323</v>
      </c>
      <c r="J225" s="38">
        <v>574.06666666666649</v>
      </c>
      <c r="K225" s="31">
        <v>563.9</v>
      </c>
      <c r="L225" s="31">
        <v>551.1</v>
      </c>
      <c r="M225" s="31">
        <v>8.9557199999999995</v>
      </c>
      <c r="N225" s="1"/>
      <c r="O225" s="1"/>
    </row>
    <row r="226" spans="1:15" ht="12.75" customHeight="1">
      <c r="A226" s="33">
        <v>216</v>
      </c>
      <c r="B226" s="58" t="s">
        <v>281</v>
      </c>
      <c r="C226" s="31">
        <v>624.54999999999995</v>
      </c>
      <c r="D226" s="38">
        <v>623.26666666666665</v>
      </c>
      <c r="E226" s="38">
        <v>620.5333333333333</v>
      </c>
      <c r="F226" s="38">
        <v>616.51666666666665</v>
      </c>
      <c r="G226" s="38">
        <v>613.7833333333333</v>
      </c>
      <c r="H226" s="38">
        <v>627.2833333333333</v>
      </c>
      <c r="I226" s="38">
        <v>630.01666666666665</v>
      </c>
      <c r="J226" s="38">
        <v>634.0333333333333</v>
      </c>
      <c r="K226" s="31">
        <v>626</v>
      </c>
      <c r="L226" s="31">
        <v>619.25</v>
      </c>
      <c r="M226" s="31">
        <v>1.9417800000000001</v>
      </c>
      <c r="N226" s="1"/>
      <c r="O226" s="1"/>
    </row>
    <row r="227" spans="1:15" ht="12.75" customHeight="1">
      <c r="A227" s="33">
        <v>217</v>
      </c>
      <c r="B227" s="58" t="s">
        <v>415</v>
      </c>
      <c r="C227" s="31">
        <v>64.900000000000006</v>
      </c>
      <c r="D227" s="38">
        <v>64.433333333333337</v>
      </c>
      <c r="E227" s="38">
        <v>63.366666666666674</v>
      </c>
      <c r="F227" s="38">
        <v>61.833333333333336</v>
      </c>
      <c r="G227" s="38">
        <v>60.766666666666673</v>
      </c>
      <c r="H227" s="38">
        <v>65.966666666666669</v>
      </c>
      <c r="I227" s="38">
        <v>67.033333333333331</v>
      </c>
      <c r="J227" s="38">
        <v>68.566666666666677</v>
      </c>
      <c r="K227" s="31">
        <v>65.5</v>
      </c>
      <c r="L227" s="31">
        <v>62.9</v>
      </c>
      <c r="M227" s="31">
        <v>548.76544999999999</v>
      </c>
      <c r="N227" s="1"/>
      <c r="O227" s="1"/>
    </row>
    <row r="228" spans="1:15" ht="12.75" customHeight="1">
      <c r="A228" s="33">
        <v>218</v>
      </c>
      <c r="B228" s="58" t="s">
        <v>143</v>
      </c>
      <c r="C228" s="31">
        <v>98.45</v>
      </c>
      <c r="D228" s="38">
        <v>97.34999999999998</v>
      </c>
      <c r="E228" s="38">
        <v>95.69999999999996</v>
      </c>
      <c r="F228" s="38">
        <v>92.949999999999974</v>
      </c>
      <c r="G228" s="38">
        <v>91.299999999999955</v>
      </c>
      <c r="H228" s="38">
        <v>100.09999999999997</v>
      </c>
      <c r="I228" s="38">
        <v>101.74999999999997</v>
      </c>
      <c r="J228" s="38">
        <v>104.49999999999997</v>
      </c>
      <c r="K228" s="31">
        <v>99</v>
      </c>
      <c r="L228" s="31">
        <v>94.6</v>
      </c>
      <c r="M228" s="31">
        <v>788.72194000000002</v>
      </c>
      <c r="N228" s="1"/>
      <c r="O228" s="1"/>
    </row>
    <row r="229" spans="1:15" ht="12.75" customHeight="1">
      <c r="A229" s="33">
        <v>219</v>
      </c>
      <c r="B229" s="58" t="s">
        <v>142</v>
      </c>
      <c r="C229" s="31">
        <v>129.25</v>
      </c>
      <c r="D229" s="38">
        <v>128.6</v>
      </c>
      <c r="E229" s="38">
        <v>125.69999999999999</v>
      </c>
      <c r="F229" s="38">
        <v>122.14999999999999</v>
      </c>
      <c r="G229" s="38">
        <v>119.24999999999999</v>
      </c>
      <c r="H229" s="38">
        <v>132.14999999999998</v>
      </c>
      <c r="I229" s="38">
        <v>135.05000000000001</v>
      </c>
      <c r="J229" s="38">
        <v>138.6</v>
      </c>
      <c r="K229" s="31">
        <v>131.5</v>
      </c>
      <c r="L229" s="31">
        <v>125.05</v>
      </c>
      <c r="M229" s="31">
        <v>199.67146</v>
      </c>
      <c r="N229" s="1"/>
      <c r="O229" s="1"/>
    </row>
    <row r="230" spans="1:15" ht="12.75" customHeight="1">
      <c r="A230" s="33">
        <v>220</v>
      </c>
      <c r="B230" s="58" t="s">
        <v>416</v>
      </c>
      <c r="C230" s="31">
        <v>991.05</v>
      </c>
      <c r="D230" s="38">
        <v>985.01666666666677</v>
      </c>
      <c r="E230" s="38">
        <v>973.03333333333353</v>
      </c>
      <c r="F230" s="38">
        <v>955.01666666666677</v>
      </c>
      <c r="G230" s="38">
        <v>943.03333333333353</v>
      </c>
      <c r="H230" s="38">
        <v>1003.0333333333335</v>
      </c>
      <c r="I230" s="38">
        <v>1015.0166666666669</v>
      </c>
      <c r="J230" s="38">
        <v>1033.0333333333335</v>
      </c>
      <c r="K230" s="31">
        <v>997</v>
      </c>
      <c r="L230" s="31">
        <v>967</v>
      </c>
      <c r="M230" s="31">
        <v>0.96484999999999999</v>
      </c>
      <c r="N230" s="1"/>
      <c r="O230" s="1"/>
    </row>
    <row r="231" spans="1:15" ht="12.75" customHeight="1">
      <c r="A231" s="33">
        <v>221</v>
      </c>
      <c r="B231" s="58" t="s">
        <v>417</v>
      </c>
      <c r="C231" s="31">
        <v>597.54999999999995</v>
      </c>
      <c r="D231" s="38">
        <v>596.05000000000007</v>
      </c>
      <c r="E231" s="38">
        <v>592.50000000000011</v>
      </c>
      <c r="F231" s="38">
        <v>587.45000000000005</v>
      </c>
      <c r="G231" s="38">
        <v>583.90000000000009</v>
      </c>
      <c r="H231" s="38">
        <v>601.10000000000014</v>
      </c>
      <c r="I231" s="38">
        <v>604.65000000000009</v>
      </c>
      <c r="J231" s="38">
        <v>609.70000000000016</v>
      </c>
      <c r="K231" s="31">
        <v>599.6</v>
      </c>
      <c r="L231" s="31">
        <v>591</v>
      </c>
      <c r="M231" s="31">
        <v>2.2294</v>
      </c>
      <c r="N231" s="1"/>
      <c r="O231" s="1"/>
    </row>
    <row r="232" spans="1:15" ht="12.75" customHeight="1">
      <c r="A232" s="33">
        <v>222</v>
      </c>
      <c r="B232" s="58" t="s">
        <v>147</v>
      </c>
      <c r="C232" s="31">
        <v>257.7</v>
      </c>
      <c r="D232" s="38">
        <v>260.26666666666665</v>
      </c>
      <c r="E232" s="38">
        <v>253.63333333333333</v>
      </c>
      <c r="F232" s="38">
        <v>249.56666666666666</v>
      </c>
      <c r="G232" s="38">
        <v>242.93333333333334</v>
      </c>
      <c r="H232" s="38">
        <v>264.33333333333331</v>
      </c>
      <c r="I232" s="38">
        <v>270.96666666666664</v>
      </c>
      <c r="J232" s="38">
        <v>275.0333333333333</v>
      </c>
      <c r="K232" s="31">
        <v>266.89999999999998</v>
      </c>
      <c r="L232" s="31">
        <v>256.2</v>
      </c>
      <c r="M232" s="31">
        <v>75.203879999999998</v>
      </c>
      <c r="N232" s="1"/>
      <c r="O232" s="1"/>
    </row>
    <row r="233" spans="1:15" ht="12.75" customHeight="1">
      <c r="A233" s="33">
        <v>223</v>
      </c>
      <c r="B233" s="58" t="s">
        <v>137</v>
      </c>
      <c r="C233" s="31">
        <v>196.25</v>
      </c>
      <c r="D233" s="38">
        <v>197.48333333333335</v>
      </c>
      <c r="E233" s="38">
        <v>194.26666666666671</v>
      </c>
      <c r="F233" s="38">
        <v>192.28333333333336</v>
      </c>
      <c r="G233" s="38">
        <v>189.06666666666672</v>
      </c>
      <c r="H233" s="38">
        <v>199.4666666666667</v>
      </c>
      <c r="I233" s="38">
        <v>202.68333333333334</v>
      </c>
      <c r="J233" s="38">
        <v>204.66666666666669</v>
      </c>
      <c r="K233" s="31">
        <v>200.7</v>
      </c>
      <c r="L233" s="31">
        <v>195.5</v>
      </c>
      <c r="M233" s="31">
        <v>86.80104</v>
      </c>
      <c r="N233" s="1"/>
      <c r="O233" s="1"/>
    </row>
    <row r="234" spans="1:15" ht="12.75" customHeight="1">
      <c r="A234" s="33">
        <v>224</v>
      </c>
      <c r="B234" s="58" t="s">
        <v>420</v>
      </c>
      <c r="C234" s="31">
        <v>79.3</v>
      </c>
      <c r="D234" s="38">
        <v>80.333333333333329</v>
      </c>
      <c r="E234" s="38">
        <v>77.86666666666666</v>
      </c>
      <c r="F234" s="38">
        <v>76.433333333333337</v>
      </c>
      <c r="G234" s="38">
        <v>73.966666666666669</v>
      </c>
      <c r="H234" s="38">
        <v>81.766666666666652</v>
      </c>
      <c r="I234" s="38">
        <v>84.23333333333332</v>
      </c>
      <c r="J234" s="38">
        <v>85.666666666666643</v>
      </c>
      <c r="K234" s="31">
        <v>82.8</v>
      </c>
      <c r="L234" s="31">
        <v>78.900000000000006</v>
      </c>
      <c r="M234" s="31">
        <v>164.42569</v>
      </c>
      <c r="N234" s="1"/>
      <c r="O234" s="1"/>
    </row>
    <row r="235" spans="1:15" ht="12.75" customHeight="1">
      <c r="A235" s="33">
        <v>225</v>
      </c>
      <c r="B235" s="58" t="s">
        <v>148</v>
      </c>
      <c r="C235" s="31">
        <v>3145.65</v>
      </c>
      <c r="D235" s="38">
        <v>3133.6333333333332</v>
      </c>
      <c r="E235" s="38">
        <v>3112.2666666666664</v>
      </c>
      <c r="F235" s="38">
        <v>3078.8833333333332</v>
      </c>
      <c r="G235" s="38">
        <v>3057.5166666666664</v>
      </c>
      <c r="H235" s="38">
        <v>3167.0166666666664</v>
      </c>
      <c r="I235" s="38">
        <v>3188.3833333333332</v>
      </c>
      <c r="J235" s="38">
        <v>3221.7666666666664</v>
      </c>
      <c r="K235" s="31">
        <v>3155</v>
      </c>
      <c r="L235" s="31">
        <v>3100.25</v>
      </c>
      <c r="M235" s="31">
        <v>1.43309</v>
      </c>
      <c r="N235" s="1"/>
      <c r="O235" s="1"/>
    </row>
    <row r="236" spans="1:15" ht="12.75" customHeight="1">
      <c r="A236" s="33">
        <v>226</v>
      </c>
      <c r="B236" s="58" t="s">
        <v>282</v>
      </c>
      <c r="C236" s="31">
        <v>383.6</v>
      </c>
      <c r="D236" s="38">
        <v>382.58333333333331</v>
      </c>
      <c r="E236" s="38">
        <v>379.16666666666663</v>
      </c>
      <c r="F236" s="38">
        <v>374.73333333333329</v>
      </c>
      <c r="G236" s="38">
        <v>371.31666666666661</v>
      </c>
      <c r="H236" s="38">
        <v>387.01666666666665</v>
      </c>
      <c r="I236" s="38">
        <v>390.43333333333328</v>
      </c>
      <c r="J236" s="38">
        <v>394.86666666666667</v>
      </c>
      <c r="K236" s="31">
        <v>386</v>
      </c>
      <c r="L236" s="31">
        <v>378.15</v>
      </c>
      <c r="M236" s="31">
        <v>10.1225</v>
      </c>
      <c r="N236" s="1"/>
      <c r="O236" s="1"/>
    </row>
    <row r="237" spans="1:15" ht="12.75" customHeight="1">
      <c r="A237" s="33">
        <v>227</v>
      </c>
      <c r="B237" s="58" t="s">
        <v>144</v>
      </c>
      <c r="C237" s="31">
        <v>137.1</v>
      </c>
      <c r="D237" s="38">
        <v>135.53333333333333</v>
      </c>
      <c r="E237" s="38">
        <v>133.16666666666666</v>
      </c>
      <c r="F237" s="38">
        <v>129.23333333333332</v>
      </c>
      <c r="G237" s="38">
        <v>126.86666666666665</v>
      </c>
      <c r="H237" s="38">
        <v>139.46666666666667</v>
      </c>
      <c r="I237" s="38">
        <v>141.83333333333334</v>
      </c>
      <c r="J237" s="38">
        <v>145.76666666666668</v>
      </c>
      <c r="K237" s="31">
        <v>137.9</v>
      </c>
      <c r="L237" s="31">
        <v>131.6</v>
      </c>
      <c r="M237" s="31">
        <v>234.62325000000001</v>
      </c>
      <c r="N237" s="1"/>
      <c r="O237" s="1"/>
    </row>
    <row r="238" spans="1:15" ht="12.75" customHeight="1">
      <c r="A238" s="33">
        <v>228</v>
      </c>
      <c r="B238" s="58" t="s">
        <v>146</v>
      </c>
      <c r="C238" s="31">
        <v>420.85</v>
      </c>
      <c r="D238" s="38">
        <v>422.15000000000003</v>
      </c>
      <c r="E238" s="38">
        <v>416.80000000000007</v>
      </c>
      <c r="F238" s="38">
        <v>412.75000000000006</v>
      </c>
      <c r="G238" s="38">
        <v>407.40000000000009</v>
      </c>
      <c r="H238" s="38">
        <v>426.20000000000005</v>
      </c>
      <c r="I238" s="38">
        <v>431.55000000000007</v>
      </c>
      <c r="J238" s="38">
        <v>435.6</v>
      </c>
      <c r="K238" s="31">
        <v>427.5</v>
      </c>
      <c r="L238" s="31">
        <v>418.1</v>
      </c>
      <c r="M238" s="31">
        <v>33.934919999999998</v>
      </c>
      <c r="N238" s="1"/>
      <c r="O238" s="1"/>
    </row>
    <row r="239" spans="1:15" ht="12.75" customHeight="1">
      <c r="A239" s="33">
        <v>229</v>
      </c>
      <c r="B239" s="58" t="s">
        <v>154</v>
      </c>
      <c r="C239" s="31">
        <v>90.05</v>
      </c>
      <c r="D239" s="38">
        <v>89.95</v>
      </c>
      <c r="E239" s="38">
        <v>89.4</v>
      </c>
      <c r="F239" s="38">
        <v>88.75</v>
      </c>
      <c r="G239" s="38">
        <v>88.2</v>
      </c>
      <c r="H239" s="38">
        <v>90.600000000000009</v>
      </c>
      <c r="I239" s="38">
        <v>91.149999999999991</v>
      </c>
      <c r="J239" s="38">
        <v>91.800000000000011</v>
      </c>
      <c r="K239" s="31">
        <v>90.5</v>
      </c>
      <c r="L239" s="31">
        <v>89.3</v>
      </c>
      <c r="M239" s="31">
        <v>130.63007999999999</v>
      </c>
      <c r="N239" s="1"/>
      <c r="O239" s="1"/>
    </row>
    <row r="240" spans="1:15" ht="12.75" customHeight="1">
      <c r="A240" s="33">
        <v>230</v>
      </c>
      <c r="B240" s="58" t="s">
        <v>421</v>
      </c>
      <c r="C240" s="31">
        <v>31.75</v>
      </c>
      <c r="D240" s="38">
        <v>31.400000000000002</v>
      </c>
      <c r="E240" s="38">
        <v>30.800000000000004</v>
      </c>
      <c r="F240" s="38">
        <v>29.85</v>
      </c>
      <c r="G240" s="38">
        <v>29.250000000000004</v>
      </c>
      <c r="H240" s="38">
        <v>32.350000000000009</v>
      </c>
      <c r="I240" s="38">
        <v>32.950000000000003</v>
      </c>
      <c r="J240" s="38">
        <v>33.900000000000006</v>
      </c>
      <c r="K240" s="31">
        <v>32</v>
      </c>
      <c r="L240" s="31">
        <v>30.45</v>
      </c>
      <c r="M240" s="31">
        <v>307.92937000000001</v>
      </c>
      <c r="N240" s="1"/>
      <c r="O240" s="1"/>
    </row>
    <row r="241" spans="1:15" ht="12.75" customHeight="1">
      <c r="A241" s="33">
        <v>231</v>
      </c>
      <c r="B241" s="58" t="s">
        <v>156</v>
      </c>
      <c r="C241" s="31">
        <v>703.25</v>
      </c>
      <c r="D241" s="38">
        <v>701.1</v>
      </c>
      <c r="E241" s="38">
        <v>694.2</v>
      </c>
      <c r="F241" s="38">
        <v>685.15</v>
      </c>
      <c r="G241" s="38">
        <v>678.25</v>
      </c>
      <c r="H241" s="38">
        <v>710.15000000000009</v>
      </c>
      <c r="I241" s="38">
        <v>717.05</v>
      </c>
      <c r="J241" s="38">
        <v>726.10000000000014</v>
      </c>
      <c r="K241" s="31">
        <v>708</v>
      </c>
      <c r="L241" s="31">
        <v>692.05</v>
      </c>
      <c r="M241" s="31">
        <v>64.199290000000005</v>
      </c>
      <c r="N241" s="1"/>
      <c r="O241" s="1"/>
    </row>
    <row r="242" spans="1:15" ht="12.75" customHeight="1">
      <c r="A242" s="33">
        <v>232</v>
      </c>
      <c r="B242" s="58" t="s">
        <v>422</v>
      </c>
      <c r="C242" s="31">
        <v>66.7</v>
      </c>
      <c r="D242" s="38">
        <v>63.583333333333343</v>
      </c>
      <c r="E242" s="38">
        <v>60.26666666666668</v>
      </c>
      <c r="F242" s="38">
        <v>53.833333333333336</v>
      </c>
      <c r="G242" s="38">
        <v>50.516666666666673</v>
      </c>
      <c r="H242" s="38">
        <v>70.01666666666668</v>
      </c>
      <c r="I242" s="38">
        <v>73.333333333333343</v>
      </c>
      <c r="J242" s="38">
        <v>79.766666666666694</v>
      </c>
      <c r="K242" s="31">
        <v>66.900000000000006</v>
      </c>
      <c r="L242" s="31">
        <v>57.15</v>
      </c>
      <c r="M242" s="31">
        <v>5042.4380499999997</v>
      </c>
      <c r="N242" s="1"/>
      <c r="O242" s="1"/>
    </row>
    <row r="243" spans="1:15" ht="12.75" customHeight="1">
      <c r="A243" s="33">
        <v>233</v>
      </c>
      <c r="B243" s="58" t="s">
        <v>423</v>
      </c>
      <c r="C243" s="31">
        <v>1587.4</v>
      </c>
      <c r="D243" s="38">
        <v>1588.1666666666667</v>
      </c>
      <c r="E243" s="38">
        <v>1574.2333333333336</v>
      </c>
      <c r="F243" s="38">
        <v>1561.0666666666668</v>
      </c>
      <c r="G243" s="38">
        <v>1547.1333333333337</v>
      </c>
      <c r="H243" s="38">
        <v>1601.3333333333335</v>
      </c>
      <c r="I243" s="38">
        <v>1615.2666666666664</v>
      </c>
      <c r="J243" s="38">
        <v>1628.4333333333334</v>
      </c>
      <c r="K243" s="31">
        <v>1602.1</v>
      </c>
      <c r="L243" s="31">
        <v>1575</v>
      </c>
      <c r="M243" s="31">
        <v>0.70157000000000003</v>
      </c>
      <c r="N243" s="1"/>
      <c r="O243" s="1"/>
    </row>
    <row r="244" spans="1:15" ht="12.75" customHeight="1">
      <c r="A244" s="33">
        <v>234</v>
      </c>
      <c r="B244" s="58" t="s">
        <v>145</v>
      </c>
      <c r="C244" s="31">
        <v>461.9</v>
      </c>
      <c r="D244" s="38">
        <v>463.15000000000003</v>
      </c>
      <c r="E244" s="38">
        <v>459.20000000000005</v>
      </c>
      <c r="F244" s="38">
        <v>456.5</v>
      </c>
      <c r="G244" s="38">
        <v>452.55</v>
      </c>
      <c r="H244" s="38">
        <v>465.85000000000008</v>
      </c>
      <c r="I244" s="38">
        <v>469.8</v>
      </c>
      <c r="J244" s="38">
        <v>472.50000000000011</v>
      </c>
      <c r="K244" s="31">
        <v>467.1</v>
      </c>
      <c r="L244" s="31">
        <v>460.45</v>
      </c>
      <c r="M244" s="31">
        <v>12.090619999999999</v>
      </c>
      <c r="N244" s="1"/>
      <c r="O244" s="1"/>
    </row>
    <row r="245" spans="1:15" ht="12.75" customHeight="1">
      <c r="A245" s="33">
        <v>235</v>
      </c>
      <c r="B245" s="58" t="s">
        <v>151</v>
      </c>
      <c r="C245" s="31">
        <v>179.1</v>
      </c>
      <c r="D245" s="38">
        <v>179.7833333333333</v>
      </c>
      <c r="E245" s="38">
        <v>176.26666666666659</v>
      </c>
      <c r="F245" s="38">
        <v>173.43333333333328</v>
      </c>
      <c r="G245" s="38">
        <v>169.91666666666657</v>
      </c>
      <c r="H245" s="38">
        <v>182.61666666666662</v>
      </c>
      <c r="I245" s="38">
        <v>186.13333333333333</v>
      </c>
      <c r="J245" s="38">
        <v>188.96666666666664</v>
      </c>
      <c r="K245" s="31">
        <v>183.3</v>
      </c>
      <c r="L245" s="31">
        <v>176.95</v>
      </c>
      <c r="M245" s="31">
        <v>82.939109999999999</v>
      </c>
      <c r="N245" s="1"/>
      <c r="O245" s="1"/>
    </row>
    <row r="246" spans="1:15" ht="12.75" customHeight="1">
      <c r="A246" s="33">
        <v>236</v>
      </c>
      <c r="B246" s="58" t="s">
        <v>150</v>
      </c>
      <c r="C246" s="31">
        <v>1421.8</v>
      </c>
      <c r="D246" s="38">
        <v>1421.4333333333334</v>
      </c>
      <c r="E246" s="38">
        <v>1415.3666666666668</v>
      </c>
      <c r="F246" s="38">
        <v>1408.9333333333334</v>
      </c>
      <c r="G246" s="38">
        <v>1402.8666666666668</v>
      </c>
      <c r="H246" s="38">
        <v>1427.8666666666668</v>
      </c>
      <c r="I246" s="38">
        <v>1433.9333333333334</v>
      </c>
      <c r="J246" s="38">
        <v>1440.3666666666668</v>
      </c>
      <c r="K246" s="31">
        <v>1427.5</v>
      </c>
      <c r="L246" s="31">
        <v>1415</v>
      </c>
      <c r="M246" s="31">
        <v>9.9869199999999996</v>
      </c>
      <c r="N246" s="1"/>
      <c r="O246" s="1"/>
    </row>
    <row r="247" spans="1:15" ht="12.75" customHeight="1">
      <c r="A247" s="33">
        <v>237</v>
      </c>
      <c r="B247" s="58" t="s">
        <v>424</v>
      </c>
      <c r="C247" s="31">
        <v>14.95</v>
      </c>
      <c r="D247" s="38">
        <v>15.050000000000002</v>
      </c>
      <c r="E247" s="38">
        <v>14.700000000000005</v>
      </c>
      <c r="F247" s="38">
        <v>14.450000000000003</v>
      </c>
      <c r="G247" s="38">
        <v>14.100000000000005</v>
      </c>
      <c r="H247" s="38">
        <v>15.300000000000004</v>
      </c>
      <c r="I247" s="38">
        <v>15.650000000000002</v>
      </c>
      <c r="J247" s="38">
        <v>15.900000000000004</v>
      </c>
      <c r="K247" s="31">
        <v>15.4</v>
      </c>
      <c r="L247" s="31">
        <v>14.8</v>
      </c>
      <c r="M247" s="31">
        <v>300.94207999999998</v>
      </c>
      <c r="N247" s="1"/>
      <c r="O247" s="1"/>
    </row>
    <row r="248" spans="1:15" ht="12.75" customHeight="1">
      <c r="A248" s="33">
        <v>238</v>
      </c>
      <c r="B248" s="58" t="s">
        <v>186</v>
      </c>
      <c r="C248" s="31">
        <v>4438</v>
      </c>
      <c r="D248" s="38">
        <v>4405.3666666666668</v>
      </c>
      <c r="E248" s="38">
        <v>4362.2333333333336</v>
      </c>
      <c r="F248" s="38">
        <v>4286.4666666666672</v>
      </c>
      <c r="G248" s="38">
        <v>4243.3333333333339</v>
      </c>
      <c r="H248" s="38">
        <v>4481.1333333333332</v>
      </c>
      <c r="I248" s="38">
        <v>4524.2666666666664</v>
      </c>
      <c r="J248" s="38">
        <v>4600.0333333333328</v>
      </c>
      <c r="K248" s="31">
        <v>4448.5</v>
      </c>
      <c r="L248" s="31">
        <v>4329.6000000000004</v>
      </c>
      <c r="M248" s="31">
        <v>3.18825</v>
      </c>
      <c r="N248" s="1"/>
      <c r="O248" s="1"/>
    </row>
    <row r="249" spans="1:15" ht="12.75" customHeight="1">
      <c r="A249" s="33">
        <v>239</v>
      </c>
      <c r="B249" s="58" t="s">
        <v>152</v>
      </c>
      <c r="C249" s="31">
        <v>1465.1</v>
      </c>
      <c r="D249" s="38">
        <v>1456.6000000000001</v>
      </c>
      <c r="E249" s="38">
        <v>1443.2000000000003</v>
      </c>
      <c r="F249" s="38">
        <v>1421.3000000000002</v>
      </c>
      <c r="G249" s="38">
        <v>1407.9000000000003</v>
      </c>
      <c r="H249" s="38">
        <v>1478.5000000000002</v>
      </c>
      <c r="I249" s="38">
        <v>1491.9000000000003</v>
      </c>
      <c r="J249" s="38">
        <v>1513.8000000000002</v>
      </c>
      <c r="K249" s="31">
        <v>1470</v>
      </c>
      <c r="L249" s="31">
        <v>1434.7</v>
      </c>
      <c r="M249" s="31">
        <v>46.090139999999998</v>
      </c>
      <c r="N249" s="1"/>
      <c r="O249" s="1"/>
    </row>
    <row r="250" spans="1:15" ht="12.75" customHeight="1">
      <c r="A250" s="33">
        <v>240</v>
      </c>
      <c r="B250" s="58" t="s">
        <v>856</v>
      </c>
      <c r="C250" s="31">
        <v>3171.65</v>
      </c>
      <c r="D250" s="38">
        <v>3178.5500000000006</v>
      </c>
      <c r="E250" s="38">
        <v>3138.0500000000011</v>
      </c>
      <c r="F250" s="38">
        <v>3104.4500000000003</v>
      </c>
      <c r="G250" s="38">
        <v>3063.9500000000007</v>
      </c>
      <c r="H250" s="38">
        <v>3212.1500000000015</v>
      </c>
      <c r="I250" s="38">
        <v>3252.6500000000005</v>
      </c>
      <c r="J250" s="38">
        <v>3286.2500000000018</v>
      </c>
      <c r="K250" s="31">
        <v>3219.05</v>
      </c>
      <c r="L250" s="31">
        <v>3144.95</v>
      </c>
      <c r="M250" s="31">
        <v>0.14066000000000001</v>
      </c>
      <c r="N250" s="1"/>
      <c r="O250" s="1"/>
    </row>
    <row r="251" spans="1:15" ht="12.75" customHeight="1">
      <c r="A251" s="33">
        <v>241</v>
      </c>
      <c r="B251" s="58" t="s">
        <v>153</v>
      </c>
      <c r="C251" s="31">
        <v>729.6</v>
      </c>
      <c r="D251" s="38">
        <v>730.94999999999993</v>
      </c>
      <c r="E251" s="38">
        <v>722.49999999999989</v>
      </c>
      <c r="F251" s="38">
        <v>715.4</v>
      </c>
      <c r="G251" s="38">
        <v>706.94999999999993</v>
      </c>
      <c r="H251" s="38">
        <v>738.04999999999984</v>
      </c>
      <c r="I251" s="38">
        <v>746.49999999999989</v>
      </c>
      <c r="J251" s="38">
        <v>753.5999999999998</v>
      </c>
      <c r="K251" s="31">
        <v>739.4</v>
      </c>
      <c r="L251" s="31">
        <v>723.85</v>
      </c>
      <c r="M251" s="31">
        <v>3.7269800000000002</v>
      </c>
      <c r="N251" s="1"/>
      <c r="O251" s="1"/>
    </row>
    <row r="252" spans="1:15" ht="12.75" customHeight="1">
      <c r="A252" s="33">
        <v>242</v>
      </c>
      <c r="B252" s="58" t="s">
        <v>149</v>
      </c>
      <c r="C252" s="31">
        <v>2455.35</v>
      </c>
      <c r="D252" s="38">
        <v>2452.7666666666664</v>
      </c>
      <c r="E252" s="38">
        <v>2432.583333333333</v>
      </c>
      <c r="F252" s="38">
        <v>2409.8166666666666</v>
      </c>
      <c r="G252" s="38">
        <v>2389.6333333333332</v>
      </c>
      <c r="H252" s="38">
        <v>2475.5333333333328</v>
      </c>
      <c r="I252" s="38">
        <v>2495.7166666666662</v>
      </c>
      <c r="J252" s="38">
        <v>2518.4833333333327</v>
      </c>
      <c r="K252" s="31">
        <v>2472.9499999999998</v>
      </c>
      <c r="L252" s="31">
        <v>2430</v>
      </c>
      <c r="M252" s="31">
        <v>5.4104799999999997</v>
      </c>
      <c r="N252" s="1"/>
      <c r="O252" s="1"/>
    </row>
    <row r="253" spans="1:15" ht="12.75" customHeight="1">
      <c r="A253" s="33">
        <v>243</v>
      </c>
      <c r="B253" s="58" t="s">
        <v>155</v>
      </c>
      <c r="C253" s="31">
        <v>876.95</v>
      </c>
      <c r="D253" s="38">
        <v>872.63333333333321</v>
      </c>
      <c r="E253" s="38">
        <v>861.11666666666645</v>
      </c>
      <c r="F253" s="38">
        <v>845.28333333333319</v>
      </c>
      <c r="G253" s="38">
        <v>833.76666666666642</v>
      </c>
      <c r="H253" s="38">
        <v>888.46666666666647</v>
      </c>
      <c r="I253" s="38">
        <v>899.98333333333335</v>
      </c>
      <c r="J253" s="38">
        <v>915.81666666666649</v>
      </c>
      <c r="K253" s="31">
        <v>884.15</v>
      </c>
      <c r="L253" s="31">
        <v>856.8</v>
      </c>
      <c r="M253" s="31">
        <v>3.4517799999999998</v>
      </c>
      <c r="N253" s="1"/>
      <c r="O253" s="1"/>
    </row>
    <row r="254" spans="1:15" ht="12.75" customHeight="1">
      <c r="A254" s="33">
        <v>244</v>
      </c>
      <c r="B254" s="58" t="s">
        <v>418</v>
      </c>
      <c r="C254" s="31">
        <v>31.3</v>
      </c>
      <c r="D254" s="38">
        <v>31.133333333333336</v>
      </c>
      <c r="E254" s="38">
        <v>30.766666666666673</v>
      </c>
      <c r="F254" s="38">
        <v>30.233333333333338</v>
      </c>
      <c r="G254" s="38">
        <v>29.866666666666674</v>
      </c>
      <c r="H254" s="38">
        <v>31.666666666666671</v>
      </c>
      <c r="I254" s="38">
        <v>32.033333333333339</v>
      </c>
      <c r="J254" s="38">
        <v>32.56666666666667</v>
      </c>
      <c r="K254" s="31">
        <v>31.5</v>
      </c>
      <c r="L254" s="31">
        <v>30.6</v>
      </c>
      <c r="M254" s="31">
        <v>373.66356999999999</v>
      </c>
      <c r="N254" s="1"/>
      <c r="O254" s="1"/>
    </row>
    <row r="255" spans="1:15" ht="12.75" customHeight="1">
      <c r="A255" s="33">
        <v>245</v>
      </c>
      <c r="B255" s="58" t="s">
        <v>157</v>
      </c>
      <c r="C255" s="31">
        <v>437.5</v>
      </c>
      <c r="D255" s="38">
        <v>439.16666666666669</v>
      </c>
      <c r="E255" s="38">
        <v>434.98333333333335</v>
      </c>
      <c r="F255" s="38">
        <v>432.46666666666664</v>
      </c>
      <c r="G255" s="38">
        <v>428.2833333333333</v>
      </c>
      <c r="H255" s="38">
        <v>441.68333333333339</v>
      </c>
      <c r="I255" s="38">
        <v>445.86666666666667</v>
      </c>
      <c r="J255" s="38">
        <v>448.38333333333344</v>
      </c>
      <c r="K255" s="31">
        <v>443.35</v>
      </c>
      <c r="L255" s="31">
        <v>436.65</v>
      </c>
      <c r="M255" s="31">
        <v>136.04607999999999</v>
      </c>
      <c r="N255" s="1"/>
      <c r="O255" s="1"/>
    </row>
    <row r="256" spans="1:15" ht="12.75" customHeight="1">
      <c r="A256" s="33">
        <v>246</v>
      </c>
      <c r="B256" s="58" t="s">
        <v>419</v>
      </c>
      <c r="C256" s="31">
        <v>127.9</v>
      </c>
      <c r="D256" s="38">
        <v>126.18333333333334</v>
      </c>
      <c r="E256" s="38">
        <v>122.71666666666667</v>
      </c>
      <c r="F256" s="38">
        <v>117.53333333333333</v>
      </c>
      <c r="G256" s="38">
        <v>114.06666666666666</v>
      </c>
      <c r="H256" s="38">
        <v>131.36666666666667</v>
      </c>
      <c r="I256" s="38">
        <v>134.83333333333334</v>
      </c>
      <c r="J256" s="38">
        <v>140.01666666666668</v>
      </c>
      <c r="K256" s="31">
        <v>129.65</v>
      </c>
      <c r="L256" s="31">
        <v>121</v>
      </c>
      <c r="M256" s="31">
        <v>66.230999999999995</v>
      </c>
      <c r="N256" s="1"/>
      <c r="O256" s="1"/>
    </row>
    <row r="257" spans="1:15" ht="12.75" customHeight="1">
      <c r="A257" s="33">
        <v>247</v>
      </c>
      <c r="B257" s="58" t="s">
        <v>425</v>
      </c>
      <c r="C257" s="31">
        <v>2780.9</v>
      </c>
      <c r="D257" s="38">
        <v>2785.8166666666671</v>
      </c>
      <c r="E257" s="38">
        <v>2753.6833333333343</v>
      </c>
      <c r="F257" s="38">
        <v>2726.4666666666672</v>
      </c>
      <c r="G257" s="38">
        <v>2694.3333333333344</v>
      </c>
      <c r="H257" s="38">
        <v>2813.0333333333342</v>
      </c>
      <c r="I257" s="38">
        <v>2845.1666666666665</v>
      </c>
      <c r="J257" s="38">
        <v>2872.3833333333341</v>
      </c>
      <c r="K257" s="31">
        <v>2817.95</v>
      </c>
      <c r="L257" s="31">
        <v>2758.6</v>
      </c>
      <c r="M257" s="31">
        <v>0.34794000000000003</v>
      </c>
      <c r="N257" s="1"/>
      <c r="O257" s="1"/>
    </row>
    <row r="258" spans="1:15" ht="12.75" customHeight="1">
      <c r="A258" s="33">
        <v>248</v>
      </c>
      <c r="B258" s="58" t="s">
        <v>159</v>
      </c>
      <c r="C258" s="31">
        <v>3325.25</v>
      </c>
      <c r="D258" s="38">
        <v>3339.25</v>
      </c>
      <c r="E258" s="38">
        <v>3300.65</v>
      </c>
      <c r="F258" s="38">
        <v>3276.05</v>
      </c>
      <c r="G258" s="38">
        <v>3237.4500000000003</v>
      </c>
      <c r="H258" s="38">
        <v>3363.85</v>
      </c>
      <c r="I258" s="38">
        <v>3402.4500000000003</v>
      </c>
      <c r="J258" s="38">
        <v>3427.0499999999997</v>
      </c>
      <c r="K258" s="31">
        <v>3377.85</v>
      </c>
      <c r="L258" s="31">
        <v>3314.65</v>
      </c>
      <c r="M258" s="31">
        <v>1.6704300000000001</v>
      </c>
      <c r="N258" s="1"/>
      <c r="O258" s="1"/>
    </row>
    <row r="259" spans="1:15" ht="12.75" customHeight="1">
      <c r="A259" s="33">
        <v>249</v>
      </c>
      <c r="B259" s="58" t="s">
        <v>430</v>
      </c>
      <c r="C259" s="31">
        <v>124.85</v>
      </c>
      <c r="D259" s="38">
        <v>124.71666666666665</v>
      </c>
      <c r="E259" s="38">
        <v>122.33333333333331</v>
      </c>
      <c r="F259" s="38">
        <v>119.81666666666666</v>
      </c>
      <c r="G259" s="38">
        <v>117.43333333333332</v>
      </c>
      <c r="H259" s="38">
        <v>127.23333333333331</v>
      </c>
      <c r="I259" s="38">
        <v>129.61666666666667</v>
      </c>
      <c r="J259" s="38">
        <v>132.1333333333333</v>
      </c>
      <c r="K259" s="31">
        <v>127.1</v>
      </c>
      <c r="L259" s="31">
        <v>122.2</v>
      </c>
      <c r="M259" s="31">
        <v>95.293909999999997</v>
      </c>
      <c r="N259" s="1"/>
      <c r="O259" s="1"/>
    </row>
    <row r="260" spans="1:15" ht="12.75" customHeight="1">
      <c r="A260" s="33">
        <v>250</v>
      </c>
      <c r="B260" s="58" t="s">
        <v>426</v>
      </c>
      <c r="C260" s="31">
        <v>1494.1</v>
      </c>
      <c r="D260" s="38">
        <v>1508.0333333333335</v>
      </c>
      <c r="E260" s="38">
        <v>1466.0666666666671</v>
      </c>
      <c r="F260" s="38">
        <v>1438.0333333333335</v>
      </c>
      <c r="G260" s="38">
        <v>1396.0666666666671</v>
      </c>
      <c r="H260" s="38">
        <v>1536.0666666666671</v>
      </c>
      <c r="I260" s="38">
        <v>1578.0333333333338</v>
      </c>
      <c r="J260" s="38">
        <v>1606.0666666666671</v>
      </c>
      <c r="K260" s="31">
        <v>1550</v>
      </c>
      <c r="L260" s="31">
        <v>1480</v>
      </c>
      <c r="M260" s="31">
        <v>1.0442</v>
      </c>
      <c r="N260" s="1"/>
      <c r="O260" s="1"/>
    </row>
    <row r="261" spans="1:15" ht="12.75" customHeight="1">
      <c r="A261" s="33">
        <v>251</v>
      </c>
      <c r="B261" s="58" t="s">
        <v>431</v>
      </c>
      <c r="C261" s="31">
        <v>476.1</v>
      </c>
      <c r="D261" s="38">
        <v>478.36666666666662</v>
      </c>
      <c r="E261" s="38">
        <v>462.73333333333323</v>
      </c>
      <c r="F261" s="38">
        <v>449.36666666666662</v>
      </c>
      <c r="G261" s="38">
        <v>433.73333333333323</v>
      </c>
      <c r="H261" s="38">
        <v>491.73333333333323</v>
      </c>
      <c r="I261" s="38">
        <v>507.36666666666656</v>
      </c>
      <c r="J261" s="38">
        <v>520.73333333333323</v>
      </c>
      <c r="K261" s="31">
        <v>494</v>
      </c>
      <c r="L261" s="31">
        <v>465</v>
      </c>
      <c r="M261" s="31">
        <v>7.4890699999999999</v>
      </c>
      <c r="N261" s="1"/>
      <c r="O261" s="1"/>
    </row>
    <row r="262" spans="1:15" ht="12.75" customHeight="1">
      <c r="A262" s="33">
        <v>252</v>
      </c>
      <c r="B262" s="58" t="s">
        <v>158</v>
      </c>
      <c r="C262" s="31">
        <v>707.2</v>
      </c>
      <c r="D262" s="38">
        <v>706.73333333333323</v>
      </c>
      <c r="E262" s="38">
        <v>702.46666666666647</v>
      </c>
      <c r="F262" s="38">
        <v>697.73333333333323</v>
      </c>
      <c r="G262" s="38">
        <v>693.46666666666647</v>
      </c>
      <c r="H262" s="38">
        <v>711.46666666666647</v>
      </c>
      <c r="I262" s="38">
        <v>715.73333333333312</v>
      </c>
      <c r="J262" s="38">
        <v>720.46666666666647</v>
      </c>
      <c r="K262" s="31">
        <v>711</v>
      </c>
      <c r="L262" s="31">
        <v>702</v>
      </c>
      <c r="M262" s="31">
        <v>26.378219999999999</v>
      </c>
      <c r="N262" s="1"/>
      <c r="O262" s="1"/>
    </row>
    <row r="263" spans="1:15" ht="12.75" customHeight="1">
      <c r="A263" s="33">
        <v>253</v>
      </c>
      <c r="B263" s="58" t="s">
        <v>857</v>
      </c>
      <c r="C263" s="31">
        <v>389.05</v>
      </c>
      <c r="D263" s="38">
        <v>391.2</v>
      </c>
      <c r="E263" s="38">
        <v>383.4</v>
      </c>
      <c r="F263" s="38">
        <v>377.75</v>
      </c>
      <c r="G263" s="38">
        <v>369.95</v>
      </c>
      <c r="H263" s="38">
        <v>396.84999999999997</v>
      </c>
      <c r="I263" s="38">
        <v>404.65000000000003</v>
      </c>
      <c r="J263" s="38">
        <v>410.29999999999995</v>
      </c>
      <c r="K263" s="31">
        <v>399</v>
      </c>
      <c r="L263" s="31">
        <v>385.55</v>
      </c>
      <c r="M263" s="31">
        <v>1.2192499999999999</v>
      </c>
      <c r="N263" s="1"/>
      <c r="O263" s="1"/>
    </row>
    <row r="264" spans="1:15" ht="12.75" customHeight="1">
      <c r="A264" s="33">
        <v>254</v>
      </c>
      <c r="B264" s="58" t="s">
        <v>427</v>
      </c>
      <c r="C264" s="31">
        <v>695.85</v>
      </c>
      <c r="D264" s="38">
        <v>687.41666666666663</v>
      </c>
      <c r="E264" s="38">
        <v>676.5333333333333</v>
      </c>
      <c r="F264" s="38">
        <v>657.2166666666667</v>
      </c>
      <c r="G264" s="38">
        <v>646.33333333333337</v>
      </c>
      <c r="H264" s="38">
        <v>706.73333333333323</v>
      </c>
      <c r="I264" s="38">
        <v>717.61666666666667</v>
      </c>
      <c r="J264" s="38">
        <v>736.93333333333317</v>
      </c>
      <c r="K264" s="31">
        <v>698.3</v>
      </c>
      <c r="L264" s="31">
        <v>668.1</v>
      </c>
      <c r="M264" s="31">
        <v>5.5003900000000003</v>
      </c>
      <c r="N264" s="1"/>
      <c r="O264" s="1"/>
    </row>
    <row r="265" spans="1:15" ht="12.75" customHeight="1">
      <c r="A265" s="33">
        <v>255</v>
      </c>
      <c r="B265" s="58" t="s">
        <v>428</v>
      </c>
      <c r="C265" s="31">
        <v>370.8</v>
      </c>
      <c r="D265" s="38">
        <v>370.65000000000003</v>
      </c>
      <c r="E265" s="38">
        <v>363.25000000000006</v>
      </c>
      <c r="F265" s="38">
        <v>355.70000000000005</v>
      </c>
      <c r="G265" s="38">
        <v>348.30000000000007</v>
      </c>
      <c r="H265" s="38">
        <v>378.20000000000005</v>
      </c>
      <c r="I265" s="38">
        <v>385.6</v>
      </c>
      <c r="J265" s="38">
        <v>393.15000000000003</v>
      </c>
      <c r="K265" s="31">
        <v>378.05</v>
      </c>
      <c r="L265" s="31">
        <v>363.1</v>
      </c>
      <c r="M265" s="31">
        <v>37.239350000000002</v>
      </c>
      <c r="N265" s="1"/>
      <c r="O265" s="1"/>
    </row>
    <row r="266" spans="1:15" ht="12.75" customHeight="1">
      <c r="A266" s="33">
        <v>256</v>
      </c>
      <c r="B266" s="58" t="s">
        <v>429</v>
      </c>
      <c r="C266" s="31">
        <v>89.65</v>
      </c>
      <c r="D266" s="38">
        <v>88.766666666666666</v>
      </c>
      <c r="E266" s="38">
        <v>87.133333333333326</v>
      </c>
      <c r="F266" s="38">
        <v>84.61666666666666</v>
      </c>
      <c r="G266" s="38">
        <v>82.98333333333332</v>
      </c>
      <c r="H266" s="38">
        <v>91.283333333333331</v>
      </c>
      <c r="I266" s="38">
        <v>92.916666666666686</v>
      </c>
      <c r="J266" s="38">
        <v>95.433333333333337</v>
      </c>
      <c r="K266" s="31">
        <v>90.4</v>
      </c>
      <c r="L266" s="31">
        <v>86.25</v>
      </c>
      <c r="M266" s="31">
        <v>138.45167000000001</v>
      </c>
      <c r="N266" s="1"/>
      <c r="O266" s="1"/>
    </row>
    <row r="267" spans="1:15" ht="12.75" customHeight="1">
      <c r="A267" s="33">
        <v>257</v>
      </c>
      <c r="B267" s="58" t="s">
        <v>283</v>
      </c>
      <c r="C267" s="31">
        <v>363.6</v>
      </c>
      <c r="D267" s="38">
        <v>361.05</v>
      </c>
      <c r="E267" s="38">
        <v>355.1</v>
      </c>
      <c r="F267" s="38">
        <v>346.6</v>
      </c>
      <c r="G267" s="38">
        <v>340.65000000000003</v>
      </c>
      <c r="H267" s="38">
        <v>369.55</v>
      </c>
      <c r="I267" s="38">
        <v>375.49999999999994</v>
      </c>
      <c r="J267" s="38">
        <v>384</v>
      </c>
      <c r="K267" s="31">
        <v>367</v>
      </c>
      <c r="L267" s="31">
        <v>352.55</v>
      </c>
      <c r="M267" s="31">
        <v>60.892429999999997</v>
      </c>
      <c r="N267" s="1"/>
      <c r="O267" s="1"/>
    </row>
    <row r="268" spans="1:15" ht="12.75" customHeight="1">
      <c r="A268" s="33">
        <v>258</v>
      </c>
      <c r="B268" s="58" t="s">
        <v>160</v>
      </c>
      <c r="C268" s="31">
        <v>809.8</v>
      </c>
      <c r="D268" s="38">
        <v>814.9666666666667</v>
      </c>
      <c r="E268" s="38">
        <v>803.33333333333337</v>
      </c>
      <c r="F268" s="38">
        <v>796.86666666666667</v>
      </c>
      <c r="G268" s="38">
        <v>785.23333333333335</v>
      </c>
      <c r="H268" s="38">
        <v>821.43333333333339</v>
      </c>
      <c r="I268" s="38">
        <v>833.06666666666661</v>
      </c>
      <c r="J268" s="38">
        <v>839.53333333333342</v>
      </c>
      <c r="K268" s="31">
        <v>826.6</v>
      </c>
      <c r="L268" s="31">
        <v>808.5</v>
      </c>
      <c r="M268" s="31">
        <v>35.710509999999999</v>
      </c>
      <c r="N268" s="1"/>
      <c r="O268" s="1"/>
    </row>
    <row r="269" spans="1:15" ht="12.75" customHeight="1">
      <c r="A269" s="33">
        <v>259</v>
      </c>
      <c r="B269" s="58" t="s">
        <v>161</v>
      </c>
      <c r="C269" s="31">
        <v>502.7</v>
      </c>
      <c r="D269" s="38">
        <v>504.51666666666665</v>
      </c>
      <c r="E269" s="38">
        <v>499.23333333333329</v>
      </c>
      <c r="F269" s="38">
        <v>495.76666666666665</v>
      </c>
      <c r="G269" s="38">
        <v>490.48333333333329</v>
      </c>
      <c r="H269" s="38">
        <v>507.98333333333329</v>
      </c>
      <c r="I269" s="38">
        <v>513.26666666666665</v>
      </c>
      <c r="J269" s="38">
        <v>516.73333333333335</v>
      </c>
      <c r="K269" s="31">
        <v>509.8</v>
      </c>
      <c r="L269" s="31">
        <v>501.05</v>
      </c>
      <c r="M269" s="31">
        <v>20.308209999999999</v>
      </c>
      <c r="N269" s="1"/>
      <c r="O269" s="1"/>
    </row>
    <row r="270" spans="1:15" ht="12.75" customHeight="1">
      <c r="A270" s="33">
        <v>260</v>
      </c>
      <c r="B270" s="58" t="s">
        <v>432</v>
      </c>
      <c r="C270" s="31">
        <v>510.15</v>
      </c>
      <c r="D270" s="38">
        <v>511.08333333333331</v>
      </c>
      <c r="E270" s="38">
        <v>502.41666666666663</v>
      </c>
      <c r="F270" s="38">
        <v>494.68333333333334</v>
      </c>
      <c r="G270" s="38">
        <v>486.01666666666665</v>
      </c>
      <c r="H270" s="38">
        <v>518.81666666666661</v>
      </c>
      <c r="I270" s="38">
        <v>527.48333333333323</v>
      </c>
      <c r="J270" s="38">
        <v>535.21666666666658</v>
      </c>
      <c r="K270" s="31">
        <v>519.75</v>
      </c>
      <c r="L270" s="31">
        <v>503.35</v>
      </c>
      <c r="M270" s="31">
        <v>2.7930600000000001</v>
      </c>
      <c r="N270" s="1"/>
      <c r="O270" s="1"/>
    </row>
    <row r="271" spans="1:15" ht="12.75" customHeight="1">
      <c r="A271" s="33">
        <v>261</v>
      </c>
      <c r="B271" s="58" t="s">
        <v>433</v>
      </c>
      <c r="C271" s="31">
        <v>470.55</v>
      </c>
      <c r="D271" s="38">
        <v>471.91666666666669</v>
      </c>
      <c r="E271" s="38">
        <v>466.83333333333337</v>
      </c>
      <c r="F271" s="38">
        <v>463.11666666666667</v>
      </c>
      <c r="G271" s="38">
        <v>458.03333333333336</v>
      </c>
      <c r="H271" s="38">
        <v>475.63333333333338</v>
      </c>
      <c r="I271" s="38">
        <v>480.71666666666675</v>
      </c>
      <c r="J271" s="38">
        <v>484.43333333333339</v>
      </c>
      <c r="K271" s="31">
        <v>477</v>
      </c>
      <c r="L271" s="31">
        <v>468.2</v>
      </c>
      <c r="M271" s="31">
        <v>1.51474</v>
      </c>
      <c r="N271" s="1"/>
      <c r="O271" s="1"/>
    </row>
    <row r="272" spans="1:15" ht="12.75" customHeight="1">
      <c r="A272" s="33">
        <v>262</v>
      </c>
      <c r="B272" s="58" t="s">
        <v>434</v>
      </c>
      <c r="C272" s="31">
        <v>760.6</v>
      </c>
      <c r="D272" s="38">
        <v>765.19999999999993</v>
      </c>
      <c r="E272" s="38">
        <v>754.39999999999986</v>
      </c>
      <c r="F272" s="38">
        <v>748.19999999999993</v>
      </c>
      <c r="G272" s="38">
        <v>737.39999999999986</v>
      </c>
      <c r="H272" s="38">
        <v>771.39999999999986</v>
      </c>
      <c r="I272" s="38">
        <v>782.19999999999982</v>
      </c>
      <c r="J272" s="38">
        <v>788.39999999999986</v>
      </c>
      <c r="K272" s="31">
        <v>776</v>
      </c>
      <c r="L272" s="31">
        <v>759</v>
      </c>
      <c r="M272" s="31">
        <v>0.93872</v>
      </c>
      <c r="N272" s="1"/>
      <c r="O272" s="1"/>
    </row>
    <row r="273" spans="1:15" ht="12.75" customHeight="1">
      <c r="A273" s="33">
        <v>263</v>
      </c>
      <c r="B273" s="58" t="s">
        <v>435</v>
      </c>
      <c r="C273" s="31">
        <v>362.35</v>
      </c>
      <c r="D273" s="38">
        <v>363.58333333333331</v>
      </c>
      <c r="E273" s="38">
        <v>358.76666666666665</v>
      </c>
      <c r="F273" s="38">
        <v>355.18333333333334</v>
      </c>
      <c r="G273" s="38">
        <v>350.36666666666667</v>
      </c>
      <c r="H273" s="38">
        <v>367.16666666666663</v>
      </c>
      <c r="I273" s="38">
        <v>371.98333333333335</v>
      </c>
      <c r="J273" s="38">
        <v>375.56666666666661</v>
      </c>
      <c r="K273" s="31">
        <v>368.4</v>
      </c>
      <c r="L273" s="31">
        <v>360</v>
      </c>
      <c r="M273" s="31">
        <v>10.289389999999999</v>
      </c>
      <c r="N273" s="1"/>
      <c r="O273" s="1"/>
    </row>
    <row r="274" spans="1:15" ht="12.75" customHeight="1">
      <c r="A274" s="33">
        <v>264</v>
      </c>
      <c r="B274" s="58" t="s">
        <v>436</v>
      </c>
      <c r="C274" s="31">
        <v>765.55</v>
      </c>
      <c r="D274" s="38">
        <v>760.13333333333321</v>
      </c>
      <c r="E274" s="38">
        <v>750.96666666666647</v>
      </c>
      <c r="F274" s="38">
        <v>736.38333333333321</v>
      </c>
      <c r="G274" s="38">
        <v>727.21666666666647</v>
      </c>
      <c r="H274" s="38">
        <v>774.71666666666647</v>
      </c>
      <c r="I274" s="38">
        <v>783.88333333333321</v>
      </c>
      <c r="J274" s="38">
        <v>798.46666666666647</v>
      </c>
      <c r="K274" s="31">
        <v>769.3</v>
      </c>
      <c r="L274" s="31">
        <v>745.55</v>
      </c>
      <c r="M274" s="31">
        <v>6.7160700000000002</v>
      </c>
      <c r="N274" s="1"/>
      <c r="O274" s="1"/>
    </row>
    <row r="275" spans="1:15" ht="12.75" customHeight="1">
      <c r="A275" s="33">
        <v>265</v>
      </c>
      <c r="B275" s="58" t="s">
        <v>441</v>
      </c>
      <c r="C275" s="31">
        <v>1463.35</v>
      </c>
      <c r="D275" s="38">
        <v>1458.25</v>
      </c>
      <c r="E275" s="38">
        <v>1446.7</v>
      </c>
      <c r="F275" s="38">
        <v>1430.05</v>
      </c>
      <c r="G275" s="38">
        <v>1418.5</v>
      </c>
      <c r="H275" s="38">
        <v>1474.9</v>
      </c>
      <c r="I275" s="38">
        <v>1486.4500000000003</v>
      </c>
      <c r="J275" s="38">
        <v>1503.1000000000001</v>
      </c>
      <c r="K275" s="31">
        <v>1469.8</v>
      </c>
      <c r="L275" s="31">
        <v>1441.6</v>
      </c>
      <c r="M275" s="31">
        <v>4.3721500000000004</v>
      </c>
      <c r="N275" s="1"/>
      <c r="O275" s="1"/>
    </row>
    <row r="276" spans="1:15" ht="12.75" customHeight="1">
      <c r="A276" s="33">
        <v>266</v>
      </c>
      <c r="B276" s="58" t="s">
        <v>845</v>
      </c>
      <c r="C276" s="31">
        <v>680.8</v>
      </c>
      <c r="D276" s="38">
        <v>676.81666666666661</v>
      </c>
      <c r="E276" s="38">
        <v>663.73333333333323</v>
      </c>
      <c r="F276" s="38">
        <v>646.66666666666663</v>
      </c>
      <c r="G276" s="38">
        <v>633.58333333333326</v>
      </c>
      <c r="H276" s="38">
        <v>693.88333333333321</v>
      </c>
      <c r="I276" s="38">
        <v>706.9666666666667</v>
      </c>
      <c r="J276" s="38">
        <v>724.03333333333319</v>
      </c>
      <c r="K276" s="31">
        <v>689.9</v>
      </c>
      <c r="L276" s="31">
        <v>659.75</v>
      </c>
      <c r="M276" s="31">
        <v>2.2752599999999998</v>
      </c>
      <c r="N276" s="1"/>
      <c r="O276" s="1"/>
    </row>
    <row r="277" spans="1:15" ht="12.75" customHeight="1">
      <c r="A277" s="33">
        <v>267</v>
      </c>
      <c r="B277" s="58" t="s">
        <v>442</v>
      </c>
      <c r="C277" s="31">
        <v>250.85</v>
      </c>
      <c r="D277" s="38">
        <v>253.16666666666666</v>
      </c>
      <c r="E277" s="38">
        <v>244.73333333333329</v>
      </c>
      <c r="F277" s="38">
        <v>238.61666666666665</v>
      </c>
      <c r="G277" s="38">
        <v>230.18333333333328</v>
      </c>
      <c r="H277" s="38">
        <v>259.2833333333333</v>
      </c>
      <c r="I277" s="38">
        <v>267.71666666666664</v>
      </c>
      <c r="J277" s="38">
        <v>273.83333333333331</v>
      </c>
      <c r="K277" s="31">
        <v>261.60000000000002</v>
      </c>
      <c r="L277" s="31">
        <v>247.05</v>
      </c>
      <c r="M277" s="31">
        <v>47.495800000000003</v>
      </c>
      <c r="N277" s="1"/>
      <c r="O277" s="1"/>
    </row>
    <row r="278" spans="1:15" ht="12.75" customHeight="1">
      <c r="A278" s="33">
        <v>268</v>
      </c>
      <c r="B278" s="58" t="s">
        <v>443</v>
      </c>
      <c r="C278" s="31">
        <v>340.25</v>
      </c>
      <c r="D278" s="38">
        <v>341.06666666666666</v>
      </c>
      <c r="E278" s="38">
        <v>337.68333333333334</v>
      </c>
      <c r="F278" s="38">
        <v>335.11666666666667</v>
      </c>
      <c r="G278" s="38">
        <v>331.73333333333335</v>
      </c>
      <c r="H278" s="38">
        <v>343.63333333333333</v>
      </c>
      <c r="I278" s="38">
        <v>347.01666666666665</v>
      </c>
      <c r="J278" s="38">
        <v>349.58333333333331</v>
      </c>
      <c r="K278" s="31">
        <v>344.45</v>
      </c>
      <c r="L278" s="31">
        <v>338.5</v>
      </c>
      <c r="M278" s="31">
        <v>2.2985799999999998</v>
      </c>
      <c r="N278" s="1"/>
      <c r="O278" s="1"/>
    </row>
    <row r="279" spans="1:15" ht="12.75" customHeight="1">
      <c r="A279" s="33">
        <v>269</v>
      </c>
      <c r="B279" s="58" t="s">
        <v>444</v>
      </c>
      <c r="C279" s="31">
        <v>122.6</v>
      </c>
      <c r="D279" s="38">
        <v>123.26666666666667</v>
      </c>
      <c r="E279" s="38">
        <v>121.53333333333333</v>
      </c>
      <c r="F279" s="38">
        <v>120.46666666666667</v>
      </c>
      <c r="G279" s="38">
        <v>118.73333333333333</v>
      </c>
      <c r="H279" s="38">
        <v>124.33333333333333</v>
      </c>
      <c r="I279" s="38">
        <v>126.06666666666665</v>
      </c>
      <c r="J279" s="38">
        <v>127.13333333333333</v>
      </c>
      <c r="K279" s="31">
        <v>125</v>
      </c>
      <c r="L279" s="31">
        <v>122.2</v>
      </c>
      <c r="M279" s="31">
        <v>18.401129999999998</v>
      </c>
      <c r="N279" s="1"/>
      <c r="O279" s="1"/>
    </row>
    <row r="280" spans="1:15" ht="12.75" customHeight="1">
      <c r="A280" s="33">
        <v>270</v>
      </c>
      <c r="B280" s="58" t="s">
        <v>445</v>
      </c>
      <c r="C280" s="31">
        <v>677.65</v>
      </c>
      <c r="D280" s="38">
        <v>674.58333333333337</v>
      </c>
      <c r="E280" s="38">
        <v>666.56666666666672</v>
      </c>
      <c r="F280" s="38">
        <v>655.48333333333335</v>
      </c>
      <c r="G280" s="38">
        <v>647.4666666666667</v>
      </c>
      <c r="H280" s="38">
        <v>685.66666666666674</v>
      </c>
      <c r="I280" s="38">
        <v>693.68333333333339</v>
      </c>
      <c r="J280" s="38">
        <v>704.76666666666677</v>
      </c>
      <c r="K280" s="31">
        <v>682.6</v>
      </c>
      <c r="L280" s="31">
        <v>663.5</v>
      </c>
      <c r="M280" s="31">
        <v>2.57179</v>
      </c>
      <c r="N280" s="1"/>
      <c r="O280" s="1"/>
    </row>
    <row r="281" spans="1:15" ht="12.75" customHeight="1">
      <c r="A281" s="33">
        <v>271</v>
      </c>
      <c r="B281" s="58" t="s">
        <v>437</v>
      </c>
      <c r="C281" s="31">
        <v>2603.9</v>
      </c>
      <c r="D281" s="38">
        <v>2629.5833333333335</v>
      </c>
      <c r="E281" s="38">
        <v>2569.3166666666671</v>
      </c>
      <c r="F281" s="38">
        <v>2534.7333333333336</v>
      </c>
      <c r="G281" s="38">
        <v>2474.4666666666672</v>
      </c>
      <c r="H281" s="38">
        <v>2664.166666666667</v>
      </c>
      <c r="I281" s="38">
        <v>2724.4333333333334</v>
      </c>
      <c r="J281" s="38">
        <v>2759.0166666666669</v>
      </c>
      <c r="K281" s="31">
        <v>2689.85</v>
      </c>
      <c r="L281" s="31">
        <v>2595</v>
      </c>
      <c r="M281" s="31">
        <v>2.0131999999999999</v>
      </c>
      <c r="N281" s="1"/>
      <c r="O281" s="1"/>
    </row>
    <row r="282" spans="1:15" ht="12.75" customHeight="1">
      <c r="A282" s="33">
        <v>272</v>
      </c>
      <c r="B282" s="58" t="s">
        <v>858</v>
      </c>
      <c r="C282" s="31">
        <v>2840.95</v>
      </c>
      <c r="D282" s="38">
        <v>2825.6333333333332</v>
      </c>
      <c r="E282" s="38">
        <v>2791.3166666666666</v>
      </c>
      <c r="F282" s="38">
        <v>2741.6833333333334</v>
      </c>
      <c r="G282" s="38">
        <v>2707.3666666666668</v>
      </c>
      <c r="H282" s="38">
        <v>2875.2666666666664</v>
      </c>
      <c r="I282" s="38">
        <v>2909.583333333333</v>
      </c>
      <c r="J282" s="38">
        <v>2959.2166666666662</v>
      </c>
      <c r="K282" s="31">
        <v>2859.95</v>
      </c>
      <c r="L282" s="31">
        <v>2776</v>
      </c>
      <c r="M282" s="31">
        <v>8.405E-2</v>
      </c>
      <c r="N282" s="1"/>
      <c r="O282" s="1"/>
    </row>
    <row r="283" spans="1:15" ht="12.75" customHeight="1">
      <c r="A283" s="33">
        <v>273</v>
      </c>
      <c r="B283" s="58" t="s">
        <v>864</v>
      </c>
      <c r="C283" s="31">
        <v>612.20000000000005</v>
      </c>
      <c r="D283" s="38">
        <v>612.43333333333339</v>
      </c>
      <c r="E283" s="38">
        <v>604.86666666666679</v>
      </c>
      <c r="F283" s="38">
        <v>597.53333333333342</v>
      </c>
      <c r="G283" s="38">
        <v>589.96666666666681</v>
      </c>
      <c r="H283" s="38">
        <v>619.76666666666677</v>
      </c>
      <c r="I283" s="38">
        <v>627.33333333333337</v>
      </c>
      <c r="J283" s="38">
        <v>634.66666666666674</v>
      </c>
      <c r="K283" s="31">
        <v>620</v>
      </c>
      <c r="L283" s="31">
        <v>605.1</v>
      </c>
      <c r="M283" s="31">
        <v>0.17477999999999999</v>
      </c>
      <c r="N283" s="1"/>
      <c r="O283" s="1"/>
    </row>
    <row r="284" spans="1:15" ht="12.75" customHeight="1">
      <c r="A284" s="33">
        <v>274</v>
      </c>
      <c r="B284" s="58" t="s">
        <v>859</v>
      </c>
      <c r="C284" s="31">
        <v>443.75</v>
      </c>
      <c r="D284" s="38">
        <v>442.65000000000003</v>
      </c>
      <c r="E284" s="38">
        <v>438.15000000000009</v>
      </c>
      <c r="F284" s="38">
        <v>432.55000000000007</v>
      </c>
      <c r="G284" s="38">
        <v>428.05000000000013</v>
      </c>
      <c r="H284" s="38">
        <v>448.25000000000006</v>
      </c>
      <c r="I284" s="38">
        <v>452.74999999999994</v>
      </c>
      <c r="J284" s="38">
        <v>458.35</v>
      </c>
      <c r="K284" s="31">
        <v>447.15</v>
      </c>
      <c r="L284" s="31">
        <v>437.05</v>
      </c>
      <c r="M284" s="31">
        <v>2.1702400000000002</v>
      </c>
      <c r="N284" s="1"/>
      <c r="O284" s="1"/>
    </row>
    <row r="285" spans="1:15" ht="12.75" customHeight="1">
      <c r="A285" s="33">
        <v>275</v>
      </c>
      <c r="B285" s="58" t="s">
        <v>438</v>
      </c>
      <c r="C285" s="31">
        <v>275.39999999999998</v>
      </c>
      <c r="D285" s="38">
        <v>276.45</v>
      </c>
      <c r="E285" s="38">
        <v>273.04999999999995</v>
      </c>
      <c r="F285" s="38">
        <v>270.7</v>
      </c>
      <c r="G285" s="38">
        <v>267.29999999999995</v>
      </c>
      <c r="H285" s="38">
        <v>278.79999999999995</v>
      </c>
      <c r="I285" s="38">
        <v>282.19999999999993</v>
      </c>
      <c r="J285" s="38">
        <v>284.54999999999995</v>
      </c>
      <c r="K285" s="31">
        <v>279.85000000000002</v>
      </c>
      <c r="L285" s="31">
        <v>274.10000000000002</v>
      </c>
      <c r="M285" s="31">
        <v>8.8340999999999994</v>
      </c>
      <c r="N285" s="1"/>
      <c r="O285" s="1"/>
    </row>
    <row r="286" spans="1:15" ht="12.75" customHeight="1">
      <c r="A286" s="33">
        <v>276</v>
      </c>
      <c r="B286" s="58" t="s">
        <v>162</v>
      </c>
      <c r="C286" s="31">
        <v>1762.2</v>
      </c>
      <c r="D286" s="38">
        <v>1769.5</v>
      </c>
      <c r="E286" s="38">
        <v>1750</v>
      </c>
      <c r="F286" s="38">
        <v>1737.8</v>
      </c>
      <c r="G286" s="38">
        <v>1718.3</v>
      </c>
      <c r="H286" s="38">
        <v>1781.7</v>
      </c>
      <c r="I286" s="38">
        <v>1801.2</v>
      </c>
      <c r="J286" s="38">
        <v>1813.4</v>
      </c>
      <c r="K286" s="31">
        <v>1789</v>
      </c>
      <c r="L286" s="31">
        <v>1757.3</v>
      </c>
      <c r="M286" s="31">
        <v>46.97683</v>
      </c>
      <c r="N286" s="1"/>
      <c r="O286" s="1"/>
    </row>
    <row r="287" spans="1:15" ht="12.75" customHeight="1">
      <c r="A287" s="33">
        <v>277</v>
      </c>
      <c r="B287" s="58" t="s">
        <v>439</v>
      </c>
      <c r="C287" s="31">
        <v>1178.3</v>
      </c>
      <c r="D287" s="38">
        <v>1188.25</v>
      </c>
      <c r="E287" s="38">
        <v>1165.0999999999999</v>
      </c>
      <c r="F287" s="38">
        <v>1151.8999999999999</v>
      </c>
      <c r="G287" s="38">
        <v>1128.7499999999998</v>
      </c>
      <c r="H287" s="38">
        <v>1201.45</v>
      </c>
      <c r="I287" s="38">
        <v>1224.6000000000001</v>
      </c>
      <c r="J287" s="38">
        <v>1237.8000000000002</v>
      </c>
      <c r="K287" s="31">
        <v>1211.4000000000001</v>
      </c>
      <c r="L287" s="31">
        <v>1175.05</v>
      </c>
      <c r="M287" s="31">
        <v>5.9263899999999996</v>
      </c>
      <c r="N287" s="1"/>
      <c r="O287" s="1"/>
    </row>
    <row r="288" spans="1:15" ht="12.75" customHeight="1">
      <c r="A288" s="33">
        <v>278</v>
      </c>
      <c r="B288" s="58" t="s">
        <v>440</v>
      </c>
      <c r="C288" s="31">
        <v>405</v>
      </c>
      <c r="D288" s="38">
        <v>404.63333333333338</v>
      </c>
      <c r="E288" s="38">
        <v>401.36666666666679</v>
      </c>
      <c r="F288" s="38">
        <v>397.73333333333341</v>
      </c>
      <c r="G288" s="38">
        <v>394.46666666666681</v>
      </c>
      <c r="H288" s="38">
        <v>408.26666666666677</v>
      </c>
      <c r="I288" s="38">
        <v>411.5333333333333</v>
      </c>
      <c r="J288" s="38">
        <v>415.16666666666674</v>
      </c>
      <c r="K288" s="31">
        <v>407.9</v>
      </c>
      <c r="L288" s="31">
        <v>401</v>
      </c>
      <c r="M288" s="31">
        <v>1.9693700000000001</v>
      </c>
      <c r="N288" s="1"/>
      <c r="O288" s="1"/>
    </row>
    <row r="289" spans="1:15" ht="12.75" customHeight="1">
      <c r="A289" s="33">
        <v>279</v>
      </c>
      <c r="B289" s="58" t="s">
        <v>446</v>
      </c>
      <c r="C289" s="31">
        <v>1997.95</v>
      </c>
      <c r="D289" s="38">
        <v>2021.9666666666665</v>
      </c>
      <c r="E289" s="38">
        <v>1944.9333333333329</v>
      </c>
      <c r="F289" s="38">
        <v>1891.9166666666665</v>
      </c>
      <c r="G289" s="38">
        <v>1814.883333333333</v>
      </c>
      <c r="H289" s="38">
        <v>2074.9833333333327</v>
      </c>
      <c r="I289" s="38">
        <v>2152.0166666666664</v>
      </c>
      <c r="J289" s="38">
        <v>2205.0333333333328</v>
      </c>
      <c r="K289" s="31">
        <v>2099</v>
      </c>
      <c r="L289" s="31">
        <v>1968.95</v>
      </c>
      <c r="M289" s="31">
        <v>3.3683200000000002</v>
      </c>
      <c r="N289" s="1"/>
      <c r="O289" s="1"/>
    </row>
    <row r="290" spans="1:15" ht="12.75" customHeight="1">
      <c r="A290" s="33">
        <v>280</v>
      </c>
      <c r="B290" s="58" t="s">
        <v>860</v>
      </c>
      <c r="C290" s="31">
        <v>2780.45</v>
      </c>
      <c r="D290" s="38">
        <v>2769.7166666666667</v>
      </c>
      <c r="E290" s="38">
        <v>2734.4833333333336</v>
      </c>
      <c r="F290" s="38">
        <v>2688.5166666666669</v>
      </c>
      <c r="G290" s="38">
        <v>2653.2833333333338</v>
      </c>
      <c r="H290" s="38">
        <v>2815.6833333333334</v>
      </c>
      <c r="I290" s="38">
        <v>2850.9166666666661</v>
      </c>
      <c r="J290" s="38">
        <v>2896.8833333333332</v>
      </c>
      <c r="K290" s="31">
        <v>2804.95</v>
      </c>
      <c r="L290" s="31">
        <v>2723.75</v>
      </c>
      <c r="M290" s="31">
        <v>0.35054000000000002</v>
      </c>
      <c r="N290" s="1"/>
      <c r="O290" s="1"/>
    </row>
    <row r="291" spans="1:15" ht="12.75" customHeight="1">
      <c r="A291" s="33">
        <v>281</v>
      </c>
      <c r="B291" s="58" t="s">
        <v>163</v>
      </c>
      <c r="C291" s="31">
        <v>129.55000000000001</v>
      </c>
      <c r="D291" s="38">
        <v>128.5</v>
      </c>
      <c r="E291" s="38">
        <v>127.19999999999999</v>
      </c>
      <c r="F291" s="38">
        <v>124.85</v>
      </c>
      <c r="G291" s="38">
        <v>123.54999999999998</v>
      </c>
      <c r="H291" s="38">
        <v>130.85</v>
      </c>
      <c r="I291" s="38">
        <v>132.15</v>
      </c>
      <c r="J291" s="38">
        <v>134.5</v>
      </c>
      <c r="K291" s="31">
        <v>129.80000000000001</v>
      </c>
      <c r="L291" s="31">
        <v>126.15</v>
      </c>
      <c r="M291" s="31">
        <v>89.316580000000002</v>
      </c>
      <c r="N291" s="1"/>
      <c r="O291" s="1"/>
    </row>
    <row r="292" spans="1:15" ht="12.75" customHeight="1">
      <c r="A292" s="33">
        <v>282</v>
      </c>
      <c r="B292" s="58" t="s">
        <v>169</v>
      </c>
      <c r="C292" s="31">
        <v>4521.25</v>
      </c>
      <c r="D292" s="38">
        <v>4505.8499999999995</v>
      </c>
      <c r="E292" s="38">
        <v>4470.3999999999987</v>
      </c>
      <c r="F292" s="38">
        <v>4419.5499999999993</v>
      </c>
      <c r="G292" s="38">
        <v>4384.0999999999985</v>
      </c>
      <c r="H292" s="38">
        <v>4556.6999999999989</v>
      </c>
      <c r="I292" s="38">
        <v>4592.1499999999996</v>
      </c>
      <c r="J292" s="38">
        <v>4642.9999999999991</v>
      </c>
      <c r="K292" s="31">
        <v>4541.3</v>
      </c>
      <c r="L292" s="31">
        <v>4455</v>
      </c>
      <c r="M292" s="31">
        <v>1.7335400000000001</v>
      </c>
      <c r="N292" s="1"/>
      <c r="O292" s="1"/>
    </row>
    <row r="293" spans="1:15" ht="12.75" customHeight="1">
      <c r="A293" s="33">
        <v>283</v>
      </c>
      <c r="B293" s="58" t="s">
        <v>447</v>
      </c>
      <c r="C293" s="31">
        <v>15189.65</v>
      </c>
      <c r="D293" s="38">
        <v>15213.566666666666</v>
      </c>
      <c r="E293" s="38">
        <v>14977.133333333331</v>
      </c>
      <c r="F293" s="38">
        <v>14764.616666666665</v>
      </c>
      <c r="G293" s="38">
        <v>14528.183333333331</v>
      </c>
      <c r="H293" s="38">
        <v>15426.083333333332</v>
      </c>
      <c r="I293" s="38">
        <v>15662.516666666666</v>
      </c>
      <c r="J293" s="38">
        <v>15875.033333333333</v>
      </c>
      <c r="K293" s="31">
        <v>15450</v>
      </c>
      <c r="L293" s="31">
        <v>15001.05</v>
      </c>
      <c r="M293" s="31">
        <v>0.11208</v>
      </c>
      <c r="N293" s="1"/>
      <c r="O293" s="1"/>
    </row>
    <row r="294" spans="1:15" ht="12.75" customHeight="1">
      <c r="A294" s="33">
        <v>284</v>
      </c>
      <c r="B294" s="58" t="s">
        <v>167</v>
      </c>
      <c r="C294" s="31">
        <v>2711.1</v>
      </c>
      <c r="D294" s="38">
        <v>2719.3666666666668</v>
      </c>
      <c r="E294" s="38">
        <v>2696.7333333333336</v>
      </c>
      <c r="F294" s="38">
        <v>2682.3666666666668</v>
      </c>
      <c r="G294" s="38">
        <v>2659.7333333333336</v>
      </c>
      <c r="H294" s="38">
        <v>2733.7333333333336</v>
      </c>
      <c r="I294" s="38">
        <v>2756.3666666666668</v>
      </c>
      <c r="J294" s="38">
        <v>2770.7333333333336</v>
      </c>
      <c r="K294" s="31">
        <v>2742</v>
      </c>
      <c r="L294" s="31">
        <v>2705</v>
      </c>
      <c r="M294" s="31">
        <v>15.48282</v>
      </c>
      <c r="N294" s="1"/>
      <c r="O294" s="1"/>
    </row>
    <row r="295" spans="1:15" ht="12.75" customHeight="1">
      <c r="A295" s="33">
        <v>285</v>
      </c>
      <c r="B295" s="58" t="s">
        <v>448</v>
      </c>
      <c r="C295" s="31">
        <v>455.5</v>
      </c>
      <c r="D295" s="38">
        <v>457.63333333333338</v>
      </c>
      <c r="E295" s="38">
        <v>450.26666666666677</v>
      </c>
      <c r="F295" s="38">
        <v>445.03333333333336</v>
      </c>
      <c r="G295" s="38">
        <v>437.66666666666674</v>
      </c>
      <c r="H295" s="38">
        <v>462.86666666666679</v>
      </c>
      <c r="I295" s="38">
        <v>470.23333333333346</v>
      </c>
      <c r="J295" s="38">
        <v>475.46666666666681</v>
      </c>
      <c r="K295" s="31">
        <v>465</v>
      </c>
      <c r="L295" s="31">
        <v>452.4</v>
      </c>
      <c r="M295" s="31">
        <v>19.73358</v>
      </c>
      <c r="N295" s="1"/>
      <c r="O295" s="1"/>
    </row>
    <row r="296" spans="1:15" ht="12.75" customHeight="1">
      <c r="A296" s="33">
        <v>286</v>
      </c>
      <c r="B296" s="58" t="s">
        <v>165</v>
      </c>
      <c r="C296" s="31">
        <v>394.3</v>
      </c>
      <c r="D296" s="38">
        <v>394.61666666666662</v>
      </c>
      <c r="E296" s="38">
        <v>389.93333333333322</v>
      </c>
      <c r="F296" s="38">
        <v>385.56666666666661</v>
      </c>
      <c r="G296" s="38">
        <v>380.88333333333321</v>
      </c>
      <c r="H296" s="38">
        <v>398.98333333333323</v>
      </c>
      <c r="I296" s="38">
        <v>403.66666666666663</v>
      </c>
      <c r="J296" s="38">
        <v>408.03333333333325</v>
      </c>
      <c r="K296" s="31">
        <v>399.3</v>
      </c>
      <c r="L296" s="31">
        <v>390.25</v>
      </c>
      <c r="M296" s="31">
        <v>18.38617</v>
      </c>
      <c r="N296" s="1"/>
      <c r="O296" s="1"/>
    </row>
    <row r="297" spans="1:15" ht="12.75" customHeight="1">
      <c r="A297" s="33">
        <v>287</v>
      </c>
      <c r="B297" s="58" t="s">
        <v>449</v>
      </c>
      <c r="C297" s="31">
        <v>304.3</v>
      </c>
      <c r="D297" s="38">
        <v>303.66666666666669</v>
      </c>
      <c r="E297" s="38">
        <v>301.53333333333336</v>
      </c>
      <c r="F297" s="38">
        <v>298.76666666666665</v>
      </c>
      <c r="G297" s="38">
        <v>296.63333333333333</v>
      </c>
      <c r="H297" s="38">
        <v>306.43333333333339</v>
      </c>
      <c r="I297" s="38">
        <v>308.56666666666672</v>
      </c>
      <c r="J297" s="38">
        <v>311.33333333333343</v>
      </c>
      <c r="K297" s="31">
        <v>305.8</v>
      </c>
      <c r="L297" s="31">
        <v>300.89999999999998</v>
      </c>
      <c r="M297" s="31">
        <v>15.110150000000001</v>
      </c>
      <c r="N297" s="1"/>
      <c r="O297" s="1"/>
    </row>
    <row r="298" spans="1:15" ht="12.75" customHeight="1">
      <c r="A298" s="33">
        <v>288</v>
      </c>
      <c r="B298" s="58" t="s">
        <v>450</v>
      </c>
      <c r="C298" s="31">
        <v>107.7</v>
      </c>
      <c r="D298" s="38">
        <v>108.18333333333334</v>
      </c>
      <c r="E298" s="38">
        <v>106.91666666666667</v>
      </c>
      <c r="F298" s="38">
        <v>106.13333333333334</v>
      </c>
      <c r="G298" s="38">
        <v>104.86666666666667</v>
      </c>
      <c r="H298" s="38">
        <v>108.96666666666667</v>
      </c>
      <c r="I298" s="38">
        <v>110.23333333333332</v>
      </c>
      <c r="J298" s="38">
        <v>111.01666666666667</v>
      </c>
      <c r="K298" s="31">
        <v>109.45</v>
      </c>
      <c r="L298" s="31">
        <v>107.4</v>
      </c>
      <c r="M298" s="31">
        <v>46.534100000000002</v>
      </c>
      <c r="N298" s="1"/>
      <c r="O298" s="1"/>
    </row>
    <row r="299" spans="1:15" ht="12.75" customHeight="1">
      <c r="A299" s="33">
        <v>289</v>
      </c>
      <c r="B299" s="58" t="s">
        <v>166</v>
      </c>
      <c r="C299" s="31">
        <v>447.8</v>
      </c>
      <c r="D299" s="38">
        <v>446.45</v>
      </c>
      <c r="E299" s="38">
        <v>437.34999999999997</v>
      </c>
      <c r="F299" s="38">
        <v>426.9</v>
      </c>
      <c r="G299" s="38">
        <v>417.79999999999995</v>
      </c>
      <c r="H299" s="38">
        <v>456.9</v>
      </c>
      <c r="I299" s="38">
        <v>466</v>
      </c>
      <c r="J299" s="38">
        <v>476.45</v>
      </c>
      <c r="K299" s="31">
        <v>455.55</v>
      </c>
      <c r="L299" s="31">
        <v>436</v>
      </c>
      <c r="M299" s="31">
        <v>91.287360000000007</v>
      </c>
      <c r="N299" s="1"/>
      <c r="O299" s="1"/>
    </row>
    <row r="300" spans="1:15" ht="12.75" customHeight="1">
      <c r="A300" s="33">
        <v>290</v>
      </c>
      <c r="B300" s="58" t="s">
        <v>284</v>
      </c>
      <c r="C300" s="31">
        <v>658.6</v>
      </c>
      <c r="D300" s="38">
        <v>656.5333333333333</v>
      </c>
      <c r="E300" s="38">
        <v>649.06666666666661</v>
      </c>
      <c r="F300" s="38">
        <v>639.5333333333333</v>
      </c>
      <c r="G300" s="38">
        <v>632.06666666666661</v>
      </c>
      <c r="H300" s="38">
        <v>666.06666666666661</v>
      </c>
      <c r="I300" s="38">
        <v>673.5333333333333</v>
      </c>
      <c r="J300" s="38">
        <v>683.06666666666661</v>
      </c>
      <c r="K300" s="31">
        <v>664</v>
      </c>
      <c r="L300" s="31">
        <v>647</v>
      </c>
      <c r="M300" s="31">
        <v>24.929880000000001</v>
      </c>
      <c r="N300" s="1"/>
      <c r="O300" s="1"/>
    </row>
    <row r="301" spans="1:15" ht="12.75" customHeight="1">
      <c r="A301" s="33">
        <v>291</v>
      </c>
      <c r="B301" s="58" t="s">
        <v>285</v>
      </c>
      <c r="C301" s="31">
        <v>6610.15</v>
      </c>
      <c r="D301" s="38">
        <v>6653.3833333333341</v>
      </c>
      <c r="E301" s="38">
        <v>6516.7666666666682</v>
      </c>
      <c r="F301" s="38">
        <v>6423.3833333333341</v>
      </c>
      <c r="G301" s="38">
        <v>6286.7666666666682</v>
      </c>
      <c r="H301" s="38">
        <v>6746.7666666666682</v>
      </c>
      <c r="I301" s="38">
        <v>6883.383333333335</v>
      </c>
      <c r="J301" s="38">
        <v>6976.7666666666682</v>
      </c>
      <c r="K301" s="31">
        <v>6790</v>
      </c>
      <c r="L301" s="31">
        <v>6560</v>
      </c>
      <c r="M301" s="31">
        <v>1.91055</v>
      </c>
      <c r="N301" s="1"/>
      <c r="O301" s="1"/>
    </row>
    <row r="302" spans="1:15" ht="12.75" customHeight="1">
      <c r="A302" s="33">
        <v>292</v>
      </c>
      <c r="B302" s="58" t="s">
        <v>168</v>
      </c>
      <c r="C302" s="31">
        <v>5365.7</v>
      </c>
      <c r="D302" s="38">
        <v>5339.5166666666673</v>
      </c>
      <c r="E302" s="38">
        <v>5299.0333333333347</v>
      </c>
      <c r="F302" s="38">
        <v>5232.3666666666677</v>
      </c>
      <c r="G302" s="38">
        <v>5191.883333333335</v>
      </c>
      <c r="H302" s="38">
        <v>5406.1833333333343</v>
      </c>
      <c r="I302" s="38">
        <v>5446.6666666666661</v>
      </c>
      <c r="J302" s="38">
        <v>5513.3333333333339</v>
      </c>
      <c r="K302" s="31">
        <v>5380</v>
      </c>
      <c r="L302" s="31">
        <v>5272.85</v>
      </c>
      <c r="M302" s="31">
        <v>3.9776799999999999</v>
      </c>
      <c r="N302" s="1"/>
      <c r="O302" s="1"/>
    </row>
    <row r="303" spans="1:15" ht="12.75" customHeight="1">
      <c r="A303" s="33">
        <v>293</v>
      </c>
      <c r="B303" s="58" t="s">
        <v>170</v>
      </c>
      <c r="C303" s="31">
        <v>1097.4000000000001</v>
      </c>
      <c r="D303" s="38">
        <v>1097.7166666666667</v>
      </c>
      <c r="E303" s="38">
        <v>1092.9333333333334</v>
      </c>
      <c r="F303" s="38">
        <v>1088.4666666666667</v>
      </c>
      <c r="G303" s="38">
        <v>1083.6833333333334</v>
      </c>
      <c r="H303" s="38">
        <v>1102.1833333333334</v>
      </c>
      <c r="I303" s="38">
        <v>1106.9666666666667</v>
      </c>
      <c r="J303" s="38">
        <v>1111.4333333333334</v>
      </c>
      <c r="K303" s="31">
        <v>1102.5</v>
      </c>
      <c r="L303" s="31">
        <v>1093.25</v>
      </c>
      <c r="M303" s="31">
        <v>5.1397899999999996</v>
      </c>
      <c r="N303" s="1"/>
      <c r="O303" s="1"/>
    </row>
    <row r="304" spans="1:15" ht="12.75" customHeight="1">
      <c r="A304" s="33">
        <v>294</v>
      </c>
      <c r="B304" s="58" t="s">
        <v>451</v>
      </c>
      <c r="C304" s="31">
        <v>1475.55</v>
      </c>
      <c r="D304" s="38">
        <v>1477.9166666666667</v>
      </c>
      <c r="E304" s="38">
        <v>1467.6833333333334</v>
      </c>
      <c r="F304" s="38">
        <v>1459.8166666666666</v>
      </c>
      <c r="G304" s="38">
        <v>1449.5833333333333</v>
      </c>
      <c r="H304" s="38">
        <v>1485.7833333333335</v>
      </c>
      <c r="I304" s="38">
        <v>1496.0166666666667</v>
      </c>
      <c r="J304" s="38">
        <v>1503.8833333333337</v>
      </c>
      <c r="K304" s="31">
        <v>1488.15</v>
      </c>
      <c r="L304" s="31">
        <v>1470.05</v>
      </c>
      <c r="M304" s="31">
        <v>0.22628999999999999</v>
      </c>
      <c r="N304" s="1"/>
      <c r="O304" s="1"/>
    </row>
    <row r="305" spans="1:15" ht="12.75" customHeight="1">
      <c r="A305" s="33">
        <v>295</v>
      </c>
      <c r="B305" s="58" t="s">
        <v>454</v>
      </c>
      <c r="C305" s="31">
        <v>701.75</v>
      </c>
      <c r="D305" s="38">
        <v>696.58333333333337</v>
      </c>
      <c r="E305" s="38">
        <v>683.26666666666677</v>
      </c>
      <c r="F305" s="38">
        <v>664.78333333333342</v>
      </c>
      <c r="G305" s="38">
        <v>651.46666666666681</v>
      </c>
      <c r="H305" s="38">
        <v>715.06666666666672</v>
      </c>
      <c r="I305" s="38">
        <v>728.38333333333333</v>
      </c>
      <c r="J305" s="38">
        <v>746.86666666666667</v>
      </c>
      <c r="K305" s="31">
        <v>709.9</v>
      </c>
      <c r="L305" s="31">
        <v>678.1</v>
      </c>
      <c r="M305" s="31">
        <v>17.494019999999999</v>
      </c>
      <c r="N305" s="1"/>
      <c r="O305" s="1"/>
    </row>
    <row r="306" spans="1:15" ht="12.75" customHeight="1">
      <c r="A306" s="33">
        <v>296</v>
      </c>
      <c r="B306" s="58" t="s">
        <v>180</v>
      </c>
      <c r="C306" s="31">
        <v>1031.8499999999999</v>
      </c>
      <c r="D306" s="38">
        <v>1031.0333333333331</v>
      </c>
      <c r="E306" s="38">
        <v>1023.7666666666662</v>
      </c>
      <c r="F306" s="38">
        <v>1015.6833333333332</v>
      </c>
      <c r="G306" s="38">
        <v>1008.4166666666663</v>
      </c>
      <c r="H306" s="38">
        <v>1039.1166666666661</v>
      </c>
      <c r="I306" s="38">
        <v>1046.383333333333</v>
      </c>
      <c r="J306" s="38">
        <v>1054.466666666666</v>
      </c>
      <c r="K306" s="31">
        <v>1038.3</v>
      </c>
      <c r="L306" s="31">
        <v>1022.95</v>
      </c>
      <c r="M306" s="31">
        <v>2.27542</v>
      </c>
      <c r="N306" s="1"/>
      <c r="O306" s="1"/>
    </row>
    <row r="307" spans="1:15" ht="12.75" customHeight="1">
      <c r="A307" s="33">
        <v>297</v>
      </c>
      <c r="B307" s="58" t="s">
        <v>172</v>
      </c>
      <c r="C307" s="31">
        <v>295.75</v>
      </c>
      <c r="D307" s="38">
        <v>296.81666666666666</v>
      </c>
      <c r="E307" s="38">
        <v>293.23333333333335</v>
      </c>
      <c r="F307" s="38">
        <v>290.7166666666667</v>
      </c>
      <c r="G307" s="38">
        <v>287.13333333333338</v>
      </c>
      <c r="H307" s="38">
        <v>299.33333333333331</v>
      </c>
      <c r="I307" s="38">
        <v>302.91666666666669</v>
      </c>
      <c r="J307" s="38">
        <v>305.43333333333328</v>
      </c>
      <c r="K307" s="31">
        <v>300.39999999999998</v>
      </c>
      <c r="L307" s="31">
        <v>294.3</v>
      </c>
      <c r="M307" s="31">
        <v>20.437449999999998</v>
      </c>
      <c r="N307" s="1"/>
      <c r="O307" s="1"/>
    </row>
    <row r="308" spans="1:15" ht="12.75" customHeight="1">
      <c r="A308" s="33">
        <v>298</v>
      </c>
      <c r="B308" s="58" t="s">
        <v>171</v>
      </c>
      <c r="C308" s="31">
        <v>1576.4</v>
      </c>
      <c r="D308" s="38">
        <v>1582.1666666666667</v>
      </c>
      <c r="E308" s="38">
        <v>1558.4333333333334</v>
      </c>
      <c r="F308" s="38">
        <v>1540.4666666666667</v>
      </c>
      <c r="G308" s="38">
        <v>1516.7333333333333</v>
      </c>
      <c r="H308" s="38">
        <v>1600.1333333333334</v>
      </c>
      <c r="I308" s="38">
        <v>1623.8666666666666</v>
      </c>
      <c r="J308" s="38">
        <v>1641.8333333333335</v>
      </c>
      <c r="K308" s="31">
        <v>1605.9</v>
      </c>
      <c r="L308" s="31">
        <v>1564.2</v>
      </c>
      <c r="M308" s="31">
        <v>22.00142</v>
      </c>
      <c r="N308" s="1"/>
      <c r="O308" s="1"/>
    </row>
    <row r="309" spans="1:15" ht="12.75" customHeight="1">
      <c r="A309" s="33">
        <v>299</v>
      </c>
      <c r="B309" s="58" t="s">
        <v>455</v>
      </c>
      <c r="C309" s="31">
        <v>414.85</v>
      </c>
      <c r="D309" s="38">
        <v>410.45</v>
      </c>
      <c r="E309" s="38">
        <v>398.54999999999995</v>
      </c>
      <c r="F309" s="38">
        <v>382.24999999999994</v>
      </c>
      <c r="G309" s="38">
        <v>370.34999999999991</v>
      </c>
      <c r="H309" s="38">
        <v>426.75</v>
      </c>
      <c r="I309" s="38">
        <v>438.65</v>
      </c>
      <c r="J309" s="38">
        <v>454.95000000000005</v>
      </c>
      <c r="K309" s="31">
        <v>422.35</v>
      </c>
      <c r="L309" s="31">
        <v>394.15</v>
      </c>
      <c r="M309" s="31">
        <v>8.9338999999999995</v>
      </c>
      <c r="N309" s="1"/>
      <c r="O309" s="1"/>
    </row>
    <row r="310" spans="1:15" ht="12.75" customHeight="1">
      <c r="A310" s="33">
        <v>300</v>
      </c>
      <c r="B310" s="58" t="s">
        <v>456</v>
      </c>
      <c r="C310" s="31">
        <v>566.85</v>
      </c>
      <c r="D310" s="38">
        <v>568.61666666666667</v>
      </c>
      <c r="E310" s="38">
        <v>562.23333333333335</v>
      </c>
      <c r="F310" s="38">
        <v>557.61666666666667</v>
      </c>
      <c r="G310" s="38">
        <v>551.23333333333335</v>
      </c>
      <c r="H310" s="38">
        <v>573.23333333333335</v>
      </c>
      <c r="I310" s="38">
        <v>579.61666666666679</v>
      </c>
      <c r="J310" s="38">
        <v>584.23333333333335</v>
      </c>
      <c r="K310" s="31">
        <v>575</v>
      </c>
      <c r="L310" s="31">
        <v>564</v>
      </c>
      <c r="M310" s="31">
        <v>2.67116</v>
      </c>
      <c r="N310" s="1"/>
      <c r="O310" s="1"/>
    </row>
    <row r="311" spans="1:15" ht="12.75" customHeight="1">
      <c r="A311" s="33">
        <v>301</v>
      </c>
      <c r="B311" s="58" t="s">
        <v>457</v>
      </c>
      <c r="C311" s="31">
        <v>403.3</v>
      </c>
      <c r="D311" s="38">
        <v>404.76666666666665</v>
      </c>
      <c r="E311" s="38">
        <v>398.5333333333333</v>
      </c>
      <c r="F311" s="38">
        <v>393.76666666666665</v>
      </c>
      <c r="G311" s="38">
        <v>387.5333333333333</v>
      </c>
      <c r="H311" s="38">
        <v>409.5333333333333</v>
      </c>
      <c r="I311" s="38">
        <v>415.76666666666665</v>
      </c>
      <c r="J311" s="38">
        <v>420.5333333333333</v>
      </c>
      <c r="K311" s="31">
        <v>411</v>
      </c>
      <c r="L311" s="31">
        <v>400</v>
      </c>
      <c r="M311" s="31">
        <v>4.2282900000000003</v>
      </c>
      <c r="N311" s="1"/>
      <c r="O311" s="1"/>
    </row>
    <row r="312" spans="1:15" ht="12.75" customHeight="1">
      <c r="A312" s="33">
        <v>302</v>
      </c>
      <c r="B312" s="58" t="s">
        <v>173</v>
      </c>
      <c r="C312" s="31">
        <v>152.80000000000001</v>
      </c>
      <c r="D312" s="38">
        <v>153.85</v>
      </c>
      <c r="E312" s="38">
        <v>151.14999999999998</v>
      </c>
      <c r="F312" s="38">
        <v>149.49999999999997</v>
      </c>
      <c r="G312" s="38">
        <v>146.79999999999995</v>
      </c>
      <c r="H312" s="38">
        <v>155.5</v>
      </c>
      <c r="I312" s="38">
        <v>158.19999999999999</v>
      </c>
      <c r="J312" s="38">
        <v>159.85000000000002</v>
      </c>
      <c r="K312" s="31">
        <v>156.55000000000001</v>
      </c>
      <c r="L312" s="31">
        <v>152.19999999999999</v>
      </c>
      <c r="M312" s="31">
        <v>140.93092999999999</v>
      </c>
      <c r="N312" s="1"/>
      <c r="O312" s="1"/>
    </row>
    <row r="313" spans="1:15" ht="12.75" customHeight="1">
      <c r="A313" s="33">
        <v>303</v>
      </c>
      <c r="B313" s="58" t="s">
        <v>458</v>
      </c>
      <c r="C313" s="31">
        <v>97.9</v>
      </c>
      <c r="D313" s="38">
        <v>97.283333333333346</v>
      </c>
      <c r="E313" s="38">
        <v>95.666666666666686</v>
      </c>
      <c r="F313" s="38">
        <v>93.433333333333337</v>
      </c>
      <c r="G313" s="38">
        <v>91.816666666666677</v>
      </c>
      <c r="H313" s="38">
        <v>99.516666666666694</v>
      </c>
      <c r="I313" s="38">
        <v>101.13333333333334</v>
      </c>
      <c r="J313" s="38">
        <v>103.3666666666667</v>
      </c>
      <c r="K313" s="31">
        <v>98.9</v>
      </c>
      <c r="L313" s="31">
        <v>95.05</v>
      </c>
      <c r="M313" s="31">
        <v>73.257710000000003</v>
      </c>
      <c r="N313" s="1"/>
      <c r="O313" s="1"/>
    </row>
    <row r="314" spans="1:15" ht="12.75" customHeight="1">
      <c r="A314" s="33">
        <v>304</v>
      </c>
      <c r="B314" s="58" t="s">
        <v>871</v>
      </c>
      <c r="C314" s="31">
        <v>1750.65</v>
      </c>
      <c r="D314" s="38">
        <v>1736.9666666666665</v>
      </c>
      <c r="E314" s="38">
        <v>1718.9333333333329</v>
      </c>
      <c r="F314" s="38">
        <v>1687.2166666666665</v>
      </c>
      <c r="G314" s="38">
        <v>1669.1833333333329</v>
      </c>
      <c r="H314" s="38">
        <v>1768.6833333333329</v>
      </c>
      <c r="I314" s="38">
        <v>1786.7166666666662</v>
      </c>
      <c r="J314" s="38">
        <v>1818.4333333333329</v>
      </c>
      <c r="K314" s="31">
        <v>1755</v>
      </c>
      <c r="L314" s="31">
        <v>1705.25</v>
      </c>
      <c r="M314" s="31">
        <v>2.6642899999999998</v>
      </c>
      <c r="N314" s="1"/>
      <c r="O314" s="1"/>
    </row>
    <row r="315" spans="1:15" ht="12.75" customHeight="1">
      <c r="A315" s="33">
        <v>305</v>
      </c>
      <c r="B315" s="58" t="s">
        <v>174</v>
      </c>
      <c r="C315" s="31">
        <v>577.54999999999995</v>
      </c>
      <c r="D315" s="38">
        <v>574.43333333333328</v>
      </c>
      <c r="E315" s="38">
        <v>569.66666666666652</v>
      </c>
      <c r="F315" s="38">
        <v>561.78333333333319</v>
      </c>
      <c r="G315" s="38">
        <v>557.01666666666642</v>
      </c>
      <c r="H315" s="38">
        <v>582.31666666666661</v>
      </c>
      <c r="I315" s="38">
        <v>587.08333333333326</v>
      </c>
      <c r="J315" s="38">
        <v>594.9666666666667</v>
      </c>
      <c r="K315" s="31">
        <v>579.20000000000005</v>
      </c>
      <c r="L315" s="31">
        <v>566.54999999999995</v>
      </c>
      <c r="M315" s="31">
        <v>19.021899999999999</v>
      </c>
      <c r="N315" s="1"/>
      <c r="O315" s="1"/>
    </row>
    <row r="316" spans="1:15" ht="12.75" customHeight="1">
      <c r="A316" s="33">
        <v>306</v>
      </c>
      <c r="B316" s="58" t="s">
        <v>175</v>
      </c>
      <c r="C316" s="31">
        <v>10362.450000000001</v>
      </c>
      <c r="D316" s="38">
        <v>10372.233333333334</v>
      </c>
      <c r="E316" s="38">
        <v>10276.516666666666</v>
      </c>
      <c r="F316" s="38">
        <v>10190.583333333332</v>
      </c>
      <c r="G316" s="38">
        <v>10094.866666666665</v>
      </c>
      <c r="H316" s="38">
        <v>10458.166666666668</v>
      </c>
      <c r="I316" s="38">
        <v>10553.883333333335</v>
      </c>
      <c r="J316" s="38">
        <v>10639.816666666669</v>
      </c>
      <c r="K316" s="31">
        <v>10467.950000000001</v>
      </c>
      <c r="L316" s="31">
        <v>10286.299999999999</v>
      </c>
      <c r="M316" s="31">
        <v>8.1955200000000001</v>
      </c>
      <c r="N316" s="1"/>
      <c r="O316" s="1"/>
    </row>
    <row r="317" spans="1:15" ht="12.75" customHeight="1">
      <c r="A317" s="33">
        <v>307</v>
      </c>
      <c r="B317" s="58" t="s">
        <v>459</v>
      </c>
      <c r="C317" s="31">
        <v>2341.0500000000002</v>
      </c>
      <c r="D317" s="38">
        <v>2352.4333333333334</v>
      </c>
      <c r="E317" s="38">
        <v>2314.6166666666668</v>
      </c>
      <c r="F317" s="38">
        <v>2288.1833333333334</v>
      </c>
      <c r="G317" s="38">
        <v>2250.3666666666668</v>
      </c>
      <c r="H317" s="38">
        <v>2378.8666666666668</v>
      </c>
      <c r="I317" s="38">
        <v>2416.6833333333334</v>
      </c>
      <c r="J317" s="38">
        <v>2443.1166666666668</v>
      </c>
      <c r="K317" s="31">
        <v>2390.25</v>
      </c>
      <c r="L317" s="31">
        <v>2326</v>
      </c>
      <c r="M317" s="31">
        <v>0.52209000000000005</v>
      </c>
      <c r="N317" s="1"/>
      <c r="O317" s="1"/>
    </row>
    <row r="318" spans="1:15" ht="12.75" customHeight="1">
      <c r="A318" s="33">
        <v>308</v>
      </c>
      <c r="B318" s="58" t="s">
        <v>179</v>
      </c>
      <c r="C318" s="31">
        <v>921.65</v>
      </c>
      <c r="D318" s="38">
        <v>926.08333333333337</v>
      </c>
      <c r="E318" s="38">
        <v>911.81666666666672</v>
      </c>
      <c r="F318" s="38">
        <v>901.98333333333335</v>
      </c>
      <c r="G318" s="38">
        <v>887.7166666666667</v>
      </c>
      <c r="H318" s="38">
        <v>935.91666666666674</v>
      </c>
      <c r="I318" s="38">
        <v>950.18333333333339</v>
      </c>
      <c r="J318" s="38">
        <v>960.01666666666677</v>
      </c>
      <c r="K318" s="31">
        <v>940.35</v>
      </c>
      <c r="L318" s="31">
        <v>916.25</v>
      </c>
      <c r="M318" s="31">
        <v>11.814579999999999</v>
      </c>
      <c r="N318" s="1"/>
      <c r="O318" s="1"/>
    </row>
    <row r="319" spans="1:15" ht="12.75" customHeight="1">
      <c r="A319" s="33">
        <v>309</v>
      </c>
      <c r="B319" s="58" t="s">
        <v>286</v>
      </c>
      <c r="C319" s="31">
        <v>574.75</v>
      </c>
      <c r="D319" s="38">
        <v>576.2166666666667</v>
      </c>
      <c r="E319" s="38">
        <v>571.53333333333342</v>
      </c>
      <c r="F319" s="38">
        <v>568.31666666666672</v>
      </c>
      <c r="G319" s="38">
        <v>563.63333333333344</v>
      </c>
      <c r="H319" s="38">
        <v>579.43333333333339</v>
      </c>
      <c r="I319" s="38">
        <v>584.11666666666679</v>
      </c>
      <c r="J319" s="38">
        <v>587.33333333333337</v>
      </c>
      <c r="K319" s="31">
        <v>580.9</v>
      </c>
      <c r="L319" s="31">
        <v>573</v>
      </c>
      <c r="M319" s="31">
        <v>17.376570000000001</v>
      </c>
      <c r="N319" s="1"/>
      <c r="O319" s="1"/>
    </row>
    <row r="320" spans="1:15" ht="12.75" customHeight="1">
      <c r="A320" s="33">
        <v>310</v>
      </c>
      <c r="B320" s="58" t="s">
        <v>460</v>
      </c>
      <c r="C320" s="31">
        <v>1910.3</v>
      </c>
      <c r="D320" s="38">
        <v>1908.0833333333333</v>
      </c>
      <c r="E320" s="38">
        <v>1889.2166666666665</v>
      </c>
      <c r="F320" s="38">
        <v>1868.1333333333332</v>
      </c>
      <c r="G320" s="38">
        <v>1849.2666666666664</v>
      </c>
      <c r="H320" s="38">
        <v>1929.1666666666665</v>
      </c>
      <c r="I320" s="38">
        <v>1948.0333333333333</v>
      </c>
      <c r="J320" s="38">
        <v>1969.1166666666666</v>
      </c>
      <c r="K320" s="31">
        <v>1926.95</v>
      </c>
      <c r="L320" s="31">
        <v>1887</v>
      </c>
      <c r="M320" s="31">
        <v>9.6026799999999994</v>
      </c>
      <c r="N320" s="1"/>
      <c r="O320" s="1"/>
    </row>
    <row r="321" spans="1:15" ht="12.75" customHeight="1">
      <c r="A321" s="33">
        <v>311</v>
      </c>
      <c r="B321" s="58" t="s">
        <v>461</v>
      </c>
      <c r="C321" s="31">
        <v>830.25</v>
      </c>
      <c r="D321" s="38">
        <v>831.04999999999984</v>
      </c>
      <c r="E321" s="38">
        <v>825.24999999999966</v>
      </c>
      <c r="F321" s="38">
        <v>820.24999999999977</v>
      </c>
      <c r="G321" s="38">
        <v>814.44999999999959</v>
      </c>
      <c r="H321" s="38">
        <v>836.04999999999973</v>
      </c>
      <c r="I321" s="38">
        <v>841.84999999999991</v>
      </c>
      <c r="J321" s="38">
        <v>846.8499999999998</v>
      </c>
      <c r="K321" s="31">
        <v>836.85</v>
      </c>
      <c r="L321" s="31">
        <v>826.05</v>
      </c>
      <c r="M321" s="31">
        <v>3.2142900000000001</v>
      </c>
      <c r="N321" s="1"/>
      <c r="O321" s="1"/>
    </row>
    <row r="322" spans="1:15" ht="12.75" customHeight="1">
      <c r="A322" s="33">
        <v>312</v>
      </c>
      <c r="B322" s="58" t="s">
        <v>862</v>
      </c>
      <c r="C322" s="31">
        <v>1031.4000000000001</v>
      </c>
      <c r="D322" s="38">
        <v>1030.2</v>
      </c>
      <c r="E322" s="38">
        <v>1007.5500000000002</v>
      </c>
      <c r="F322" s="38">
        <v>983.70000000000016</v>
      </c>
      <c r="G322" s="38">
        <v>961.0500000000003</v>
      </c>
      <c r="H322" s="38">
        <v>1054.0500000000002</v>
      </c>
      <c r="I322" s="38">
        <v>1076.7000000000003</v>
      </c>
      <c r="J322" s="38">
        <v>1100.55</v>
      </c>
      <c r="K322" s="31">
        <v>1052.8499999999999</v>
      </c>
      <c r="L322" s="31">
        <v>1006.35</v>
      </c>
      <c r="M322" s="31">
        <v>1.62263</v>
      </c>
      <c r="N322" s="1"/>
      <c r="O322" s="1"/>
    </row>
    <row r="323" spans="1:15" ht="12.75" customHeight="1">
      <c r="A323" s="33">
        <v>313</v>
      </c>
      <c r="B323" s="58" t="s">
        <v>462</v>
      </c>
      <c r="C323" s="31">
        <v>1042.8</v>
      </c>
      <c r="D323" s="38">
        <v>1041.8333333333333</v>
      </c>
      <c r="E323" s="38">
        <v>1024.8666666666666</v>
      </c>
      <c r="F323" s="38">
        <v>1006.9333333333333</v>
      </c>
      <c r="G323" s="38">
        <v>989.96666666666658</v>
      </c>
      <c r="H323" s="38">
        <v>1059.7666666666664</v>
      </c>
      <c r="I323" s="38">
        <v>1076.7333333333331</v>
      </c>
      <c r="J323" s="38">
        <v>1094.6666666666665</v>
      </c>
      <c r="K323" s="31">
        <v>1058.8</v>
      </c>
      <c r="L323" s="31">
        <v>1023.9</v>
      </c>
      <c r="M323" s="31">
        <v>1.36829</v>
      </c>
      <c r="N323" s="1"/>
      <c r="O323" s="1"/>
    </row>
    <row r="324" spans="1:15" ht="12.75" customHeight="1">
      <c r="A324" s="33">
        <v>314</v>
      </c>
      <c r="B324" s="58" t="s">
        <v>178</v>
      </c>
      <c r="C324" s="31">
        <v>1378.4</v>
      </c>
      <c r="D324" s="38">
        <v>1378.4666666666665</v>
      </c>
      <c r="E324" s="38">
        <v>1367.9333333333329</v>
      </c>
      <c r="F324" s="38">
        <v>1357.4666666666665</v>
      </c>
      <c r="G324" s="38">
        <v>1346.9333333333329</v>
      </c>
      <c r="H324" s="38">
        <v>1388.9333333333329</v>
      </c>
      <c r="I324" s="38">
        <v>1399.4666666666662</v>
      </c>
      <c r="J324" s="38">
        <v>1409.9333333333329</v>
      </c>
      <c r="K324" s="31">
        <v>1389</v>
      </c>
      <c r="L324" s="31">
        <v>1368</v>
      </c>
      <c r="M324" s="31">
        <v>1.46607</v>
      </c>
      <c r="N324" s="1"/>
      <c r="O324" s="1"/>
    </row>
    <row r="325" spans="1:15" ht="12.75" customHeight="1">
      <c r="A325" s="33">
        <v>315</v>
      </c>
      <c r="B325" s="58" t="s">
        <v>452</v>
      </c>
      <c r="C325" s="31">
        <v>52.5</v>
      </c>
      <c r="D325" s="38">
        <v>49.716666666666669</v>
      </c>
      <c r="E325" s="38">
        <v>46.933333333333337</v>
      </c>
      <c r="F325" s="38">
        <v>41.366666666666667</v>
      </c>
      <c r="G325" s="38">
        <v>38.583333333333336</v>
      </c>
      <c r="H325" s="38">
        <v>55.283333333333339</v>
      </c>
      <c r="I325" s="38">
        <v>58.06666666666667</v>
      </c>
      <c r="J325" s="38">
        <v>63.63333333333334</v>
      </c>
      <c r="K325" s="31">
        <v>52.5</v>
      </c>
      <c r="L325" s="31">
        <v>44.15</v>
      </c>
      <c r="M325" s="31">
        <v>567.61415999999997</v>
      </c>
      <c r="N325" s="1"/>
      <c r="O325" s="1"/>
    </row>
    <row r="326" spans="1:15" ht="12.75" customHeight="1">
      <c r="A326" s="33">
        <v>316</v>
      </c>
      <c r="B326" s="58" t="s">
        <v>287</v>
      </c>
      <c r="C326" s="31">
        <v>65.95</v>
      </c>
      <c r="D326" s="38">
        <v>66.383333333333326</v>
      </c>
      <c r="E326" s="38">
        <v>64.766666666666652</v>
      </c>
      <c r="F326" s="38">
        <v>63.583333333333329</v>
      </c>
      <c r="G326" s="38">
        <v>61.966666666666654</v>
      </c>
      <c r="H326" s="38">
        <v>67.566666666666649</v>
      </c>
      <c r="I326" s="38">
        <v>69.183333333333323</v>
      </c>
      <c r="J326" s="38">
        <v>70.366666666666646</v>
      </c>
      <c r="K326" s="31">
        <v>68</v>
      </c>
      <c r="L326" s="31">
        <v>65.2</v>
      </c>
      <c r="M326" s="31">
        <v>65.868359999999996</v>
      </c>
      <c r="N326" s="1"/>
      <c r="O326" s="1"/>
    </row>
    <row r="327" spans="1:15" ht="12.75" customHeight="1">
      <c r="A327" s="33">
        <v>317</v>
      </c>
      <c r="B327" s="58" t="s">
        <v>463</v>
      </c>
      <c r="C327" s="31">
        <v>906.1</v>
      </c>
      <c r="D327" s="38">
        <v>908.26666666666677</v>
      </c>
      <c r="E327" s="38">
        <v>899.98333333333358</v>
      </c>
      <c r="F327" s="38">
        <v>893.86666666666679</v>
      </c>
      <c r="G327" s="38">
        <v>885.5833333333336</v>
      </c>
      <c r="H327" s="38">
        <v>914.38333333333355</v>
      </c>
      <c r="I327" s="38">
        <v>922.66666666666663</v>
      </c>
      <c r="J327" s="38">
        <v>928.78333333333353</v>
      </c>
      <c r="K327" s="31">
        <v>916.55</v>
      </c>
      <c r="L327" s="31">
        <v>902.15</v>
      </c>
      <c r="M327" s="31">
        <v>0.53476999999999997</v>
      </c>
      <c r="N327" s="1"/>
      <c r="O327" s="1"/>
    </row>
    <row r="328" spans="1:15" ht="12.75" customHeight="1">
      <c r="A328" s="33">
        <v>318</v>
      </c>
      <c r="B328" s="58" t="s">
        <v>182</v>
      </c>
      <c r="C328" s="31">
        <v>2492.4</v>
      </c>
      <c r="D328" s="38">
        <v>2470.5</v>
      </c>
      <c r="E328" s="38">
        <v>2431.15</v>
      </c>
      <c r="F328" s="38">
        <v>2369.9</v>
      </c>
      <c r="G328" s="38">
        <v>2330.5500000000002</v>
      </c>
      <c r="H328" s="38">
        <v>2531.75</v>
      </c>
      <c r="I328" s="38">
        <v>2571.1000000000004</v>
      </c>
      <c r="J328" s="38">
        <v>2632.35</v>
      </c>
      <c r="K328" s="31">
        <v>2509.85</v>
      </c>
      <c r="L328" s="31">
        <v>2409.25</v>
      </c>
      <c r="M328" s="31">
        <v>7.5178200000000004</v>
      </c>
      <c r="N328" s="1"/>
      <c r="O328" s="1"/>
    </row>
    <row r="329" spans="1:15" ht="12.75" customHeight="1">
      <c r="A329" s="33">
        <v>319</v>
      </c>
      <c r="B329" s="58" t="s">
        <v>183</v>
      </c>
      <c r="C329" s="31">
        <v>108195.4</v>
      </c>
      <c r="D329" s="38">
        <v>108174.31666666667</v>
      </c>
      <c r="E329" s="38">
        <v>107368.63333333333</v>
      </c>
      <c r="F329" s="38">
        <v>106541.86666666667</v>
      </c>
      <c r="G329" s="38">
        <v>105736.18333333333</v>
      </c>
      <c r="H329" s="38">
        <v>109001.08333333333</v>
      </c>
      <c r="I329" s="38">
        <v>109806.76666666665</v>
      </c>
      <c r="J329" s="38">
        <v>110633.53333333333</v>
      </c>
      <c r="K329" s="31">
        <v>108980</v>
      </c>
      <c r="L329" s="31">
        <v>107347.55</v>
      </c>
      <c r="M329" s="31">
        <v>4.965E-2</v>
      </c>
      <c r="N329" s="1"/>
      <c r="O329" s="1"/>
    </row>
    <row r="330" spans="1:15" ht="12.75" customHeight="1">
      <c r="A330" s="33">
        <v>320</v>
      </c>
      <c r="B330" s="58" t="s">
        <v>453</v>
      </c>
      <c r="C330" s="31">
        <v>2758.05</v>
      </c>
      <c r="D330" s="38">
        <v>2785.35</v>
      </c>
      <c r="E330" s="38">
        <v>2693.7</v>
      </c>
      <c r="F330" s="38">
        <v>2629.35</v>
      </c>
      <c r="G330" s="38">
        <v>2537.6999999999998</v>
      </c>
      <c r="H330" s="38">
        <v>2849.7</v>
      </c>
      <c r="I330" s="38">
        <v>2941.3500000000004</v>
      </c>
      <c r="J330" s="38">
        <v>3005.7</v>
      </c>
      <c r="K330" s="31">
        <v>2877</v>
      </c>
      <c r="L330" s="31">
        <v>2721</v>
      </c>
      <c r="M330" s="31">
        <v>21.912510000000001</v>
      </c>
      <c r="N330" s="1"/>
      <c r="O330" s="1"/>
    </row>
    <row r="331" spans="1:15" ht="12.75" customHeight="1">
      <c r="A331" s="33">
        <v>321</v>
      </c>
      <c r="B331" s="58" t="s">
        <v>177</v>
      </c>
      <c r="C331" s="31">
        <v>1815.45</v>
      </c>
      <c r="D331" s="38">
        <v>1833.7</v>
      </c>
      <c r="E331" s="38">
        <v>1791.75</v>
      </c>
      <c r="F331" s="38">
        <v>1768.05</v>
      </c>
      <c r="G331" s="38">
        <v>1726.1</v>
      </c>
      <c r="H331" s="38">
        <v>1857.4</v>
      </c>
      <c r="I331" s="38">
        <v>1899.3500000000004</v>
      </c>
      <c r="J331" s="38">
        <v>1923.0500000000002</v>
      </c>
      <c r="K331" s="31">
        <v>1875.65</v>
      </c>
      <c r="L331" s="31">
        <v>1810</v>
      </c>
      <c r="M331" s="31">
        <v>5.37887</v>
      </c>
      <c r="N331" s="1"/>
      <c r="O331" s="1"/>
    </row>
    <row r="332" spans="1:15" ht="12.75" customHeight="1">
      <c r="A332" s="33">
        <v>322</v>
      </c>
      <c r="B332" s="58" t="s">
        <v>184</v>
      </c>
      <c r="C332" s="31">
        <v>1278.05</v>
      </c>
      <c r="D332" s="38">
        <v>1274.3666666666668</v>
      </c>
      <c r="E332" s="38">
        <v>1265.7333333333336</v>
      </c>
      <c r="F332" s="38">
        <v>1253.4166666666667</v>
      </c>
      <c r="G332" s="38">
        <v>1244.7833333333335</v>
      </c>
      <c r="H332" s="38">
        <v>1286.6833333333336</v>
      </c>
      <c r="I332" s="38">
        <v>1295.3166666666668</v>
      </c>
      <c r="J332" s="38">
        <v>1307.6333333333337</v>
      </c>
      <c r="K332" s="31">
        <v>1283</v>
      </c>
      <c r="L332" s="31">
        <v>1262.05</v>
      </c>
      <c r="M332" s="31">
        <v>3.2352500000000002</v>
      </c>
      <c r="N332" s="1"/>
      <c r="O332" s="1"/>
    </row>
    <row r="333" spans="1:15" ht="12.75" customHeight="1">
      <c r="A333" s="33">
        <v>323</v>
      </c>
      <c r="B333" s="58" t="s">
        <v>470</v>
      </c>
      <c r="C333" s="31">
        <v>1026.6500000000001</v>
      </c>
      <c r="D333" s="38">
        <v>1030.8</v>
      </c>
      <c r="E333" s="38">
        <v>1017.8499999999999</v>
      </c>
      <c r="F333" s="38">
        <v>1009.05</v>
      </c>
      <c r="G333" s="38">
        <v>996.09999999999991</v>
      </c>
      <c r="H333" s="38">
        <v>1039.5999999999999</v>
      </c>
      <c r="I333" s="38">
        <v>1052.5500000000002</v>
      </c>
      <c r="J333" s="38">
        <v>1061.3499999999999</v>
      </c>
      <c r="K333" s="31">
        <v>1043.75</v>
      </c>
      <c r="L333" s="31">
        <v>1022</v>
      </c>
      <c r="M333" s="31">
        <v>1.8981399999999999</v>
      </c>
      <c r="N333" s="1"/>
      <c r="O333" s="1"/>
    </row>
    <row r="334" spans="1:15" ht="12.75" customHeight="1">
      <c r="A334" s="33">
        <v>324</v>
      </c>
      <c r="B334" s="58" t="s">
        <v>464</v>
      </c>
      <c r="C334" s="31">
        <v>902</v>
      </c>
      <c r="D334" s="38">
        <v>902.81666666666661</v>
      </c>
      <c r="E334" s="38">
        <v>893.03333333333319</v>
      </c>
      <c r="F334" s="38">
        <v>884.06666666666661</v>
      </c>
      <c r="G334" s="38">
        <v>874.28333333333319</v>
      </c>
      <c r="H334" s="38">
        <v>911.78333333333319</v>
      </c>
      <c r="I334" s="38">
        <v>921.56666666666649</v>
      </c>
      <c r="J334" s="38">
        <v>930.53333333333319</v>
      </c>
      <c r="K334" s="31">
        <v>912.6</v>
      </c>
      <c r="L334" s="31">
        <v>893.85</v>
      </c>
      <c r="M334" s="31">
        <v>6.7699299999999996</v>
      </c>
      <c r="N334" s="1"/>
      <c r="O334" s="1"/>
    </row>
    <row r="335" spans="1:15" ht="12.75" customHeight="1">
      <c r="A335" s="33">
        <v>325</v>
      </c>
      <c r="B335" s="58" t="s">
        <v>185</v>
      </c>
      <c r="C335" s="31">
        <v>104.35</v>
      </c>
      <c r="D335" s="38">
        <v>103.25</v>
      </c>
      <c r="E335" s="38">
        <v>100.15</v>
      </c>
      <c r="F335" s="38">
        <v>95.95</v>
      </c>
      <c r="G335" s="38">
        <v>92.850000000000009</v>
      </c>
      <c r="H335" s="38">
        <v>107.45</v>
      </c>
      <c r="I335" s="38">
        <v>110.55</v>
      </c>
      <c r="J335" s="38">
        <v>114.75</v>
      </c>
      <c r="K335" s="31">
        <v>106.35</v>
      </c>
      <c r="L335" s="31">
        <v>99.05</v>
      </c>
      <c r="M335" s="31">
        <v>372.66122999999999</v>
      </c>
      <c r="N335" s="1"/>
      <c r="O335" s="1"/>
    </row>
    <row r="336" spans="1:15" ht="12.75" customHeight="1">
      <c r="A336" s="33">
        <v>326</v>
      </c>
      <c r="B336" s="58" t="s">
        <v>187</v>
      </c>
      <c r="C336" s="31">
        <v>4556.8500000000004</v>
      </c>
      <c r="D336" s="38">
        <v>4572.6500000000005</v>
      </c>
      <c r="E336" s="38">
        <v>4520.3000000000011</v>
      </c>
      <c r="F336" s="38">
        <v>4483.7500000000009</v>
      </c>
      <c r="G336" s="38">
        <v>4431.4000000000015</v>
      </c>
      <c r="H336" s="38">
        <v>4609.2000000000007</v>
      </c>
      <c r="I336" s="38">
        <v>4661.5500000000011</v>
      </c>
      <c r="J336" s="38">
        <v>4698.1000000000004</v>
      </c>
      <c r="K336" s="31">
        <v>4625</v>
      </c>
      <c r="L336" s="31">
        <v>4536.1000000000004</v>
      </c>
      <c r="M336" s="31">
        <v>1.01519</v>
      </c>
      <c r="N336" s="1"/>
      <c r="O336" s="1"/>
    </row>
    <row r="337" spans="1:15" ht="12.75" customHeight="1">
      <c r="A337" s="33">
        <v>327</v>
      </c>
      <c r="B337" s="58" t="s">
        <v>471</v>
      </c>
      <c r="C337" s="31">
        <v>834.8</v>
      </c>
      <c r="D337" s="38">
        <v>819.76666666666677</v>
      </c>
      <c r="E337" s="38">
        <v>785.53333333333353</v>
      </c>
      <c r="F337" s="38">
        <v>736.26666666666677</v>
      </c>
      <c r="G337" s="38">
        <v>702.03333333333353</v>
      </c>
      <c r="H337" s="38">
        <v>869.03333333333353</v>
      </c>
      <c r="I337" s="38">
        <v>903.26666666666688</v>
      </c>
      <c r="J337" s="38">
        <v>952.53333333333353</v>
      </c>
      <c r="K337" s="31">
        <v>854</v>
      </c>
      <c r="L337" s="31">
        <v>770.5</v>
      </c>
      <c r="M337" s="31">
        <v>56.656440000000003</v>
      </c>
      <c r="N337" s="1"/>
      <c r="O337" s="1"/>
    </row>
    <row r="338" spans="1:15" ht="12.75" customHeight="1">
      <c r="A338" s="33">
        <v>328</v>
      </c>
      <c r="B338" s="58" t="s">
        <v>465</v>
      </c>
      <c r="C338" s="31">
        <v>56</v>
      </c>
      <c r="D338" s="38">
        <v>55.516666666666673</v>
      </c>
      <c r="E338" s="38">
        <v>53.333333333333343</v>
      </c>
      <c r="F338" s="38">
        <v>50.666666666666671</v>
      </c>
      <c r="G338" s="38">
        <v>48.483333333333341</v>
      </c>
      <c r="H338" s="38">
        <v>58.183333333333344</v>
      </c>
      <c r="I338" s="38">
        <v>60.366666666666667</v>
      </c>
      <c r="J338" s="38">
        <v>63.033333333333346</v>
      </c>
      <c r="K338" s="31">
        <v>57.7</v>
      </c>
      <c r="L338" s="31">
        <v>52.85</v>
      </c>
      <c r="M338" s="31">
        <v>539.64092000000005</v>
      </c>
      <c r="N338" s="1"/>
      <c r="O338" s="1"/>
    </row>
    <row r="339" spans="1:15" ht="12.75" customHeight="1">
      <c r="A339" s="33">
        <v>329</v>
      </c>
      <c r="B339" s="58" t="s">
        <v>466</v>
      </c>
      <c r="C339" s="31">
        <v>165.45</v>
      </c>
      <c r="D339" s="38">
        <v>167.6</v>
      </c>
      <c r="E339" s="38">
        <v>162.39999999999998</v>
      </c>
      <c r="F339" s="38">
        <v>159.35</v>
      </c>
      <c r="G339" s="38">
        <v>154.14999999999998</v>
      </c>
      <c r="H339" s="38">
        <v>170.64999999999998</v>
      </c>
      <c r="I339" s="38">
        <v>175.84999999999997</v>
      </c>
      <c r="J339" s="38">
        <v>178.89999999999998</v>
      </c>
      <c r="K339" s="31">
        <v>172.8</v>
      </c>
      <c r="L339" s="31">
        <v>164.55</v>
      </c>
      <c r="M339" s="31">
        <v>56.689430000000002</v>
      </c>
      <c r="N339" s="1"/>
      <c r="O339" s="1"/>
    </row>
    <row r="340" spans="1:15" ht="12.75" customHeight="1">
      <c r="A340" s="33">
        <v>330</v>
      </c>
      <c r="B340" s="58" t="s">
        <v>188</v>
      </c>
      <c r="C340" s="31">
        <v>21738.2</v>
      </c>
      <c r="D340" s="38">
        <v>21783.55</v>
      </c>
      <c r="E340" s="38">
        <v>21587.149999999998</v>
      </c>
      <c r="F340" s="38">
        <v>21436.1</v>
      </c>
      <c r="G340" s="38">
        <v>21239.699999999997</v>
      </c>
      <c r="H340" s="38">
        <v>21934.6</v>
      </c>
      <c r="I340" s="38">
        <v>22131</v>
      </c>
      <c r="J340" s="38">
        <v>22282.05</v>
      </c>
      <c r="K340" s="31">
        <v>21979.95</v>
      </c>
      <c r="L340" s="31">
        <v>21632.5</v>
      </c>
      <c r="M340" s="31">
        <v>0.74090999999999996</v>
      </c>
      <c r="N340" s="1"/>
      <c r="O340" s="1"/>
    </row>
    <row r="341" spans="1:15" ht="12.75" customHeight="1">
      <c r="A341" s="33">
        <v>331</v>
      </c>
      <c r="B341" s="58" t="s">
        <v>472</v>
      </c>
      <c r="C341" s="31">
        <v>70.75</v>
      </c>
      <c r="D341" s="38">
        <v>70.333333333333329</v>
      </c>
      <c r="E341" s="38">
        <v>69.11666666666666</v>
      </c>
      <c r="F341" s="38">
        <v>67.483333333333334</v>
      </c>
      <c r="G341" s="38">
        <v>66.266666666666666</v>
      </c>
      <c r="H341" s="38">
        <v>71.966666666666654</v>
      </c>
      <c r="I341" s="38">
        <v>73.183333333333323</v>
      </c>
      <c r="J341" s="38">
        <v>74.816666666666649</v>
      </c>
      <c r="K341" s="31">
        <v>71.55</v>
      </c>
      <c r="L341" s="31">
        <v>68.7</v>
      </c>
      <c r="M341" s="31">
        <v>27.407830000000001</v>
      </c>
      <c r="N341" s="1"/>
      <c r="O341" s="1"/>
    </row>
    <row r="342" spans="1:15" ht="12.75" customHeight="1">
      <c r="A342" s="33">
        <v>332</v>
      </c>
      <c r="B342" s="58" t="s">
        <v>467</v>
      </c>
      <c r="C342" s="31">
        <v>51.3</v>
      </c>
      <c r="D342" s="38">
        <v>51.416666666666664</v>
      </c>
      <c r="E342" s="38">
        <v>50.483333333333327</v>
      </c>
      <c r="F342" s="38">
        <v>49.666666666666664</v>
      </c>
      <c r="G342" s="38">
        <v>48.733333333333327</v>
      </c>
      <c r="H342" s="38">
        <v>52.233333333333327</v>
      </c>
      <c r="I342" s="38">
        <v>53.166666666666664</v>
      </c>
      <c r="J342" s="38">
        <v>53.983333333333327</v>
      </c>
      <c r="K342" s="31">
        <v>52.35</v>
      </c>
      <c r="L342" s="31">
        <v>50.6</v>
      </c>
      <c r="M342" s="31">
        <v>370.20654000000002</v>
      </c>
      <c r="N342" s="1"/>
      <c r="O342" s="1"/>
    </row>
    <row r="343" spans="1:15" ht="12.75" customHeight="1">
      <c r="A343" s="33">
        <v>333</v>
      </c>
      <c r="B343" s="58" t="s">
        <v>288</v>
      </c>
      <c r="C343" s="31">
        <v>317</v>
      </c>
      <c r="D343" s="38">
        <v>316.06666666666666</v>
      </c>
      <c r="E343" s="38">
        <v>313.13333333333333</v>
      </c>
      <c r="F343" s="38">
        <v>309.26666666666665</v>
      </c>
      <c r="G343" s="38">
        <v>306.33333333333331</v>
      </c>
      <c r="H343" s="38">
        <v>319.93333333333334</v>
      </c>
      <c r="I343" s="38">
        <v>322.86666666666662</v>
      </c>
      <c r="J343" s="38">
        <v>326.73333333333335</v>
      </c>
      <c r="K343" s="31">
        <v>319</v>
      </c>
      <c r="L343" s="31">
        <v>312.2</v>
      </c>
      <c r="M343" s="31">
        <v>5.7835000000000001</v>
      </c>
      <c r="N343" s="1"/>
      <c r="O343" s="1"/>
    </row>
    <row r="344" spans="1:15" ht="12.75" customHeight="1">
      <c r="A344" s="33">
        <v>334</v>
      </c>
      <c r="B344" s="58" t="s">
        <v>468</v>
      </c>
      <c r="C344" s="31">
        <v>142.69999999999999</v>
      </c>
      <c r="D344" s="38">
        <v>142.18333333333331</v>
      </c>
      <c r="E344" s="38">
        <v>138.51666666666662</v>
      </c>
      <c r="F344" s="38">
        <v>134.33333333333331</v>
      </c>
      <c r="G344" s="38">
        <v>130.66666666666663</v>
      </c>
      <c r="H344" s="38">
        <v>146.36666666666662</v>
      </c>
      <c r="I344" s="38">
        <v>150.0333333333333</v>
      </c>
      <c r="J344" s="38">
        <v>154.21666666666661</v>
      </c>
      <c r="K344" s="31">
        <v>145.85</v>
      </c>
      <c r="L344" s="31">
        <v>138</v>
      </c>
      <c r="M344" s="31">
        <v>67.398759999999996</v>
      </c>
      <c r="N344" s="1"/>
      <c r="O344" s="1"/>
    </row>
    <row r="345" spans="1:15" ht="12.75" customHeight="1">
      <c r="A345" s="33">
        <v>335</v>
      </c>
      <c r="B345" s="58" t="s">
        <v>189</v>
      </c>
      <c r="C345" s="31">
        <v>138</v>
      </c>
      <c r="D345" s="38">
        <v>137.08333333333334</v>
      </c>
      <c r="E345" s="38">
        <v>133.91666666666669</v>
      </c>
      <c r="F345" s="38">
        <v>129.83333333333334</v>
      </c>
      <c r="G345" s="38">
        <v>126.66666666666669</v>
      </c>
      <c r="H345" s="38">
        <v>141.16666666666669</v>
      </c>
      <c r="I345" s="38">
        <v>144.33333333333337</v>
      </c>
      <c r="J345" s="38">
        <v>148.41666666666669</v>
      </c>
      <c r="K345" s="31">
        <v>140.25</v>
      </c>
      <c r="L345" s="31">
        <v>133</v>
      </c>
      <c r="M345" s="31">
        <v>467.08960000000002</v>
      </c>
      <c r="N345" s="1"/>
      <c r="O345" s="1"/>
    </row>
    <row r="346" spans="1:15" ht="12.75" customHeight="1">
      <c r="A346" s="33">
        <v>336</v>
      </c>
      <c r="B346" s="58" t="s">
        <v>863</v>
      </c>
      <c r="C346" s="31">
        <v>57.05</v>
      </c>
      <c r="D346" s="38">
        <v>57.550000000000004</v>
      </c>
      <c r="E346" s="38">
        <v>55.400000000000006</v>
      </c>
      <c r="F346" s="38">
        <v>53.75</v>
      </c>
      <c r="G346" s="38">
        <v>51.6</v>
      </c>
      <c r="H346" s="38">
        <v>59.20000000000001</v>
      </c>
      <c r="I346" s="38">
        <v>61.35</v>
      </c>
      <c r="J346" s="38">
        <v>63.000000000000014</v>
      </c>
      <c r="K346" s="31">
        <v>59.7</v>
      </c>
      <c r="L346" s="31">
        <v>55.9</v>
      </c>
      <c r="M346" s="31">
        <v>168.13479000000001</v>
      </c>
      <c r="N346" s="1"/>
      <c r="O346" s="1"/>
    </row>
    <row r="347" spans="1:15" ht="12.75" customHeight="1">
      <c r="A347" s="33">
        <v>337</v>
      </c>
      <c r="B347" s="58" t="s">
        <v>469</v>
      </c>
      <c r="C347" s="31">
        <v>223.05</v>
      </c>
      <c r="D347" s="38">
        <v>223.38333333333333</v>
      </c>
      <c r="E347" s="38">
        <v>219.76666666666665</v>
      </c>
      <c r="F347" s="38">
        <v>216.48333333333332</v>
      </c>
      <c r="G347" s="38">
        <v>212.86666666666665</v>
      </c>
      <c r="H347" s="38">
        <v>226.66666666666666</v>
      </c>
      <c r="I347" s="38">
        <v>230.28333333333333</v>
      </c>
      <c r="J347" s="38">
        <v>233.56666666666666</v>
      </c>
      <c r="K347" s="31">
        <v>227</v>
      </c>
      <c r="L347" s="31">
        <v>220.1</v>
      </c>
      <c r="M347" s="31">
        <v>13.29082</v>
      </c>
      <c r="N347" s="1"/>
      <c r="O347" s="1"/>
    </row>
    <row r="348" spans="1:15" ht="12.75" customHeight="1">
      <c r="A348" s="33">
        <v>338</v>
      </c>
      <c r="B348" s="58" t="s">
        <v>191</v>
      </c>
      <c r="C348" s="31">
        <v>235.8</v>
      </c>
      <c r="D348" s="38">
        <v>234.26666666666665</v>
      </c>
      <c r="E348" s="38">
        <v>232.0333333333333</v>
      </c>
      <c r="F348" s="38">
        <v>228.26666666666665</v>
      </c>
      <c r="G348" s="38">
        <v>226.0333333333333</v>
      </c>
      <c r="H348" s="38">
        <v>238.0333333333333</v>
      </c>
      <c r="I348" s="38">
        <v>240.26666666666665</v>
      </c>
      <c r="J348" s="38">
        <v>244.0333333333333</v>
      </c>
      <c r="K348" s="31">
        <v>236.5</v>
      </c>
      <c r="L348" s="31">
        <v>230.5</v>
      </c>
      <c r="M348" s="31">
        <v>218.95572999999999</v>
      </c>
      <c r="N348" s="1"/>
      <c r="O348" s="1"/>
    </row>
    <row r="349" spans="1:15" ht="12.75" customHeight="1">
      <c r="A349" s="33">
        <v>339</v>
      </c>
      <c r="B349" s="58" t="s">
        <v>473</v>
      </c>
      <c r="C349" s="31">
        <v>356.05</v>
      </c>
      <c r="D349" s="38">
        <v>353.33333333333331</v>
      </c>
      <c r="E349" s="38">
        <v>348.21666666666664</v>
      </c>
      <c r="F349" s="38">
        <v>340.38333333333333</v>
      </c>
      <c r="G349" s="38">
        <v>335.26666666666665</v>
      </c>
      <c r="H349" s="38">
        <v>361.16666666666663</v>
      </c>
      <c r="I349" s="38">
        <v>366.2833333333333</v>
      </c>
      <c r="J349" s="38">
        <v>374.11666666666662</v>
      </c>
      <c r="K349" s="31">
        <v>358.45</v>
      </c>
      <c r="L349" s="31">
        <v>345.5</v>
      </c>
      <c r="M349" s="31">
        <v>5.46929</v>
      </c>
      <c r="N349" s="1"/>
      <c r="O349" s="1"/>
    </row>
    <row r="350" spans="1:15" ht="12.75" customHeight="1">
      <c r="A350" s="33">
        <v>340</v>
      </c>
      <c r="B350" s="58" t="s">
        <v>192</v>
      </c>
      <c r="C350" s="31">
        <v>1127.3499999999999</v>
      </c>
      <c r="D350" s="38">
        <v>1130.1166666666666</v>
      </c>
      <c r="E350" s="38">
        <v>1120.833333333333</v>
      </c>
      <c r="F350" s="38">
        <v>1114.3166666666664</v>
      </c>
      <c r="G350" s="38">
        <v>1105.0333333333328</v>
      </c>
      <c r="H350" s="38">
        <v>1136.6333333333332</v>
      </c>
      <c r="I350" s="38">
        <v>1145.9166666666665</v>
      </c>
      <c r="J350" s="38">
        <v>1152.4333333333334</v>
      </c>
      <c r="K350" s="31">
        <v>1139.4000000000001</v>
      </c>
      <c r="L350" s="31">
        <v>1123.5999999999999</v>
      </c>
      <c r="M350" s="31">
        <v>3.4350100000000001</v>
      </c>
      <c r="N350" s="1"/>
      <c r="O350" s="1"/>
    </row>
    <row r="351" spans="1:15" ht="12.75" customHeight="1">
      <c r="A351" s="33">
        <v>341</v>
      </c>
      <c r="B351" s="58" t="s">
        <v>194</v>
      </c>
      <c r="C351" s="31">
        <v>182.95</v>
      </c>
      <c r="D351" s="38">
        <v>183.06666666666669</v>
      </c>
      <c r="E351" s="38">
        <v>181.68333333333339</v>
      </c>
      <c r="F351" s="38">
        <v>180.41666666666671</v>
      </c>
      <c r="G351" s="38">
        <v>179.03333333333342</v>
      </c>
      <c r="H351" s="38">
        <v>184.33333333333337</v>
      </c>
      <c r="I351" s="38">
        <v>185.71666666666664</v>
      </c>
      <c r="J351" s="38">
        <v>186.98333333333335</v>
      </c>
      <c r="K351" s="31">
        <v>184.45</v>
      </c>
      <c r="L351" s="31">
        <v>181.8</v>
      </c>
      <c r="M351" s="31">
        <v>109.98180000000001</v>
      </c>
      <c r="N351" s="1"/>
      <c r="O351" s="1"/>
    </row>
    <row r="352" spans="1:15" ht="12.75" customHeight="1">
      <c r="A352" s="33">
        <v>342</v>
      </c>
      <c r="B352" s="58" t="s">
        <v>289</v>
      </c>
      <c r="C352" s="31">
        <v>277.95</v>
      </c>
      <c r="D352" s="38">
        <v>278.68333333333334</v>
      </c>
      <c r="E352" s="38">
        <v>274.36666666666667</v>
      </c>
      <c r="F352" s="38">
        <v>270.78333333333336</v>
      </c>
      <c r="G352" s="38">
        <v>266.4666666666667</v>
      </c>
      <c r="H352" s="38">
        <v>282.26666666666665</v>
      </c>
      <c r="I352" s="38">
        <v>286.58333333333337</v>
      </c>
      <c r="J352" s="38">
        <v>290.16666666666663</v>
      </c>
      <c r="K352" s="31">
        <v>283</v>
      </c>
      <c r="L352" s="31">
        <v>275.10000000000002</v>
      </c>
      <c r="M352" s="31">
        <v>14.843389999999999</v>
      </c>
      <c r="N352" s="1"/>
      <c r="O352" s="1"/>
    </row>
    <row r="353" spans="1:15" ht="12.75" customHeight="1">
      <c r="A353" s="33">
        <v>343</v>
      </c>
      <c r="B353" s="58" t="s">
        <v>474</v>
      </c>
      <c r="C353" s="31">
        <v>1239.6500000000001</v>
      </c>
      <c r="D353" s="38">
        <v>1244.8833333333334</v>
      </c>
      <c r="E353" s="38">
        <v>1229.7666666666669</v>
      </c>
      <c r="F353" s="38">
        <v>1219.8833333333334</v>
      </c>
      <c r="G353" s="38">
        <v>1204.7666666666669</v>
      </c>
      <c r="H353" s="38">
        <v>1254.7666666666669</v>
      </c>
      <c r="I353" s="38">
        <v>1269.8833333333332</v>
      </c>
      <c r="J353" s="38">
        <v>1279.7666666666669</v>
      </c>
      <c r="K353" s="31">
        <v>1260</v>
      </c>
      <c r="L353" s="31">
        <v>1235</v>
      </c>
      <c r="M353" s="31">
        <v>4.66099</v>
      </c>
      <c r="N353" s="1"/>
      <c r="O353" s="1"/>
    </row>
    <row r="354" spans="1:15" ht="12.75" customHeight="1">
      <c r="A354" s="33">
        <v>344</v>
      </c>
      <c r="B354" s="58" t="s">
        <v>290</v>
      </c>
      <c r="C354" s="31">
        <v>856.7</v>
      </c>
      <c r="D354" s="38">
        <v>857.23333333333323</v>
      </c>
      <c r="E354" s="38">
        <v>849.46666666666647</v>
      </c>
      <c r="F354" s="38">
        <v>842.23333333333323</v>
      </c>
      <c r="G354" s="38">
        <v>834.46666666666647</v>
      </c>
      <c r="H354" s="38">
        <v>864.46666666666647</v>
      </c>
      <c r="I354" s="38">
        <v>872.23333333333312</v>
      </c>
      <c r="J354" s="38">
        <v>879.46666666666647</v>
      </c>
      <c r="K354" s="31">
        <v>865</v>
      </c>
      <c r="L354" s="31">
        <v>850</v>
      </c>
      <c r="M354" s="31">
        <v>22.930540000000001</v>
      </c>
      <c r="N354" s="1"/>
      <c r="O354" s="1"/>
    </row>
    <row r="355" spans="1:15" ht="12.75" customHeight="1">
      <c r="A355" s="33">
        <v>345</v>
      </c>
      <c r="B355" s="58" t="s">
        <v>193</v>
      </c>
      <c r="C355" s="31">
        <v>4140.1000000000004</v>
      </c>
      <c r="D355" s="38">
        <v>4136.45</v>
      </c>
      <c r="E355" s="38">
        <v>4100.7</v>
      </c>
      <c r="F355" s="38">
        <v>4061.3</v>
      </c>
      <c r="G355" s="38">
        <v>4025.55</v>
      </c>
      <c r="H355" s="38">
        <v>4175.8499999999995</v>
      </c>
      <c r="I355" s="38">
        <v>4211.5999999999995</v>
      </c>
      <c r="J355" s="38">
        <v>4250.9999999999991</v>
      </c>
      <c r="K355" s="31">
        <v>4172.2</v>
      </c>
      <c r="L355" s="31">
        <v>4097.05</v>
      </c>
      <c r="M355" s="31">
        <v>0.59674000000000005</v>
      </c>
      <c r="N355" s="1"/>
      <c r="O355" s="1"/>
    </row>
    <row r="356" spans="1:15" ht="12.75" customHeight="1">
      <c r="A356" s="33">
        <v>346</v>
      </c>
      <c r="B356" s="58" t="s">
        <v>475</v>
      </c>
      <c r="C356" s="31">
        <v>236.15</v>
      </c>
      <c r="D356" s="38">
        <v>237.04999999999998</v>
      </c>
      <c r="E356" s="38">
        <v>234.19999999999996</v>
      </c>
      <c r="F356" s="38">
        <v>232.24999999999997</v>
      </c>
      <c r="G356" s="38">
        <v>229.39999999999995</v>
      </c>
      <c r="H356" s="38">
        <v>238.99999999999997</v>
      </c>
      <c r="I356" s="38">
        <v>241.85</v>
      </c>
      <c r="J356" s="38">
        <v>243.79999999999998</v>
      </c>
      <c r="K356" s="31">
        <v>239.9</v>
      </c>
      <c r="L356" s="31">
        <v>235.1</v>
      </c>
      <c r="M356" s="31">
        <v>2.2337500000000001</v>
      </c>
      <c r="N356" s="1"/>
      <c r="O356" s="1"/>
    </row>
    <row r="357" spans="1:15" ht="12.75" customHeight="1">
      <c r="A357" s="33">
        <v>347</v>
      </c>
      <c r="B357" s="58" t="s">
        <v>195</v>
      </c>
      <c r="C357" s="31">
        <v>39618.449999999997</v>
      </c>
      <c r="D357" s="38">
        <v>39692.400000000001</v>
      </c>
      <c r="E357" s="38">
        <v>39362.75</v>
      </c>
      <c r="F357" s="38">
        <v>39107.049999999996</v>
      </c>
      <c r="G357" s="38">
        <v>38777.399999999994</v>
      </c>
      <c r="H357" s="38">
        <v>39948.100000000006</v>
      </c>
      <c r="I357" s="38">
        <v>40277.750000000015</v>
      </c>
      <c r="J357" s="38">
        <v>40533.450000000012</v>
      </c>
      <c r="K357" s="31">
        <v>40022.050000000003</v>
      </c>
      <c r="L357" s="31">
        <v>39436.699999999997</v>
      </c>
      <c r="M357" s="31">
        <v>0.16605</v>
      </c>
      <c r="N357" s="1"/>
      <c r="O357" s="1"/>
    </row>
    <row r="358" spans="1:15" ht="12.75" customHeight="1">
      <c r="A358" s="33">
        <v>348</v>
      </c>
      <c r="B358" s="58" t="s">
        <v>292</v>
      </c>
      <c r="C358" s="31">
        <v>1252.6500000000001</v>
      </c>
      <c r="D358" s="38">
        <v>1248.0166666666667</v>
      </c>
      <c r="E358" s="38">
        <v>1236.0333333333333</v>
      </c>
      <c r="F358" s="38">
        <v>1219.4166666666667</v>
      </c>
      <c r="G358" s="38">
        <v>1207.4333333333334</v>
      </c>
      <c r="H358" s="38">
        <v>1264.6333333333332</v>
      </c>
      <c r="I358" s="38">
        <v>1276.6166666666663</v>
      </c>
      <c r="J358" s="38">
        <v>1293.2333333333331</v>
      </c>
      <c r="K358" s="31">
        <v>1260</v>
      </c>
      <c r="L358" s="31">
        <v>1231.4000000000001</v>
      </c>
      <c r="M358" s="31">
        <v>1.4517899999999999</v>
      </c>
      <c r="N358" s="1"/>
      <c r="O358" s="1"/>
    </row>
    <row r="359" spans="1:15" ht="12.75" customHeight="1">
      <c r="A359" s="33">
        <v>349</v>
      </c>
      <c r="B359" s="58" t="s">
        <v>291</v>
      </c>
      <c r="C359" s="31">
        <v>758.7</v>
      </c>
      <c r="D359" s="38">
        <v>765.05000000000007</v>
      </c>
      <c r="E359" s="38">
        <v>749.10000000000014</v>
      </c>
      <c r="F359" s="38">
        <v>739.50000000000011</v>
      </c>
      <c r="G359" s="38">
        <v>723.55000000000018</v>
      </c>
      <c r="H359" s="38">
        <v>774.65000000000009</v>
      </c>
      <c r="I359" s="38">
        <v>790.60000000000014</v>
      </c>
      <c r="J359" s="38">
        <v>800.2</v>
      </c>
      <c r="K359" s="31">
        <v>781</v>
      </c>
      <c r="L359" s="31">
        <v>755.45</v>
      </c>
      <c r="M359" s="31">
        <v>3.1928800000000002</v>
      </c>
      <c r="N359" s="1"/>
      <c r="O359" s="1"/>
    </row>
    <row r="360" spans="1:15" ht="12.75" customHeight="1">
      <c r="A360" s="33">
        <v>350</v>
      </c>
      <c r="B360" s="58" t="s">
        <v>476</v>
      </c>
      <c r="C360" s="31">
        <v>173.3</v>
      </c>
      <c r="D360" s="38">
        <v>173.08333333333334</v>
      </c>
      <c r="E360" s="38">
        <v>171.76666666666668</v>
      </c>
      <c r="F360" s="38">
        <v>170.23333333333335</v>
      </c>
      <c r="G360" s="38">
        <v>168.91666666666669</v>
      </c>
      <c r="H360" s="38">
        <v>174.61666666666667</v>
      </c>
      <c r="I360" s="38">
        <v>175.93333333333334</v>
      </c>
      <c r="J360" s="38">
        <v>177.46666666666667</v>
      </c>
      <c r="K360" s="31">
        <v>174.4</v>
      </c>
      <c r="L360" s="31">
        <v>171.55</v>
      </c>
      <c r="M360" s="31">
        <v>15.67428</v>
      </c>
      <c r="N360" s="1"/>
      <c r="O360" s="1"/>
    </row>
    <row r="361" spans="1:15" ht="12.75" customHeight="1">
      <c r="A361" s="33">
        <v>351</v>
      </c>
      <c r="B361" s="58" t="s">
        <v>197</v>
      </c>
      <c r="C361" s="31">
        <v>5782.55</v>
      </c>
      <c r="D361" s="38">
        <v>5711.2666666666664</v>
      </c>
      <c r="E361" s="38">
        <v>5622.5333333333328</v>
      </c>
      <c r="F361" s="38">
        <v>5462.5166666666664</v>
      </c>
      <c r="G361" s="38">
        <v>5373.7833333333328</v>
      </c>
      <c r="H361" s="38">
        <v>5871.2833333333328</v>
      </c>
      <c r="I361" s="38">
        <v>5960.0166666666664</v>
      </c>
      <c r="J361" s="38">
        <v>6120.0333333333328</v>
      </c>
      <c r="K361" s="31">
        <v>5800</v>
      </c>
      <c r="L361" s="31">
        <v>5551.25</v>
      </c>
      <c r="M361" s="31">
        <v>7.1485099999999999</v>
      </c>
      <c r="N361" s="1"/>
      <c r="O361" s="1"/>
    </row>
    <row r="362" spans="1:15" ht="12.75" customHeight="1">
      <c r="A362" s="33">
        <v>352</v>
      </c>
      <c r="B362" s="58" t="s">
        <v>198</v>
      </c>
      <c r="C362" s="31">
        <v>219</v>
      </c>
      <c r="D362" s="38">
        <v>219.4666666666667</v>
      </c>
      <c r="E362" s="38">
        <v>217.5833333333334</v>
      </c>
      <c r="F362" s="38">
        <v>216.16666666666671</v>
      </c>
      <c r="G362" s="38">
        <v>214.28333333333342</v>
      </c>
      <c r="H362" s="38">
        <v>220.88333333333338</v>
      </c>
      <c r="I362" s="38">
        <v>222.76666666666671</v>
      </c>
      <c r="J362" s="38">
        <v>224.18333333333337</v>
      </c>
      <c r="K362" s="31">
        <v>221.35</v>
      </c>
      <c r="L362" s="31">
        <v>218.05</v>
      </c>
      <c r="M362" s="31">
        <v>30.823820000000001</v>
      </c>
      <c r="N362" s="1"/>
      <c r="O362" s="1"/>
    </row>
    <row r="363" spans="1:15" ht="12.75" customHeight="1">
      <c r="A363" s="33">
        <v>353</v>
      </c>
      <c r="B363" s="58" t="s">
        <v>479</v>
      </c>
      <c r="C363" s="31">
        <v>3857.85</v>
      </c>
      <c r="D363" s="38">
        <v>3849.4666666666672</v>
      </c>
      <c r="E363" s="38">
        <v>3823.9333333333343</v>
      </c>
      <c r="F363" s="38">
        <v>3790.0166666666673</v>
      </c>
      <c r="G363" s="38">
        <v>3764.4833333333345</v>
      </c>
      <c r="H363" s="38">
        <v>3883.3833333333341</v>
      </c>
      <c r="I363" s="38">
        <v>3908.916666666667</v>
      </c>
      <c r="J363" s="38">
        <v>3942.8333333333339</v>
      </c>
      <c r="K363" s="31">
        <v>3875</v>
      </c>
      <c r="L363" s="31">
        <v>3815.55</v>
      </c>
      <c r="M363" s="31">
        <v>0.21501999999999999</v>
      </c>
      <c r="N363" s="1"/>
      <c r="O363" s="1"/>
    </row>
    <row r="364" spans="1:15" ht="12.75" customHeight="1">
      <c r="A364" s="33">
        <v>354</v>
      </c>
      <c r="B364" s="58" t="s">
        <v>480</v>
      </c>
      <c r="C364" s="31">
        <v>1849.25</v>
      </c>
      <c r="D364" s="38">
        <v>1855.3500000000001</v>
      </c>
      <c r="E364" s="38">
        <v>1823.9000000000003</v>
      </c>
      <c r="F364" s="38">
        <v>1798.5500000000002</v>
      </c>
      <c r="G364" s="38">
        <v>1767.1000000000004</v>
      </c>
      <c r="H364" s="38">
        <v>1880.7000000000003</v>
      </c>
      <c r="I364" s="38">
        <v>1912.15</v>
      </c>
      <c r="J364" s="38">
        <v>1937.5000000000002</v>
      </c>
      <c r="K364" s="31">
        <v>1886.8</v>
      </c>
      <c r="L364" s="31">
        <v>1830</v>
      </c>
      <c r="M364" s="31">
        <v>1.9556500000000001</v>
      </c>
      <c r="N364" s="1"/>
      <c r="O364" s="1"/>
    </row>
    <row r="365" spans="1:15" ht="12.75" customHeight="1">
      <c r="A365" s="33">
        <v>355</v>
      </c>
      <c r="B365" s="58" t="s">
        <v>201</v>
      </c>
      <c r="C365" s="31">
        <v>3629.8</v>
      </c>
      <c r="D365" s="38">
        <v>3626.2666666666664</v>
      </c>
      <c r="E365" s="38">
        <v>3597.5333333333328</v>
      </c>
      <c r="F365" s="38">
        <v>3565.2666666666664</v>
      </c>
      <c r="G365" s="38">
        <v>3536.5333333333328</v>
      </c>
      <c r="H365" s="38">
        <v>3658.5333333333328</v>
      </c>
      <c r="I365" s="38">
        <v>3687.2666666666664</v>
      </c>
      <c r="J365" s="38">
        <v>3719.5333333333328</v>
      </c>
      <c r="K365" s="31">
        <v>3655</v>
      </c>
      <c r="L365" s="31">
        <v>3594</v>
      </c>
      <c r="M365" s="31">
        <v>1.4276800000000001</v>
      </c>
      <c r="N365" s="1"/>
      <c r="O365" s="1"/>
    </row>
    <row r="366" spans="1:15" ht="12.75" customHeight="1">
      <c r="A366" s="33">
        <v>356</v>
      </c>
      <c r="B366" s="58" t="s">
        <v>200</v>
      </c>
      <c r="C366" s="31">
        <v>2474.85</v>
      </c>
      <c r="D366" s="38">
        <v>2484.1166666666663</v>
      </c>
      <c r="E366" s="38">
        <v>2458.2833333333328</v>
      </c>
      <c r="F366" s="38">
        <v>2441.7166666666667</v>
      </c>
      <c r="G366" s="38">
        <v>2415.8833333333332</v>
      </c>
      <c r="H366" s="38">
        <v>2500.6833333333325</v>
      </c>
      <c r="I366" s="38">
        <v>2526.5166666666655</v>
      </c>
      <c r="J366" s="38">
        <v>2543.0833333333321</v>
      </c>
      <c r="K366" s="31">
        <v>2509.9499999999998</v>
      </c>
      <c r="L366" s="31">
        <v>2467.5500000000002</v>
      </c>
      <c r="M366" s="31">
        <v>4.8151799999999998</v>
      </c>
      <c r="N366" s="1"/>
      <c r="O366" s="1"/>
    </row>
    <row r="367" spans="1:15" ht="12.75" customHeight="1">
      <c r="A367" s="33">
        <v>357</v>
      </c>
      <c r="B367" s="58" t="s">
        <v>196</v>
      </c>
      <c r="C367" s="31">
        <v>1085.7</v>
      </c>
      <c r="D367" s="38">
        <v>1087.6499999999999</v>
      </c>
      <c r="E367" s="38">
        <v>1076.7499999999998</v>
      </c>
      <c r="F367" s="38">
        <v>1067.8</v>
      </c>
      <c r="G367" s="38">
        <v>1056.8999999999999</v>
      </c>
      <c r="H367" s="38">
        <v>1096.5999999999997</v>
      </c>
      <c r="I367" s="38">
        <v>1107.4999999999998</v>
      </c>
      <c r="J367" s="38">
        <v>1116.4499999999996</v>
      </c>
      <c r="K367" s="31">
        <v>1098.55</v>
      </c>
      <c r="L367" s="31">
        <v>1078.7</v>
      </c>
      <c r="M367" s="31">
        <v>9.1928699999999992</v>
      </c>
      <c r="N367" s="1"/>
      <c r="O367" s="1"/>
    </row>
    <row r="368" spans="1:15" ht="12.75" customHeight="1">
      <c r="A368" s="33">
        <v>358</v>
      </c>
      <c r="B368" s="58" t="s">
        <v>481</v>
      </c>
      <c r="C368" s="31">
        <v>104.5</v>
      </c>
      <c r="D368" s="38">
        <v>104.7</v>
      </c>
      <c r="E368" s="38">
        <v>103.80000000000001</v>
      </c>
      <c r="F368" s="38">
        <v>103.10000000000001</v>
      </c>
      <c r="G368" s="38">
        <v>102.20000000000002</v>
      </c>
      <c r="H368" s="38">
        <v>105.4</v>
      </c>
      <c r="I368" s="38">
        <v>106.30000000000001</v>
      </c>
      <c r="J368" s="38">
        <v>107</v>
      </c>
      <c r="K368" s="31">
        <v>105.6</v>
      </c>
      <c r="L368" s="31">
        <v>104</v>
      </c>
      <c r="M368" s="31">
        <v>38.788130000000002</v>
      </c>
      <c r="N368" s="1"/>
      <c r="O368" s="1"/>
    </row>
    <row r="369" spans="1:15" ht="12.75" customHeight="1">
      <c r="A369" s="33">
        <v>359</v>
      </c>
      <c r="B369" s="58" t="s">
        <v>477</v>
      </c>
      <c r="C369" s="31">
        <v>662.45</v>
      </c>
      <c r="D369" s="38">
        <v>663.16666666666663</v>
      </c>
      <c r="E369" s="38">
        <v>651.63333333333321</v>
      </c>
      <c r="F369" s="38">
        <v>640.81666666666661</v>
      </c>
      <c r="G369" s="38">
        <v>629.28333333333319</v>
      </c>
      <c r="H369" s="38">
        <v>673.98333333333323</v>
      </c>
      <c r="I369" s="38">
        <v>685.51666666666677</v>
      </c>
      <c r="J369" s="38">
        <v>696.33333333333326</v>
      </c>
      <c r="K369" s="31">
        <v>674.7</v>
      </c>
      <c r="L369" s="31">
        <v>652.35</v>
      </c>
      <c r="M369" s="31">
        <v>4.2964500000000001</v>
      </c>
      <c r="N369" s="1"/>
      <c r="O369" s="1"/>
    </row>
    <row r="370" spans="1:15" ht="12.75" customHeight="1">
      <c r="A370" s="33">
        <v>360</v>
      </c>
      <c r="B370" s="58" t="s">
        <v>478</v>
      </c>
      <c r="C370" s="31">
        <v>339.5</v>
      </c>
      <c r="D370" s="38">
        <v>338.26666666666665</v>
      </c>
      <c r="E370" s="38">
        <v>334.23333333333329</v>
      </c>
      <c r="F370" s="38">
        <v>328.96666666666664</v>
      </c>
      <c r="G370" s="38">
        <v>324.93333333333328</v>
      </c>
      <c r="H370" s="38">
        <v>343.5333333333333</v>
      </c>
      <c r="I370" s="38">
        <v>347.56666666666661</v>
      </c>
      <c r="J370" s="38">
        <v>352.83333333333331</v>
      </c>
      <c r="K370" s="31">
        <v>342.3</v>
      </c>
      <c r="L370" s="31">
        <v>333</v>
      </c>
      <c r="M370" s="31">
        <v>3.7137799999999999</v>
      </c>
      <c r="N370" s="1"/>
      <c r="O370" s="1"/>
    </row>
    <row r="371" spans="1:15" ht="12.75" customHeight="1">
      <c r="A371" s="33">
        <v>361</v>
      </c>
      <c r="B371" s="58" t="s">
        <v>482</v>
      </c>
      <c r="C371" s="31">
        <v>1397.6</v>
      </c>
      <c r="D371" s="38">
        <v>1394.5833333333333</v>
      </c>
      <c r="E371" s="38">
        <v>1379.0166666666664</v>
      </c>
      <c r="F371" s="38">
        <v>1360.4333333333332</v>
      </c>
      <c r="G371" s="38">
        <v>1344.8666666666663</v>
      </c>
      <c r="H371" s="38">
        <v>1413.1666666666665</v>
      </c>
      <c r="I371" s="38">
        <v>1428.7333333333336</v>
      </c>
      <c r="J371" s="38">
        <v>1447.3166666666666</v>
      </c>
      <c r="K371" s="31">
        <v>1410.15</v>
      </c>
      <c r="L371" s="31">
        <v>1376</v>
      </c>
      <c r="M371" s="31">
        <v>0.88788999999999996</v>
      </c>
      <c r="N371" s="1"/>
      <c r="O371" s="1"/>
    </row>
    <row r="372" spans="1:15" ht="12.75" customHeight="1">
      <c r="A372" s="33">
        <v>362</v>
      </c>
      <c r="B372" s="58" t="s">
        <v>203</v>
      </c>
      <c r="C372" s="31">
        <v>5218.55</v>
      </c>
      <c r="D372" s="38">
        <v>5202.5333333333338</v>
      </c>
      <c r="E372" s="38">
        <v>5156.0166666666673</v>
      </c>
      <c r="F372" s="38">
        <v>5093.4833333333336</v>
      </c>
      <c r="G372" s="38">
        <v>5046.9666666666672</v>
      </c>
      <c r="H372" s="38">
        <v>5265.0666666666675</v>
      </c>
      <c r="I372" s="38">
        <v>5311.5833333333339</v>
      </c>
      <c r="J372" s="38">
        <v>5374.1166666666677</v>
      </c>
      <c r="K372" s="31">
        <v>5249.05</v>
      </c>
      <c r="L372" s="31">
        <v>5140</v>
      </c>
      <c r="M372" s="31">
        <v>3.5513400000000002</v>
      </c>
      <c r="N372" s="1"/>
      <c r="O372" s="1"/>
    </row>
    <row r="373" spans="1:15" ht="12.75" customHeight="1">
      <c r="A373" s="33">
        <v>363</v>
      </c>
      <c r="B373" s="58" t="s">
        <v>483</v>
      </c>
      <c r="C373" s="31">
        <v>1210.95</v>
      </c>
      <c r="D373" s="38">
        <v>1224.6666666666667</v>
      </c>
      <c r="E373" s="38">
        <v>1192.3333333333335</v>
      </c>
      <c r="F373" s="38">
        <v>1173.7166666666667</v>
      </c>
      <c r="G373" s="38">
        <v>1141.3833333333334</v>
      </c>
      <c r="H373" s="38">
        <v>1243.2833333333335</v>
      </c>
      <c r="I373" s="38">
        <v>1275.616666666667</v>
      </c>
      <c r="J373" s="38">
        <v>1294.2333333333336</v>
      </c>
      <c r="K373" s="31">
        <v>1257</v>
      </c>
      <c r="L373" s="31">
        <v>1206.05</v>
      </c>
      <c r="M373" s="31">
        <v>2.3822299999999998</v>
      </c>
      <c r="N373" s="1"/>
      <c r="O373" s="1"/>
    </row>
    <row r="374" spans="1:15" ht="12.75" customHeight="1">
      <c r="A374" s="33">
        <v>364</v>
      </c>
      <c r="B374" s="58" t="s">
        <v>293</v>
      </c>
      <c r="C374" s="31">
        <v>402.5</v>
      </c>
      <c r="D374" s="38">
        <v>404.41666666666669</v>
      </c>
      <c r="E374" s="38">
        <v>398.38333333333338</v>
      </c>
      <c r="F374" s="38">
        <v>394.26666666666671</v>
      </c>
      <c r="G374" s="38">
        <v>388.23333333333341</v>
      </c>
      <c r="H374" s="38">
        <v>408.53333333333336</v>
      </c>
      <c r="I374" s="38">
        <v>414.56666666666666</v>
      </c>
      <c r="J374" s="38">
        <v>418.68333333333334</v>
      </c>
      <c r="K374" s="31">
        <v>410.45</v>
      </c>
      <c r="L374" s="31">
        <v>400.3</v>
      </c>
      <c r="M374" s="31">
        <v>29.832730000000002</v>
      </c>
      <c r="N374" s="1"/>
      <c r="O374" s="1"/>
    </row>
    <row r="375" spans="1:15" ht="12.75" customHeight="1">
      <c r="A375" s="33">
        <v>365</v>
      </c>
      <c r="B375" s="58" t="s">
        <v>199</v>
      </c>
      <c r="C375" s="31">
        <v>264.2</v>
      </c>
      <c r="D375" s="38">
        <v>261.95</v>
      </c>
      <c r="E375" s="38">
        <v>259.14999999999998</v>
      </c>
      <c r="F375" s="38">
        <v>254.09999999999997</v>
      </c>
      <c r="G375" s="38">
        <v>251.29999999999995</v>
      </c>
      <c r="H375" s="38">
        <v>267</v>
      </c>
      <c r="I375" s="38">
        <v>269.80000000000007</v>
      </c>
      <c r="J375" s="38">
        <v>274.85000000000002</v>
      </c>
      <c r="K375" s="31">
        <v>264.75</v>
      </c>
      <c r="L375" s="31">
        <v>256.89999999999998</v>
      </c>
      <c r="M375" s="31">
        <v>139.59805</v>
      </c>
      <c r="N375" s="1"/>
      <c r="O375" s="1"/>
    </row>
    <row r="376" spans="1:15" ht="12.75" customHeight="1">
      <c r="A376" s="33">
        <v>366</v>
      </c>
      <c r="B376" s="58" t="s">
        <v>204</v>
      </c>
      <c r="C376" s="31">
        <v>255.4</v>
      </c>
      <c r="D376" s="38">
        <v>254.23333333333335</v>
      </c>
      <c r="E376" s="38">
        <v>251.9666666666667</v>
      </c>
      <c r="F376" s="38">
        <v>248.53333333333336</v>
      </c>
      <c r="G376" s="38">
        <v>246.26666666666671</v>
      </c>
      <c r="H376" s="38">
        <v>257.66666666666669</v>
      </c>
      <c r="I376" s="38">
        <v>259.93333333333334</v>
      </c>
      <c r="J376" s="38">
        <v>263.36666666666667</v>
      </c>
      <c r="K376" s="31">
        <v>256.5</v>
      </c>
      <c r="L376" s="31">
        <v>250.8</v>
      </c>
      <c r="M376" s="31">
        <v>76.800240000000002</v>
      </c>
      <c r="N376" s="1"/>
      <c r="O376" s="1"/>
    </row>
    <row r="377" spans="1:15" ht="12.75" customHeight="1">
      <c r="A377" s="33">
        <v>367</v>
      </c>
      <c r="B377" s="58" t="s">
        <v>484</v>
      </c>
      <c r="C377" s="31">
        <v>504.6</v>
      </c>
      <c r="D377" s="38">
        <v>499.81666666666666</v>
      </c>
      <c r="E377" s="38">
        <v>491.63333333333333</v>
      </c>
      <c r="F377" s="38">
        <v>478.66666666666669</v>
      </c>
      <c r="G377" s="38">
        <v>470.48333333333335</v>
      </c>
      <c r="H377" s="38">
        <v>512.7833333333333</v>
      </c>
      <c r="I377" s="38">
        <v>520.96666666666658</v>
      </c>
      <c r="J377" s="38">
        <v>533.93333333333328</v>
      </c>
      <c r="K377" s="31">
        <v>508</v>
      </c>
      <c r="L377" s="31">
        <v>486.85</v>
      </c>
      <c r="M377" s="31">
        <v>25.748850000000001</v>
      </c>
      <c r="N377" s="1"/>
      <c r="O377" s="1"/>
    </row>
    <row r="378" spans="1:15" ht="12.75" customHeight="1">
      <c r="A378" s="33">
        <v>368</v>
      </c>
      <c r="B378" s="58" t="s">
        <v>294</v>
      </c>
      <c r="C378" s="31">
        <v>657.6</v>
      </c>
      <c r="D378" s="38">
        <v>657.19999999999993</v>
      </c>
      <c r="E378" s="38">
        <v>643.99999999999989</v>
      </c>
      <c r="F378" s="38">
        <v>630.4</v>
      </c>
      <c r="G378" s="38">
        <v>617.19999999999993</v>
      </c>
      <c r="H378" s="38">
        <v>670.79999999999984</v>
      </c>
      <c r="I378" s="38">
        <v>683.99999999999989</v>
      </c>
      <c r="J378" s="38">
        <v>697.5999999999998</v>
      </c>
      <c r="K378" s="31">
        <v>670.4</v>
      </c>
      <c r="L378" s="31">
        <v>643.6</v>
      </c>
      <c r="M378" s="31">
        <v>4.9052899999999999</v>
      </c>
      <c r="N378" s="1"/>
      <c r="O378" s="1"/>
    </row>
    <row r="379" spans="1:15" ht="12.75" customHeight="1">
      <c r="A379" s="33">
        <v>369</v>
      </c>
      <c r="B379" s="58" t="s">
        <v>485</v>
      </c>
      <c r="C379" s="31">
        <v>724.4</v>
      </c>
      <c r="D379" s="38">
        <v>726.4666666666667</v>
      </c>
      <c r="E379" s="38">
        <v>712.93333333333339</v>
      </c>
      <c r="F379" s="38">
        <v>701.4666666666667</v>
      </c>
      <c r="G379" s="38">
        <v>687.93333333333339</v>
      </c>
      <c r="H379" s="38">
        <v>737.93333333333339</v>
      </c>
      <c r="I379" s="38">
        <v>751.4666666666667</v>
      </c>
      <c r="J379" s="38">
        <v>762.93333333333339</v>
      </c>
      <c r="K379" s="31">
        <v>740</v>
      </c>
      <c r="L379" s="31">
        <v>715</v>
      </c>
      <c r="M379" s="31">
        <v>1.83182</v>
      </c>
      <c r="N379" s="1"/>
      <c r="O379" s="1"/>
    </row>
    <row r="380" spans="1:15" ht="12.75" customHeight="1">
      <c r="A380" s="33">
        <v>370</v>
      </c>
      <c r="B380" s="58" t="s">
        <v>486</v>
      </c>
      <c r="C380" s="31">
        <v>141.75</v>
      </c>
      <c r="D380" s="38">
        <v>138.46666666666667</v>
      </c>
      <c r="E380" s="38">
        <v>134.03333333333333</v>
      </c>
      <c r="F380" s="38">
        <v>126.31666666666666</v>
      </c>
      <c r="G380" s="38">
        <v>121.88333333333333</v>
      </c>
      <c r="H380" s="38">
        <v>146.18333333333334</v>
      </c>
      <c r="I380" s="38">
        <v>150.61666666666667</v>
      </c>
      <c r="J380" s="38">
        <v>158.33333333333334</v>
      </c>
      <c r="K380" s="31">
        <v>142.9</v>
      </c>
      <c r="L380" s="31">
        <v>130.75</v>
      </c>
      <c r="M380" s="31">
        <v>34.051990000000004</v>
      </c>
      <c r="N380" s="1"/>
      <c r="O380" s="1"/>
    </row>
    <row r="381" spans="1:15" ht="12.75" customHeight="1">
      <c r="A381" s="33">
        <v>371</v>
      </c>
      <c r="B381" s="58" t="s">
        <v>295</v>
      </c>
      <c r="C381" s="31">
        <v>16310.8</v>
      </c>
      <c r="D381" s="38">
        <v>16236.949999999999</v>
      </c>
      <c r="E381" s="38">
        <v>16123.899999999998</v>
      </c>
      <c r="F381" s="38">
        <v>15936.999999999998</v>
      </c>
      <c r="G381" s="38">
        <v>15823.949999999997</v>
      </c>
      <c r="H381" s="38">
        <v>16423.849999999999</v>
      </c>
      <c r="I381" s="38">
        <v>16536.899999999998</v>
      </c>
      <c r="J381" s="38">
        <v>16723.8</v>
      </c>
      <c r="K381" s="31">
        <v>16350</v>
      </c>
      <c r="L381" s="31">
        <v>16050.05</v>
      </c>
      <c r="M381" s="31">
        <v>5.9040000000000002E-2</v>
      </c>
      <c r="N381" s="1"/>
      <c r="O381" s="1"/>
    </row>
    <row r="382" spans="1:15" ht="12.75" customHeight="1">
      <c r="A382" s="33">
        <v>372</v>
      </c>
      <c r="B382" s="58" t="s">
        <v>202</v>
      </c>
      <c r="C382" s="31">
        <v>67.400000000000006</v>
      </c>
      <c r="D382" s="38">
        <v>66.966666666666654</v>
      </c>
      <c r="E382" s="38">
        <v>66.133333333333312</v>
      </c>
      <c r="F382" s="38">
        <v>64.86666666666666</v>
      </c>
      <c r="G382" s="38">
        <v>64.033333333333317</v>
      </c>
      <c r="H382" s="38">
        <v>68.233333333333306</v>
      </c>
      <c r="I382" s="38">
        <v>69.066666666666649</v>
      </c>
      <c r="J382" s="38">
        <v>70.3333333333333</v>
      </c>
      <c r="K382" s="31">
        <v>67.8</v>
      </c>
      <c r="L382" s="31">
        <v>65.7</v>
      </c>
      <c r="M382" s="31">
        <v>784.54935999999998</v>
      </c>
      <c r="N382" s="1"/>
      <c r="O382" s="1"/>
    </row>
    <row r="383" spans="1:15" ht="12.75" customHeight="1">
      <c r="A383" s="33">
        <v>373</v>
      </c>
      <c r="B383" s="58" t="s">
        <v>206</v>
      </c>
      <c r="C383" s="31">
        <v>1795.8</v>
      </c>
      <c r="D383" s="38">
        <v>1789.7666666666667</v>
      </c>
      <c r="E383" s="38">
        <v>1779.2833333333333</v>
      </c>
      <c r="F383" s="38">
        <v>1762.7666666666667</v>
      </c>
      <c r="G383" s="38">
        <v>1752.2833333333333</v>
      </c>
      <c r="H383" s="38">
        <v>1806.2833333333333</v>
      </c>
      <c r="I383" s="38">
        <v>1816.7666666666664</v>
      </c>
      <c r="J383" s="38">
        <v>1833.2833333333333</v>
      </c>
      <c r="K383" s="31">
        <v>1800.25</v>
      </c>
      <c r="L383" s="31">
        <v>1773.25</v>
      </c>
      <c r="M383" s="31">
        <v>12.25468</v>
      </c>
      <c r="N383" s="1"/>
      <c r="O383" s="1"/>
    </row>
    <row r="384" spans="1:15" ht="12.75" customHeight="1">
      <c r="A384" s="33">
        <v>374</v>
      </c>
      <c r="B384" s="58" t="s">
        <v>487</v>
      </c>
      <c r="C384" s="31">
        <v>427.5</v>
      </c>
      <c r="D384" s="38">
        <v>428.81666666666666</v>
      </c>
      <c r="E384" s="38">
        <v>424.68333333333334</v>
      </c>
      <c r="F384" s="38">
        <v>421.86666666666667</v>
      </c>
      <c r="G384" s="38">
        <v>417.73333333333335</v>
      </c>
      <c r="H384" s="38">
        <v>431.63333333333333</v>
      </c>
      <c r="I384" s="38">
        <v>435.76666666666665</v>
      </c>
      <c r="J384" s="38">
        <v>438.58333333333331</v>
      </c>
      <c r="K384" s="31">
        <v>432.95</v>
      </c>
      <c r="L384" s="31">
        <v>426</v>
      </c>
      <c r="M384" s="31">
        <v>0.93193999999999999</v>
      </c>
      <c r="N384" s="1"/>
      <c r="O384" s="1"/>
    </row>
    <row r="385" spans="1:15" ht="12.75" customHeight="1">
      <c r="A385" s="33">
        <v>375</v>
      </c>
      <c r="B385" s="58" t="s">
        <v>490</v>
      </c>
      <c r="C385" s="31">
        <v>1247.7</v>
      </c>
      <c r="D385" s="38">
        <v>1250.8999999999999</v>
      </c>
      <c r="E385" s="38">
        <v>1236.7999999999997</v>
      </c>
      <c r="F385" s="38">
        <v>1225.8999999999999</v>
      </c>
      <c r="G385" s="38">
        <v>1211.7999999999997</v>
      </c>
      <c r="H385" s="38">
        <v>1261.7999999999997</v>
      </c>
      <c r="I385" s="38">
        <v>1275.8999999999996</v>
      </c>
      <c r="J385" s="38">
        <v>1286.7999999999997</v>
      </c>
      <c r="K385" s="31">
        <v>1265</v>
      </c>
      <c r="L385" s="31">
        <v>1240</v>
      </c>
      <c r="M385" s="31">
        <v>1.9908699999999999</v>
      </c>
      <c r="N385" s="1"/>
      <c r="O385" s="1"/>
    </row>
    <row r="386" spans="1:15" ht="12.75" customHeight="1">
      <c r="A386" s="33">
        <v>376</v>
      </c>
      <c r="B386" s="58" t="s">
        <v>491</v>
      </c>
      <c r="C386" s="31">
        <v>154.4</v>
      </c>
      <c r="D386" s="38">
        <v>153.48333333333335</v>
      </c>
      <c r="E386" s="38">
        <v>143.51666666666671</v>
      </c>
      <c r="F386" s="38">
        <v>132.63333333333335</v>
      </c>
      <c r="G386" s="38">
        <v>122.66666666666671</v>
      </c>
      <c r="H386" s="38">
        <v>164.3666666666667</v>
      </c>
      <c r="I386" s="38">
        <v>174.33333333333334</v>
      </c>
      <c r="J386" s="38">
        <v>185.2166666666667</v>
      </c>
      <c r="K386" s="31">
        <v>163.44999999999999</v>
      </c>
      <c r="L386" s="31">
        <v>142.6</v>
      </c>
      <c r="M386" s="31">
        <v>2439.94049</v>
      </c>
      <c r="N386" s="1"/>
      <c r="O386" s="1"/>
    </row>
    <row r="387" spans="1:15" ht="12.75" customHeight="1">
      <c r="A387" s="33">
        <v>377</v>
      </c>
      <c r="B387" s="58" t="s">
        <v>207</v>
      </c>
      <c r="C387" s="31">
        <v>171.3</v>
      </c>
      <c r="D387" s="38">
        <v>169.61666666666665</v>
      </c>
      <c r="E387" s="38">
        <v>166.3833333333333</v>
      </c>
      <c r="F387" s="38">
        <v>161.46666666666664</v>
      </c>
      <c r="G387" s="38">
        <v>158.23333333333329</v>
      </c>
      <c r="H387" s="38">
        <v>174.5333333333333</v>
      </c>
      <c r="I387" s="38">
        <v>177.76666666666665</v>
      </c>
      <c r="J387" s="38">
        <v>182.68333333333331</v>
      </c>
      <c r="K387" s="31">
        <v>172.85</v>
      </c>
      <c r="L387" s="31">
        <v>164.7</v>
      </c>
      <c r="M387" s="31">
        <v>84.420230000000004</v>
      </c>
      <c r="N387" s="1"/>
      <c r="O387" s="1"/>
    </row>
    <row r="388" spans="1:15" ht="12.75" customHeight="1">
      <c r="A388" s="33">
        <v>378</v>
      </c>
      <c r="B388" s="58" t="s">
        <v>492</v>
      </c>
      <c r="C388" s="31">
        <v>1047.3499999999999</v>
      </c>
      <c r="D388" s="38">
        <v>1051.0666666666666</v>
      </c>
      <c r="E388" s="38">
        <v>1038.6333333333332</v>
      </c>
      <c r="F388" s="38">
        <v>1029.9166666666665</v>
      </c>
      <c r="G388" s="38">
        <v>1017.4833333333331</v>
      </c>
      <c r="H388" s="38">
        <v>1059.7833333333333</v>
      </c>
      <c r="I388" s="38">
        <v>1072.2166666666667</v>
      </c>
      <c r="J388" s="38">
        <v>1080.9333333333334</v>
      </c>
      <c r="K388" s="31">
        <v>1063.5</v>
      </c>
      <c r="L388" s="31">
        <v>1042.3499999999999</v>
      </c>
      <c r="M388" s="31">
        <v>2.6070600000000002</v>
      </c>
      <c r="N388" s="1"/>
      <c r="O388" s="1"/>
    </row>
    <row r="389" spans="1:15" ht="12.75" customHeight="1">
      <c r="A389" s="33">
        <v>379</v>
      </c>
      <c r="B389" s="58" t="s">
        <v>493</v>
      </c>
      <c r="C389" s="31">
        <v>511.05</v>
      </c>
      <c r="D389" s="38">
        <v>509.56666666666666</v>
      </c>
      <c r="E389" s="38">
        <v>506.18333333333328</v>
      </c>
      <c r="F389" s="38">
        <v>501.31666666666661</v>
      </c>
      <c r="G389" s="38">
        <v>497.93333333333322</v>
      </c>
      <c r="H389" s="38">
        <v>514.43333333333339</v>
      </c>
      <c r="I389" s="38">
        <v>517.81666666666661</v>
      </c>
      <c r="J389" s="38">
        <v>522.68333333333339</v>
      </c>
      <c r="K389" s="31">
        <v>512.95000000000005</v>
      </c>
      <c r="L389" s="31">
        <v>504.7</v>
      </c>
      <c r="M389" s="31">
        <v>6.8342900000000002</v>
      </c>
      <c r="N389" s="1"/>
      <c r="O389" s="1"/>
    </row>
    <row r="390" spans="1:15" ht="12.75" customHeight="1">
      <c r="A390" s="33">
        <v>380</v>
      </c>
      <c r="B390" s="58" t="s">
        <v>494</v>
      </c>
      <c r="C390" s="31">
        <v>233.2</v>
      </c>
      <c r="D390" s="38">
        <v>234.51666666666665</v>
      </c>
      <c r="E390" s="38">
        <v>231.18333333333331</v>
      </c>
      <c r="F390" s="38">
        <v>229.16666666666666</v>
      </c>
      <c r="G390" s="38">
        <v>225.83333333333331</v>
      </c>
      <c r="H390" s="38">
        <v>236.5333333333333</v>
      </c>
      <c r="I390" s="38">
        <v>239.86666666666667</v>
      </c>
      <c r="J390" s="38">
        <v>241.8833333333333</v>
      </c>
      <c r="K390" s="31">
        <v>237.85</v>
      </c>
      <c r="L390" s="31">
        <v>232.5</v>
      </c>
      <c r="M390" s="31">
        <v>4.8366800000000003</v>
      </c>
      <c r="N390" s="1"/>
      <c r="O390" s="1"/>
    </row>
    <row r="391" spans="1:15" ht="12.75" customHeight="1">
      <c r="A391" s="33">
        <v>381</v>
      </c>
      <c r="B391" s="58" t="s">
        <v>495</v>
      </c>
      <c r="C391" s="31">
        <v>123.75</v>
      </c>
      <c r="D391" s="38">
        <v>123.85000000000001</v>
      </c>
      <c r="E391" s="38">
        <v>122.30000000000001</v>
      </c>
      <c r="F391" s="38">
        <v>120.85000000000001</v>
      </c>
      <c r="G391" s="38">
        <v>119.30000000000001</v>
      </c>
      <c r="H391" s="38">
        <v>125.30000000000001</v>
      </c>
      <c r="I391" s="38">
        <v>126.85</v>
      </c>
      <c r="J391" s="38">
        <v>128.30000000000001</v>
      </c>
      <c r="K391" s="31">
        <v>125.4</v>
      </c>
      <c r="L391" s="31">
        <v>122.4</v>
      </c>
      <c r="M391" s="31">
        <v>47.930900000000001</v>
      </c>
      <c r="N391" s="1"/>
      <c r="O391" s="1"/>
    </row>
    <row r="392" spans="1:15" ht="12.75" customHeight="1">
      <c r="A392" s="33">
        <v>382</v>
      </c>
      <c r="B392" s="58" t="s">
        <v>496</v>
      </c>
      <c r="C392" s="31">
        <v>2729.75</v>
      </c>
      <c r="D392" s="38">
        <v>2701.6166666666668</v>
      </c>
      <c r="E392" s="38">
        <v>2628.2333333333336</v>
      </c>
      <c r="F392" s="38">
        <v>2526.7166666666667</v>
      </c>
      <c r="G392" s="38">
        <v>2453.3333333333335</v>
      </c>
      <c r="H392" s="38">
        <v>2803.1333333333337</v>
      </c>
      <c r="I392" s="38">
        <v>2876.5166666666669</v>
      </c>
      <c r="J392" s="38">
        <v>2978.0333333333338</v>
      </c>
      <c r="K392" s="31">
        <v>2775</v>
      </c>
      <c r="L392" s="31">
        <v>2600.1</v>
      </c>
      <c r="M392" s="31">
        <v>0.93466000000000005</v>
      </c>
      <c r="N392" s="1"/>
      <c r="O392" s="1"/>
    </row>
    <row r="393" spans="1:15" ht="12.75" customHeight="1">
      <c r="A393" s="33">
        <v>383</v>
      </c>
      <c r="B393" s="58" t="s">
        <v>497</v>
      </c>
      <c r="C393" s="31">
        <v>66.400000000000006</v>
      </c>
      <c r="D393" s="38">
        <v>64.7</v>
      </c>
      <c r="E393" s="38">
        <v>62.050000000000011</v>
      </c>
      <c r="F393" s="38">
        <v>57.70000000000001</v>
      </c>
      <c r="G393" s="38">
        <v>55.050000000000018</v>
      </c>
      <c r="H393" s="38">
        <v>69.050000000000011</v>
      </c>
      <c r="I393" s="38">
        <v>71.700000000000017</v>
      </c>
      <c r="J393" s="38">
        <v>76.05</v>
      </c>
      <c r="K393" s="31">
        <v>67.349999999999994</v>
      </c>
      <c r="L393" s="31">
        <v>60.35</v>
      </c>
      <c r="M393" s="31">
        <v>146.05241000000001</v>
      </c>
      <c r="N393" s="1"/>
      <c r="O393" s="1"/>
    </row>
    <row r="394" spans="1:15" ht="12.75" customHeight="1">
      <c r="A394" s="33">
        <v>384</v>
      </c>
      <c r="B394" s="58" t="s">
        <v>498</v>
      </c>
      <c r="C394" s="31">
        <v>1977.7</v>
      </c>
      <c r="D394" s="38">
        <v>1996.7666666666667</v>
      </c>
      <c r="E394" s="38">
        <v>1951.9833333333333</v>
      </c>
      <c r="F394" s="38">
        <v>1926.2666666666667</v>
      </c>
      <c r="G394" s="38">
        <v>1881.4833333333333</v>
      </c>
      <c r="H394" s="38">
        <v>2022.4833333333333</v>
      </c>
      <c r="I394" s="38">
        <v>2067.2666666666664</v>
      </c>
      <c r="J394" s="38">
        <v>2092.9833333333336</v>
      </c>
      <c r="K394" s="31">
        <v>2041.55</v>
      </c>
      <c r="L394" s="31">
        <v>1971.05</v>
      </c>
      <c r="M394" s="31">
        <v>1.41757</v>
      </c>
      <c r="N394" s="1"/>
      <c r="O394" s="1"/>
    </row>
    <row r="395" spans="1:15" ht="12.75" customHeight="1">
      <c r="A395" s="33">
        <v>385</v>
      </c>
      <c r="B395" s="58" t="s">
        <v>209</v>
      </c>
      <c r="C395" s="31">
        <v>234.55</v>
      </c>
      <c r="D395" s="38">
        <v>235.70000000000002</v>
      </c>
      <c r="E395" s="38">
        <v>231.00000000000003</v>
      </c>
      <c r="F395" s="38">
        <v>227.45000000000002</v>
      </c>
      <c r="G395" s="38">
        <v>222.75000000000003</v>
      </c>
      <c r="H395" s="38">
        <v>239.25000000000003</v>
      </c>
      <c r="I395" s="38">
        <v>243.95000000000002</v>
      </c>
      <c r="J395" s="38">
        <v>247.50000000000003</v>
      </c>
      <c r="K395" s="31">
        <v>240.4</v>
      </c>
      <c r="L395" s="31">
        <v>232.15</v>
      </c>
      <c r="M395" s="31">
        <v>72.381330000000005</v>
      </c>
      <c r="N395" s="1"/>
      <c r="O395" s="1"/>
    </row>
    <row r="396" spans="1:15" ht="12.75" customHeight="1">
      <c r="A396" s="33">
        <v>386</v>
      </c>
      <c r="B396" s="58" t="s">
        <v>210</v>
      </c>
      <c r="C396" s="31">
        <v>243.6</v>
      </c>
      <c r="D396" s="38">
        <v>241.79999999999998</v>
      </c>
      <c r="E396" s="38">
        <v>238.79999999999995</v>
      </c>
      <c r="F396" s="38">
        <v>233.99999999999997</v>
      </c>
      <c r="G396" s="38">
        <v>230.99999999999994</v>
      </c>
      <c r="H396" s="38">
        <v>246.59999999999997</v>
      </c>
      <c r="I396" s="38">
        <v>249.60000000000002</v>
      </c>
      <c r="J396" s="38">
        <v>254.39999999999998</v>
      </c>
      <c r="K396" s="31">
        <v>244.8</v>
      </c>
      <c r="L396" s="31">
        <v>237</v>
      </c>
      <c r="M396" s="31">
        <v>104.78574</v>
      </c>
      <c r="N396" s="1"/>
      <c r="O396" s="1"/>
    </row>
    <row r="397" spans="1:15" ht="12.75" customHeight="1">
      <c r="A397" s="33">
        <v>387</v>
      </c>
      <c r="B397" s="58" t="s">
        <v>499</v>
      </c>
      <c r="C397" s="31">
        <v>156</v>
      </c>
      <c r="D397" s="38">
        <v>156.26666666666668</v>
      </c>
      <c r="E397" s="38">
        <v>154.78333333333336</v>
      </c>
      <c r="F397" s="38">
        <v>153.56666666666669</v>
      </c>
      <c r="G397" s="38">
        <v>152.08333333333337</v>
      </c>
      <c r="H397" s="38">
        <v>157.48333333333335</v>
      </c>
      <c r="I397" s="38">
        <v>158.96666666666664</v>
      </c>
      <c r="J397" s="38">
        <v>160.18333333333334</v>
      </c>
      <c r="K397" s="31">
        <v>157.75</v>
      </c>
      <c r="L397" s="31">
        <v>155.05000000000001</v>
      </c>
      <c r="M397" s="31">
        <v>19.165030000000002</v>
      </c>
      <c r="N397" s="1"/>
      <c r="O397" s="1"/>
    </row>
    <row r="398" spans="1:15" ht="12.75" customHeight="1">
      <c r="A398" s="33">
        <v>388</v>
      </c>
      <c r="B398" s="58" t="s">
        <v>500</v>
      </c>
      <c r="C398" s="31">
        <v>930.55</v>
      </c>
      <c r="D398" s="38">
        <v>927.85</v>
      </c>
      <c r="E398" s="38">
        <v>920.7</v>
      </c>
      <c r="F398" s="38">
        <v>910.85</v>
      </c>
      <c r="G398" s="38">
        <v>903.7</v>
      </c>
      <c r="H398" s="38">
        <v>937.7</v>
      </c>
      <c r="I398" s="38">
        <v>944.84999999999991</v>
      </c>
      <c r="J398" s="38">
        <v>954.7</v>
      </c>
      <c r="K398" s="31">
        <v>935</v>
      </c>
      <c r="L398" s="31">
        <v>918</v>
      </c>
      <c r="M398" s="31">
        <v>1.23756</v>
      </c>
      <c r="N398" s="1"/>
      <c r="O398" s="1"/>
    </row>
    <row r="399" spans="1:15" ht="12.75" customHeight="1">
      <c r="A399" s="33">
        <v>389</v>
      </c>
      <c r="B399" s="58" t="s">
        <v>211</v>
      </c>
      <c r="C399" s="31">
        <v>2410.6999999999998</v>
      </c>
      <c r="D399" s="38">
        <v>2413.2166666666667</v>
      </c>
      <c r="E399" s="38">
        <v>2402.7833333333333</v>
      </c>
      <c r="F399" s="38">
        <v>2394.8666666666668</v>
      </c>
      <c r="G399" s="38">
        <v>2384.4333333333334</v>
      </c>
      <c r="H399" s="38">
        <v>2421.1333333333332</v>
      </c>
      <c r="I399" s="38">
        <v>2431.5666666666666</v>
      </c>
      <c r="J399" s="38">
        <v>2439.4833333333331</v>
      </c>
      <c r="K399" s="31">
        <v>2423.65</v>
      </c>
      <c r="L399" s="31">
        <v>2405.3000000000002</v>
      </c>
      <c r="M399" s="31">
        <v>46.738129999999998</v>
      </c>
      <c r="N399" s="1"/>
      <c r="O399" s="1"/>
    </row>
    <row r="400" spans="1:15" ht="12.75" customHeight="1">
      <c r="A400" s="33">
        <v>390</v>
      </c>
      <c r="B400" s="58" t="s">
        <v>501</v>
      </c>
      <c r="C400" s="31">
        <v>121.65</v>
      </c>
      <c r="D400" s="38">
        <v>122.78333333333335</v>
      </c>
      <c r="E400" s="38">
        <v>120.01666666666669</v>
      </c>
      <c r="F400" s="38">
        <v>118.38333333333335</v>
      </c>
      <c r="G400" s="38">
        <v>115.6166666666667</v>
      </c>
      <c r="H400" s="38">
        <v>124.41666666666669</v>
      </c>
      <c r="I400" s="38">
        <v>127.18333333333334</v>
      </c>
      <c r="J400" s="38">
        <v>128.81666666666666</v>
      </c>
      <c r="K400" s="31">
        <v>125.55</v>
      </c>
      <c r="L400" s="31">
        <v>121.15</v>
      </c>
      <c r="M400" s="31">
        <v>7.71387</v>
      </c>
      <c r="N400" s="1"/>
      <c r="O400" s="1"/>
    </row>
    <row r="401" spans="1:15" ht="12.75" customHeight="1">
      <c r="A401" s="33">
        <v>391</v>
      </c>
      <c r="B401" s="58" t="s">
        <v>488</v>
      </c>
      <c r="C401" s="31">
        <v>720.75</v>
      </c>
      <c r="D401" s="38">
        <v>718.9666666666667</v>
      </c>
      <c r="E401" s="38">
        <v>713.93333333333339</v>
      </c>
      <c r="F401" s="38">
        <v>707.11666666666667</v>
      </c>
      <c r="G401" s="38">
        <v>702.08333333333337</v>
      </c>
      <c r="H401" s="38">
        <v>725.78333333333342</v>
      </c>
      <c r="I401" s="38">
        <v>730.81666666666672</v>
      </c>
      <c r="J401" s="38">
        <v>737.63333333333344</v>
      </c>
      <c r="K401" s="31">
        <v>724</v>
      </c>
      <c r="L401" s="31">
        <v>712.15</v>
      </c>
      <c r="M401" s="31">
        <v>1.7171400000000001</v>
      </c>
      <c r="N401" s="1"/>
      <c r="O401" s="1"/>
    </row>
    <row r="402" spans="1:15" ht="12.75" customHeight="1">
      <c r="A402" s="33">
        <v>392</v>
      </c>
      <c r="B402" s="58" t="s">
        <v>489</v>
      </c>
      <c r="C402" s="31">
        <v>513.79999999999995</v>
      </c>
      <c r="D402" s="38">
        <v>517.75</v>
      </c>
      <c r="E402" s="38">
        <v>504.4</v>
      </c>
      <c r="F402" s="38">
        <v>495</v>
      </c>
      <c r="G402" s="38">
        <v>481.65</v>
      </c>
      <c r="H402" s="38">
        <v>527.15</v>
      </c>
      <c r="I402" s="38">
        <v>540.49999999999989</v>
      </c>
      <c r="J402" s="38">
        <v>549.9</v>
      </c>
      <c r="K402" s="31">
        <v>531.1</v>
      </c>
      <c r="L402" s="31">
        <v>508.35</v>
      </c>
      <c r="M402" s="31">
        <v>42.179250000000003</v>
      </c>
      <c r="N402" s="1"/>
      <c r="O402" s="1"/>
    </row>
    <row r="403" spans="1:15" ht="12.75" customHeight="1">
      <c r="A403" s="33">
        <v>393</v>
      </c>
      <c r="B403" s="58" t="s">
        <v>502</v>
      </c>
      <c r="C403" s="31">
        <v>851.35</v>
      </c>
      <c r="D403" s="38">
        <v>852.35</v>
      </c>
      <c r="E403" s="38">
        <v>844.80000000000007</v>
      </c>
      <c r="F403" s="38">
        <v>838.25</v>
      </c>
      <c r="G403" s="38">
        <v>830.7</v>
      </c>
      <c r="H403" s="38">
        <v>858.90000000000009</v>
      </c>
      <c r="I403" s="38">
        <v>866.45</v>
      </c>
      <c r="J403" s="38">
        <v>873.00000000000011</v>
      </c>
      <c r="K403" s="31">
        <v>859.9</v>
      </c>
      <c r="L403" s="31">
        <v>845.8</v>
      </c>
      <c r="M403" s="31">
        <v>0.53166000000000002</v>
      </c>
      <c r="N403" s="1"/>
      <c r="O403" s="1"/>
    </row>
    <row r="404" spans="1:15" ht="12.75" customHeight="1">
      <c r="A404" s="33">
        <v>394</v>
      </c>
      <c r="B404" s="58" t="s">
        <v>503</v>
      </c>
      <c r="C404" s="31">
        <v>1548.35</v>
      </c>
      <c r="D404" s="38">
        <v>1551.45</v>
      </c>
      <c r="E404" s="38">
        <v>1542.9</v>
      </c>
      <c r="F404" s="38">
        <v>1537.45</v>
      </c>
      <c r="G404" s="38">
        <v>1528.9</v>
      </c>
      <c r="H404" s="38">
        <v>1556.9</v>
      </c>
      <c r="I404" s="38">
        <v>1565.4499999999998</v>
      </c>
      <c r="J404" s="38">
        <v>1570.9</v>
      </c>
      <c r="K404" s="31">
        <v>1560</v>
      </c>
      <c r="L404" s="31">
        <v>1546</v>
      </c>
      <c r="M404" s="31">
        <v>1.06036</v>
      </c>
      <c r="N404" s="1"/>
      <c r="O404" s="1"/>
    </row>
    <row r="405" spans="1:15" ht="12.75" customHeight="1">
      <c r="A405" s="33">
        <v>395</v>
      </c>
      <c r="B405" s="58" t="s">
        <v>181</v>
      </c>
      <c r="C405" s="31">
        <v>102.35</v>
      </c>
      <c r="D405" s="38">
        <v>101.14999999999999</v>
      </c>
      <c r="E405" s="38">
        <v>99.299999999999983</v>
      </c>
      <c r="F405" s="38">
        <v>96.249999999999986</v>
      </c>
      <c r="G405" s="38">
        <v>94.399999999999977</v>
      </c>
      <c r="H405" s="38">
        <v>104.19999999999999</v>
      </c>
      <c r="I405" s="38">
        <v>106.04999999999998</v>
      </c>
      <c r="J405" s="38">
        <v>109.1</v>
      </c>
      <c r="K405" s="31">
        <v>103</v>
      </c>
      <c r="L405" s="31">
        <v>98.1</v>
      </c>
      <c r="M405" s="31">
        <v>242.50047000000001</v>
      </c>
      <c r="N405" s="1"/>
      <c r="O405" s="1"/>
    </row>
    <row r="406" spans="1:15" ht="12.75" customHeight="1">
      <c r="A406" s="33">
        <v>396</v>
      </c>
      <c r="B406" s="58" t="s">
        <v>506</v>
      </c>
      <c r="C406" s="31">
        <v>7109.05</v>
      </c>
      <c r="D406" s="38">
        <v>7120.9000000000005</v>
      </c>
      <c r="E406" s="38">
        <v>7075.1500000000015</v>
      </c>
      <c r="F406" s="38">
        <v>7041.2500000000009</v>
      </c>
      <c r="G406" s="38">
        <v>6995.5000000000018</v>
      </c>
      <c r="H406" s="38">
        <v>7154.8000000000011</v>
      </c>
      <c r="I406" s="38">
        <v>7200.5499999999993</v>
      </c>
      <c r="J406" s="38">
        <v>7234.4500000000007</v>
      </c>
      <c r="K406" s="31">
        <v>7166.65</v>
      </c>
      <c r="L406" s="31">
        <v>7087</v>
      </c>
      <c r="M406" s="31">
        <v>9.7519999999999996E-2</v>
      </c>
      <c r="N406" s="1"/>
      <c r="O406" s="1"/>
    </row>
    <row r="407" spans="1:15" ht="12.75" customHeight="1">
      <c r="A407" s="33">
        <v>397</v>
      </c>
      <c r="B407" s="58" t="s">
        <v>507</v>
      </c>
      <c r="C407" s="31">
        <v>1423.4</v>
      </c>
      <c r="D407" s="38">
        <v>1433.9333333333334</v>
      </c>
      <c r="E407" s="38">
        <v>1400.8666666666668</v>
      </c>
      <c r="F407" s="38">
        <v>1378.3333333333335</v>
      </c>
      <c r="G407" s="38">
        <v>1345.2666666666669</v>
      </c>
      <c r="H407" s="38">
        <v>1456.4666666666667</v>
      </c>
      <c r="I407" s="38">
        <v>1489.5333333333333</v>
      </c>
      <c r="J407" s="38">
        <v>1512.0666666666666</v>
      </c>
      <c r="K407" s="31">
        <v>1467</v>
      </c>
      <c r="L407" s="31">
        <v>1411.4</v>
      </c>
      <c r="M407" s="31">
        <v>1.15863</v>
      </c>
      <c r="N407" s="1"/>
      <c r="O407" s="1"/>
    </row>
    <row r="408" spans="1:15" ht="12.75" customHeight="1">
      <c r="A408" s="33">
        <v>398</v>
      </c>
      <c r="B408" s="58" t="s">
        <v>213</v>
      </c>
      <c r="C408" s="31">
        <v>841.75</v>
      </c>
      <c r="D408" s="38">
        <v>843.48333333333323</v>
      </c>
      <c r="E408" s="38">
        <v>835.26666666666642</v>
      </c>
      <c r="F408" s="38">
        <v>828.78333333333319</v>
      </c>
      <c r="G408" s="38">
        <v>820.56666666666638</v>
      </c>
      <c r="H408" s="38">
        <v>849.96666666666647</v>
      </c>
      <c r="I408" s="38">
        <v>858.18333333333339</v>
      </c>
      <c r="J408" s="38">
        <v>864.66666666666652</v>
      </c>
      <c r="K408" s="31">
        <v>851.7</v>
      </c>
      <c r="L408" s="31">
        <v>837</v>
      </c>
      <c r="M408" s="31">
        <v>6.4124600000000003</v>
      </c>
      <c r="N408" s="1"/>
      <c r="O408" s="1"/>
    </row>
    <row r="409" spans="1:15" ht="12.75" customHeight="1">
      <c r="A409" s="33">
        <v>399</v>
      </c>
      <c r="B409" s="58" t="s">
        <v>214</v>
      </c>
      <c r="C409" s="31">
        <v>1328.35</v>
      </c>
      <c r="D409" s="38">
        <v>1320.7666666666667</v>
      </c>
      <c r="E409" s="38">
        <v>1309.0833333333333</v>
      </c>
      <c r="F409" s="38">
        <v>1289.8166666666666</v>
      </c>
      <c r="G409" s="38">
        <v>1278.1333333333332</v>
      </c>
      <c r="H409" s="38">
        <v>1340.0333333333333</v>
      </c>
      <c r="I409" s="38">
        <v>1351.7166666666667</v>
      </c>
      <c r="J409" s="38">
        <v>1370.9833333333333</v>
      </c>
      <c r="K409" s="31">
        <v>1332.45</v>
      </c>
      <c r="L409" s="31">
        <v>1301.5</v>
      </c>
      <c r="M409" s="31">
        <v>5.4226099999999997</v>
      </c>
      <c r="N409" s="1"/>
      <c r="O409" s="1"/>
    </row>
    <row r="410" spans="1:15" ht="12.75" customHeight="1">
      <c r="A410" s="33">
        <v>400</v>
      </c>
      <c r="B410" s="58" t="s">
        <v>508</v>
      </c>
      <c r="C410" s="31">
        <v>3246.85</v>
      </c>
      <c r="D410" s="38">
        <v>3224.2166666666672</v>
      </c>
      <c r="E410" s="38">
        <v>3188.4333333333343</v>
      </c>
      <c r="F410" s="38">
        <v>3130.0166666666673</v>
      </c>
      <c r="G410" s="38">
        <v>3094.2333333333345</v>
      </c>
      <c r="H410" s="38">
        <v>3282.6333333333341</v>
      </c>
      <c r="I410" s="38">
        <v>3318.416666666667</v>
      </c>
      <c r="J410" s="38">
        <v>3376.8333333333339</v>
      </c>
      <c r="K410" s="31">
        <v>3260</v>
      </c>
      <c r="L410" s="31">
        <v>3165.8</v>
      </c>
      <c r="M410" s="31">
        <v>2.0403799999999999</v>
      </c>
      <c r="N410" s="1"/>
      <c r="O410" s="1"/>
    </row>
    <row r="411" spans="1:15" ht="12.75" customHeight="1">
      <c r="A411" s="33">
        <v>401</v>
      </c>
      <c r="B411" s="58" t="s">
        <v>509</v>
      </c>
      <c r="C411" s="31">
        <v>453.35</v>
      </c>
      <c r="D411" s="38">
        <v>454.31666666666666</v>
      </c>
      <c r="E411" s="38">
        <v>448.73333333333335</v>
      </c>
      <c r="F411" s="38">
        <v>444.11666666666667</v>
      </c>
      <c r="G411" s="38">
        <v>438.53333333333336</v>
      </c>
      <c r="H411" s="38">
        <v>458.93333333333334</v>
      </c>
      <c r="I411" s="38">
        <v>464.51666666666671</v>
      </c>
      <c r="J411" s="38">
        <v>469.13333333333333</v>
      </c>
      <c r="K411" s="31">
        <v>459.9</v>
      </c>
      <c r="L411" s="31">
        <v>449.7</v>
      </c>
      <c r="M411" s="31">
        <v>1.2821</v>
      </c>
      <c r="N411" s="1"/>
      <c r="O411" s="1"/>
    </row>
    <row r="412" spans="1:15" ht="12.75" customHeight="1">
      <c r="A412" s="33">
        <v>402</v>
      </c>
      <c r="B412" s="58" t="s">
        <v>510</v>
      </c>
      <c r="C412" s="31">
        <v>726.05</v>
      </c>
      <c r="D412" s="38">
        <v>725.33333333333337</v>
      </c>
      <c r="E412" s="38">
        <v>718.7166666666667</v>
      </c>
      <c r="F412" s="38">
        <v>711.38333333333333</v>
      </c>
      <c r="G412" s="38">
        <v>704.76666666666665</v>
      </c>
      <c r="H412" s="38">
        <v>732.66666666666674</v>
      </c>
      <c r="I412" s="38">
        <v>739.2833333333333</v>
      </c>
      <c r="J412" s="38">
        <v>746.61666666666679</v>
      </c>
      <c r="K412" s="31">
        <v>731.95</v>
      </c>
      <c r="L412" s="31">
        <v>718</v>
      </c>
      <c r="M412" s="31">
        <v>1.33148</v>
      </c>
      <c r="N412" s="1"/>
      <c r="O412" s="1"/>
    </row>
    <row r="413" spans="1:15" ht="12.75" customHeight="1">
      <c r="A413" s="33">
        <v>403</v>
      </c>
      <c r="B413" t="s">
        <v>216</v>
      </c>
      <c r="C413" s="31">
        <v>25671.55</v>
      </c>
      <c r="D413" s="38">
        <v>25304.75</v>
      </c>
      <c r="E413" s="38">
        <v>24815.8</v>
      </c>
      <c r="F413" s="38">
        <v>23960.05</v>
      </c>
      <c r="G413" s="38">
        <v>23471.1</v>
      </c>
      <c r="H413" s="38">
        <v>26160.5</v>
      </c>
      <c r="I413" s="38">
        <v>26649.449999999997</v>
      </c>
      <c r="J413" s="38">
        <v>27505.200000000001</v>
      </c>
      <c r="K413" s="31">
        <v>25793.7</v>
      </c>
      <c r="L413" s="31">
        <v>24449</v>
      </c>
      <c r="M413" s="31">
        <v>1.19316</v>
      </c>
      <c r="N413" s="1"/>
      <c r="O413" s="1"/>
    </row>
    <row r="414" spans="1:15" ht="12.75" customHeight="1">
      <c r="A414" s="33">
        <v>404</v>
      </c>
      <c r="B414" s="58" t="s">
        <v>511</v>
      </c>
      <c r="C414" s="31">
        <v>51.85</v>
      </c>
      <c r="D414" s="38">
        <v>50.550000000000004</v>
      </c>
      <c r="E414" s="38">
        <v>48.800000000000011</v>
      </c>
      <c r="F414" s="38">
        <v>45.750000000000007</v>
      </c>
      <c r="G414" s="38">
        <v>44.000000000000014</v>
      </c>
      <c r="H414" s="38">
        <v>53.600000000000009</v>
      </c>
      <c r="I414" s="38">
        <v>55.349999999999994</v>
      </c>
      <c r="J414" s="38">
        <v>58.400000000000006</v>
      </c>
      <c r="K414" s="31">
        <v>52.3</v>
      </c>
      <c r="L414" s="31">
        <v>47.5</v>
      </c>
      <c r="M414" s="31">
        <v>776.47724000000005</v>
      </c>
      <c r="N414" s="1"/>
      <c r="O414" s="1"/>
    </row>
    <row r="415" spans="1:15" ht="12.75" customHeight="1">
      <c r="A415" s="33">
        <v>405</v>
      </c>
      <c r="B415" s="58" t="s">
        <v>219</v>
      </c>
      <c r="C415" s="31">
        <v>1893.9</v>
      </c>
      <c r="D415" s="38">
        <v>1909.3833333333332</v>
      </c>
      <c r="E415" s="38">
        <v>1873.7666666666664</v>
      </c>
      <c r="F415" s="38">
        <v>1853.6333333333332</v>
      </c>
      <c r="G415" s="38">
        <v>1818.0166666666664</v>
      </c>
      <c r="H415" s="38">
        <v>1929.5166666666664</v>
      </c>
      <c r="I415" s="38">
        <v>1965.1333333333332</v>
      </c>
      <c r="J415" s="38">
        <v>1985.2666666666664</v>
      </c>
      <c r="K415" s="31">
        <v>1945</v>
      </c>
      <c r="L415" s="31">
        <v>1889.25</v>
      </c>
      <c r="M415" s="31">
        <v>15.79913</v>
      </c>
      <c r="N415" s="1"/>
      <c r="O415" s="1"/>
    </row>
    <row r="416" spans="1:15" ht="12.75" customHeight="1">
      <c r="A416" s="33">
        <v>406</v>
      </c>
      <c r="B416" s="58" t="s">
        <v>512</v>
      </c>
      <c r="C416" s="31">
        <v>479.8</v>
      </c>
      <c r="D416" s="38">
        <v>482.60000000000008</v>
      </c>
      <c r="E416" s="38">
        <v>470.85000000000014</v>
      </c>
      <c r="F416" s="38">
        <v>461.90000000000003</v>
      </c>
      <c r="G416" s="38">
        <v>450.15000000000009</v>
      </c>
      <c r="H416" s="38">
        <v>491.55000000000018</v>
      </c>
      <c r="I416" s="38">
        <v>503.30000000000007</v>
      </c>
      <c r="J416" s="38">
        <v>512.25000000000023</v>
      </c>
      <c r="K416" s="31">
        <v>494.35</v>
      </c>
      <c r="L416" s="31">
        <v>473.65</v>
      </c>
      <c r="M416" s="31">
        <v>16.127410000000001</v>
      </c>
      <c r="N416" s="1"/>
      <c r="O416" s="1"/>
    </row>
    <row r="417" spans="1:15" ht="12.75" customHeight="1">
      <c r="A417" s="33">
        <v>407</v>
      </c>
      <c r="B417" s="58" t="s">
        <v>217</v>
      </c>
      <c r="C417" s="31">
        <v>3892.25</v>
      </c>
      <c r="D417" s="38">
        <v>3878.5666666666671</v>
      </c>
      <c r="E417" s="38">
        <v>3838.9333333333343</v>
      </c>
      <c r="F417" s="38">
        <v>3785.6166666666672</v>
      </c>
      <c r="G417" s="38">
        <v>3745.9833333333345</v>
      </c>
      <c r="H417" s="38">
        <v>3931.8833333333341</v>
      </c>
      <c r="I417" s="38">
        <v>3971.5166666666664</v>
      </c>
      <c r="J417" s="38">
        <v>4024.8333333333339</v>
      </c>
      <c r="K417" s="31">
        <v>3918.2</v>
      </c>
      <c r="L417" s="31">
        <v>3825.25</v>
      </c>
      <c r="M417" s="31">
        <v>1.9372799999999999</v>
      </c>
      <c r="N417" s="1"/>
      <c r="O417" s="1"/>
    </row>
    <row r="418" spans="1:15" ht="12.75" customHeight="1">
      <c r="A418" s="33">
        <v>408</v>
      </c>
      <c r="B418" s="58" t="s">
        <v>504</v>
      </c>
      <c r="C418" s="31">
        <v>65</v>
      </c>
      <c r="D418" s="38">
        <v>65.316666666666663</v>
      </c>
      <c r="E418" s="38">
        <v>63.283333333333331</v>
      </c>
      <c r="F418" s="38">
        <v>61.56666666666667</v>
      </c>
      <c r="G418" s="38">
        <v>59.533333333333339</v>
      </c>
      <c r="H418" s="38">
        <v>67.033333333333331</v>
      </c>
      <c r="I418" s="38">
        <v>69.066666666666663</v>
      </c>
      <c r="J418" s="38">
        <v>70.783333333333317</v>
      </c>
      <c r="K418" s="31">
        <v>67.349999999999994</v>
      </c>
      <c r="L418" s="31">
        <v>63.6</v>
      </c>
      <c r="M418" s="31">
        <v>430.45010000000002</v>
      </c>
      <c r="N418" s="1"/>
      <c r="O418" s="1"/>
    </row>
    <row r="419" spans="1:15" ht="12.75" customHeight="1">
      <c r="A419" s="33">
        <v>409</v>
      </c>
      <c r="B419" s="58" t="s">
        <v>505</v>
      </c>
      <c r="C419" s="31">
        <v>5194.2</v>
      </c>
      <c r="D419" s="38">
        <v>5175.6333333333341</v>
      </c>
      <c r="E419" s="38">
        <v>5136.2666666666682</v>
      </c>
      <c r="F419" s="38">
        <v>5078.3333333333339</v>
      </c>
      <c r="G419" s="38">
        <v>5038.9666666666681</v>
      </c>
      <c r="H419" s="38">
        <v>5233.5666666666684</v>
      </c>
      <c r="I419" s="38">
        <v>5272.9333333333352</v>
      </c>
      <c r="J419" s="38">
        <v>5330.8666666666686</v>
      </c>
      <c r="K419" s="31">
        <v>5215</v>
      </c>
      <c r="L419" s="31">
        <v>5117.7</v>
      </c>
      <c r="M419" s="31">
        <v>0.15457000000000001</v>
      </c>
      <c r="N419" s="1"/>
      <c r="O419" s="1"/>
    </row>
    <row r="420" spans="1:15" ht="12.75" customHeight="1">
      <c r="A420" s="33">
        <v>410</v>
      </c>
      <c r="B420" s="58" t="s">
        <v>513</v>
      </c>
      <c r="C420" s="31">
        <v>612.35</v>
      </c>
      <c r="D420" s="38">
        <v>611.66666666666674</v>
      </c>
      <c r="E420" s="38">
        <v>607.63333333333344</v>
      </c>
      <c r="F420" s="38">
        <v>602.91666666666674</v>
      </c>
      <c r="G420" s="38">
        <v>598.88333333333344</v>
      </c>
      <c r="H420" s="38">
        <v>616.38333333333344</v>
      </c>
      <c r="I420" s="38">
        <v>620.41666666666674</v>
      </c>
      <c r="J420" s="38">
        <v>625.13333333333344</v>
      </c>
      <c r="K420" s="31">
        <v>615.70000000000005</v>
      </c>
      <c r="L420" s="31">
        <v>606.95000000000005</v>
      </c>
      <c r="M420" s="31">
        <v>9.96678</v>
      </c>
      <c r="N420" s="1"/>
      <c r="O420" s="1"/>
    </row>
    <row r="421" spans="1:15" ht="12.75" customHeight="1">
      <c r="A421" s="33">
        <v>411</v>
      </c>
      <c r="B421" s="58" t="s">
        <v>514</v>
      </c>
      <c r="C421" s="31">
        <v>4688.8999999999996</v>
      </c>
      <c r="D421" s="38">
        <v>4766.2999999999993</v>
      </c>
      <c r="E421" s="38">
        <v>4602.6499999999987</v>
      </c>
      <c r="F421" s="38">
        <v>4516.3999999999996</v>
      </c>
      <c r="G421" s="38">
        <v>4352.7499999999991</v>
      </c>
      <c r="H421" s="38">
        <v>4852.5499999999984</v>
      </c>
      <c r="I421" s="38">
        <v>5016.2</v>
      </c>
      <c r="J421" s="38">
        <v>5102.449999999998</v>
      </c>
      <c r="K421" s="31">
        <v>4929.95</v>
      </c>
      <c r="L421" s="31">
        <v>4680.05</v>
      </c>
      <c r="M421" s="31">
        <v>0.67945</v>
      </c>
      <c r="N421" s="1"/>
      <c r="O421" s="1"/>
    </row>
    <row r="422" spans="1:15" ht="12.75" customHeight="1">
      <c r="A422" s="33">
        <v>412</v>
      </c>
      <c r="B422" s="58" t="s">
        <v>296</v>
      </c>
      <c r="C422" s="31">
        <v>583.25</v>
      </c>
      <c r="D422" s="38">
        <v>587.73333333333323</v>
      </c>
      <c r="E422" s="38">
        <v>577.66666666666652</v>
      </c>
      <c r="F422" s="38">
        <v>572.08333333333326</v>
      </c>
      <c r="G422" s="38">
        <v>562.01666666666654</v>
      </c>
      <c r="H422" s="38">
        <v>593.31666666666649</v>
      </c>
      <c r="I422" s="38">
        <v>603.38333333333333</v>
      </c>
      <c r="J422" s="38">
        <v>608.96666666666647</v>
      </c>
      <c r="K422" s="31">
        <v>597.79999999999995</v>
      </c>
      <c r="L422" s="31">
        <v>582.15</v>
      </c>
      <c r="M422" s="31">
        <v>10.189349999999999</v>
      </c>
      <c r="N422" s="1"/>
      <c r="O422" s="1"/>
    </row>
    <row r="423" spans="1:15" ht="12.75" customHeight="1">
      <c r="A423" s="33">
        <v>413</v>
      </c>
      <c r="B423" s="58" t="s">
        <v>515</v>
      </c>
      <c r="C423" s="31">
        <v>1067.2</v>
      </c>
      <c r="D423" s="38">
        <v>1064.4333333333332</v>
      </c>
      <c r="E423" s="38">
        <v>1047.8666666666663</v>
      </c>
      <c r="F423" s="38">
        <v>1028.5333333333331</v>
      </c>
      <c r="G423" s="38">
        <v>1011.9666666666662</v>
      </c>
      <c r="H423" s="38">
        <v>1083.7666666666664</v>
      </c>
      <c r="I423" s="38">
        <v>1100.3333333333335</v>
      </c>
      <c r="J423" s="38">
        <v>1119.6666666666665</v>
      </c>
      <c r="K423" s="31">
        <v>1081</v>
      </c>
      <c r="L423" s="31">
        <v>1045.0999999999999</v>
      </c>
      <c r="M423" s="31">
        <v>5.9831099999999999</v>
      </c>
      <c r="N423" s="1"/>
      <c r="O423" s="1"/>
    </row>
    <row r="424" spans="1:15" ht="12.75" customHeight="1">
      <c r="A424" s="33">
        <v>414</v>
      </c>
      <c r="B424" s="58" t="s">
        <v>218</v>
      </c>
      <c r="C424" s="31">
        <v>2411.4499999999998</v>
      </c>
      <c r="D424" s="38">
        <v>2402.9500000000003</v>
      </c>
      <c r="E424" s="38">
        <v>2383.5000000000005</v>
      </c>
      <c r="F424" s="38">
        <v>2355.5500000000002</v>
      </c>
      <c r="G424" s="38">
        <v>2336.1000000000004</v>
      </c>
      <c r="H424" s="38">
        <v>2430.9000000000005</v>
      </c>
      <c r="I424" s="38">
        <v>2450.3500000000004</v>
      </c>
      <c r="J424" s="38">
        <v>2478.3000000000006</v>
      </c>
      <c r="K424" s="31">
        <v>2422.4</v>
      </c>
      <c r="L424" s="31">
        <v>2375</v>
      </c>
      <c r="M424" s="31">
        <v>7.22079</v>
      </c>
      <c r="N424" s="1"/>
      <c r="O424" s="1"/>
    </row>
    <row r="425" spans="1:15" ht="12.75" customHeight="1">
      <c r="A425" s="33">
        <v>415</v>
      </c>
      <c r="B425" s="58" t="s">
        <v>516</v>
      </c>
      <c r="C425" s="31">
        <v>650.20000000000005</v>
      </c>
      <c r="D425" s="38">
        <v>646.23333333333335</v>
      </c>
      <c r="E425" s="38">
        <v>640.01666666666665</v>
      </c>
      <c r="F425" s="38">
        <v>629.83333333333326</v>
      </c>
      <c r="G425" s="38">
        <v>623.61666666666656</v>
      </c>
      <c r="H425" s="38">
        <v>656.41666666666674</v>
      </c>
      <c r="I425" s="38">
        <v>662.63333333333344</v>
      </c>
      <c r="J425" s="38">
        <v>672.81666666666683</v>
      </c>
      <c r="K425" s="31">
        <v>652.45000000000005</v>
      </c>
      <c r="L425" s="31">
        <v>636.04999999999995</v>
      </c>
      <c r="M425" s="31">
        <v>9.8929200000000002</v>
      </c>
      <c r="N425" s="1"/>
      <c r="O425" s="1"/>
    </row>
    <row r="426" spans="1:15" ht="12.75" customHeight="1">
      <c r="A426" s="33">
        <v>416</v>
      </c>
      <c r="B426" s="58" t="s">
        <v>215</v>
      </c>
      <c r="C426" s="31">
        <v>575.54999999999995</v>
      </c>
      <c r="D426" s="38">
        <v>573.45000000000005</v>
      </c>
      <c r="E426" s="38">
        <v>570.55000000000007</v>
      </c>
      <c r="F426" s="38">
        <v>565.55000000000007</v>
      </c>
      <c r="G426" s="38">
        <v>562.65000000000009</v>
      </c>
      <c r="H426" s="38">
        <v>578.45000000000005</v>
      </c>
      <c r="I426" s="38">
        <v>581.35000000000014</v>
      </c>
      <c r="J426" s="38">
        <v>586.35</v>
      </c>
      <c r="K426" s="31">
        <v>576.35</v>
      </c>
      <c r="L426" s="31">
        <v>568.45000000000005</v>
      </c>
      <c r="M426" s="31">
        <v>121.08655</v>
      </c>
      <c r="N426" s="1"/>
      <c r="O426" s="1"/>
    </row>
    <row r="427" spans="1:15" ht="12.75" customHeight="1">
      <c r="A427" s="33">
        <v>417</v>
      </c>
      <c r="B427" s="58" t="s">
        <v>212</v>
      </c>
      <c r="C427" s="31">
        <v>102.75</v>
      </c>
      <c r="D427" s="38">
        <v>101.36666666666667</v>
      </c>
      <c r="E427" s="38">
        <v>99.083333333333343</v>
      </c>
      <c r="F427" s="38">
        <v>95.416666666666671</v>
      </c>
      <c r="G427" s="38">
        <v>93.13333333333334</v>
      </c>
      <c r="H427" s="38">
        <v>105.03333333333335</v>
      </c>
      <c r="I427" s="38">
        <v>107.31666666666668</v>
      </c>
      <c r="J427" s="38">
        <v>110.98333333333335</v>
      </c>
      <c r="K427" s="31">
        <v>103.65</v>
      </c>
      <c r="L427" s="31">
        <v>97.7</v>
      </c>
      <c r="M427" s="31">
        <v>650.68907999999999</v>
      </c>
      <c r="N427" s="1"/>
      <c r="O427" s="1"/>
    </row>
    <row r="428" spans="1:15" ht="12.75" customHeight="1">
      <c r="A428" s="33">
        <v>418</v>
      </c>
      <c r="B428" s="58" t="s">
        <v>517</v>
      </c>
      <c r="C428" s="31">
        <v>375.8</v>
      </c>
      <c r="D428" s="38">
        <v>377.11666666666662</v>
      </c>
      <c r="E428" s="38">
        <v>372.23333333333323</v>
      </c>
      <c r="F428" s="38">
        <v>368.66666666666663</v>
      </c>
      <c r="G428" s="38">
        <v>363.78333333333325</v>
      </c>
      <c r="H428" s="38">
        <v>380.68333333333322</v>
      </c>
      <c r="I428" s="38">
        <v>385.56666666666655</v>
      </c>
      <c r="J428" s="38">
        <v>389.13333333333321</v>
      </c>
      <c r="K428" s="31">
        <v>382</v>
      </c>
      <c r="L428" s="31">
        <v>373.55</v>
      </c>
      <c r="M428" s="31">
        <v>1.4452799999999999</v>
      </c>
      <c r="N428" s="1"/>
      <c r="O428" s="1"/>
    </row>
    <row r="429" spans="1:15" ht="12.75" customHeight="1">
      <c r="A429" s="33">
        <v>419</v>
      </c>
      <c r="B429" s="58" t="s">
        <v>518</v>
      </c>
      <c r="C429" s="31">
        <v>171.6</v>
      </c>
      <c r="D429" s="38">
        <v>171.43333333333331</v>
      </c>
      <c r="E429" s="38">
        <v>169.56666666666661</v>
      </c>
      <c r="F429" s="38">
        <v>167.5333333333333</v>
      </c>
      <c r="G429" s="38">
        <v>165.6666666666666</v>
      </c>
      <c r="H429" s="38">
        <v>173.46666666666661</v>
      </c>
      <c r="I429" s="38">
        <v>175.33333333333334</v>
      </c>
      <c r="J429" s="38">
        <v>177.36666666666662</v>
      </c>
      <c r="K429" s="31">
        <v>173.3</v>
      </c>
      <c r="L429" s="31">
        <v>169.4</v>
      </c>
      <c r="M429" s="31">
        <v>22.10286</v>
      </c>
      <c r="N429" s="1"/>
      <c r="O429" s="1"/>
    </row>
    <row r="430" spans="1:15" ht="12.75" customHeight="1">
      <c r="A430" s="33">
        <v>420</v>
      </c>
      <c r="B430" s="58" t="s">
        <v>519</v>
      </c>
      <c r="C430" s="31">
        <v>445.05</v>
      </c>
      <c r="D430" s="38">
        <v>445</v>
      </c>
      <c r="E430" s="38">
        <v>439.05</v>
      </c>
      <c r="F430" s="38">
        <v>433.05</v>
      </c>
      <c r="G430" s="38">
        <v>427.1</v>
      </c>
      <c r="H430" s="38">
        <v>451</v>
      </c>
      <c r="I430" s="38">
        <v>456.95000000000005</v>
      </c>
      <c r="J430" s="38">
        <v>462.95</v>
      </c>
      <c r="K430" s="31">
        <v>450.95</v>
      </c>
      <c r="L430" s="31">
        <v>439</v>
      </c>
      <c r="M430" s="31">
        <v>4.5927899999999999</v>
      </c>
      <c r="N430" s="1"/>
      <c r="O430" s="1"/>
    </row>
    <row r="431" spans="1:15" ht="12.75" customHeight="1">
      <c r="A431" s="33">
        <v>421</v>
      </c>
      <c r="B431" s="58" t="s">
        <v>520</v>
      </c>
      <c r="C431" s="31">
        <v>249.35</v>
      </c>
      <c r="D431" s="38">
        <v>250.86666666666667</v>
      </c>
      <c r="E431" s="38">
        <v>246.73333333333335</v>
      </c>
      <c r="F431" s="38">
        <v>244.11666666666667</v>
      </c>
      <c r="G431" s="38">
        <v>239.98333333333335</v>
      </c>
      <c r="H431" s="38">
        <v>253.48333333333335</v>
      </c>
      <c r="I431" s="38">
        <v>257.61666666666667</v>
      </c>
      <c r="J431" s="38">
        <v>260.23333333333335</v>
      </c>
      <c r="K431" s="31">
        <v>255</v>
      </c>
      <c r="L431" s="31">
        <v>248.25</v>
      </c>
      <c r="M431" s="31">
        <v>7.4127299999999998</v>
      </c>
      <c r="N431" s="1"/>
      <c r="O431" s="1"/>
    </row>
    <row r="432" spans="1:15" ht="12.75" customHeight="1">
      <c r="A432" s="33">
        <v>422</v>
      </c>
      <c r="B432" s="58" t="s">
        <v>220</v>
      </c>
      <c r="C432" s="31">
        <v>1108.9000000000001</v>
      </c>
      <c r="D432" s="38">
        <v>1108.3</v>
      </c>
      <c r="E432" s="38">
        <v>1102.5999999999999</v>
      </c>
      <c r="F432" s="38">
        <v>1096.3</v>
      </c>
      <c r="G432" s="38">
        <v>1090.5999999999999</v>
      </c>
      <c r="H432" s="38">
        <v>1114.5999999999999</v>
      </c>
      <c r="I432" s="38">
        <v>1120.3000000000002</v>
      </c>
      <c r="J432" s="38">
        <v>1126.5999999999999</v>
      </c>
      <c r="K432" s="31">
        <v>1114</v>
      </c>
      <c r="L432" s="31">
        <v>1102</v>
      </c>
      <c r="M432" s="31">
        <v>12.05294</v>
      </c>
      <c r="N432" s="1"/>
      <c r="O432" s="1"/>
    </row>
    <row r="433" spans="1:15" ht="12.75" customHeight="1">
      <c r="A433" s="33">
        <v>423</v>
      </c>
      <c r="B433" s="58" t="s">
        <v>221</v>
      </c>
      <c r="C433" s="31">
        <v>610.15</v>
      </c>
      <c r="D433" s="38">
        <v>613.08333333333337</v>
      </c>
      <c r="E433" s="38">
        <v>604.16666666666674</v>
      </c>
      <c r="F433" s="38">
        <v>598.18333333333339</v>
      </c>
      <c r="G433" s="38">
        <v>589.26666666666677</v>
      </c>
      <c r="H433" s="38">
        <v>619.06666666666672</v>
      </c>
      <c r="I433" s="38">
        <v>627.98333333333346</v>
      </c>
      <c r="J433" s="38">
        <v>633.9666666666667</v>
      </c>
      <c r="K433" s="31">
        <v>622</v>
      </c>
      <c r="L433" s="31">
        <v>607.1</v>
      </c>
      <c r="M433" s="31">
        <v>9.0286799999999996</v>
      </c>
      <c r="N433" s="1"/>
      <c r="O433" s="1"/>
    </row>
    <row r="434" spans="1:15" ht="12.75" customHeight="1">
      <c r="A434" s="33">
        <v>424</v>
      </c>
      <c r="B434" s="58" t="s">
        <v>521</v>
      </c>
      <c r="C434" s="31">
        <v>2582.85</v>
      </c>
      <c r="D434" s="38">
        <v>2591</v>
      </c>
      <c r="E434" s="38">
        <v>2562.1999999999998</v>
      </c>
      <c r="F434" s="38">
        <v>2541.5499999999997</v>
      </c>
      <c r="G434" s="38">
        <v>2512.7499999999995</v>
      </c>
      <c r="H434" s="38">
        <v>2611.65</v>
      </c>
      <c r="I434" s="38">
        <v>2640.4500000000003</v>
      </c>
      <c r="J434" s="38">
        <v>2661.1000000000004</v>
      </c>
      <c r="K434" s="31">
        <v>2619.8000000000002</v>
      </c>
      <c r="L434" s="31">
        <v>2570.35</v>
      </c>
      <c r="M434" s="31">
        <v>0.86677999999999999</v>
      </c>
      <c r="N434" s="1"/>
      <c r="O434" s="1"/>
    </row>
    <row r="435" spans="1:15" ht="12.75" customHeight="1">
      <c r="A435" s="33">
        <v>425</v>
      </c>
      <c r="B435" s="58" t="s">
        <v>522</v>
      </c>
      <c r="C435" s="31">
        <v>1290.6500000000001</v>
      </c>
      <c r="D435" s="38">
        <v>1297.9833333333333</v>
      </c>
      <c r="E435" s="38">
        <v>1255.2666666666667</v>
      </c>
      <c r="F435" s="38">
        <v>1219.8833333333332</v>
      </c>
      <c r="G435" s="38">
        <v>1177.1666666666665</v>
      </c>
      <c r="H435" s="38">
        <v>1333.3666666666668</v>
      </c>
      <c r="I435" s="38">
        <v>1376.0833333333335</v>
      </c>
      <c r="J435" s="38">
        <v>1411.4666666666669</v>
      </c>
      <c r="K435" s="31">
        <v>1340.7</v>
      </c>
      <c r="L435" s="31">
        <v>1262.5999999999999</v>
      </c>
      <c r="M435" s="31">
        <v>1.2708999999999999</v>
      </c>
      <c r="N435" s="1"/>
      <c r="O435" s="1"/>
    </row>
    <row r="436" spans="1:15" ht="12.75" customHeight="1">
      <c r="A436" s="33">
        <v>426</v>
      </c>
      <c r="B436" s="58" t="s">
        <v>523</v>
      </c>
      <c r="C436" s="31">
        <v>366.7</v>
      </c>
      <c r="D436" s="38">
        <v>368.23333333333335</v>
      </c>
      <c r="E436" s="38">
        <v>363.4666666666667</v>
      </c>
      <c r="F436" s="38">
        <v>360.23333333333335</v>
      </c>
      <c r="G436" s="38">
        <v>355.4666666666667</v>
      </c>
      <c r="H436" s="38">
        <v>371.4666666666667</v>
      </c>
      <c r="I436" s="38">
        <v>376.23333333333335</v>
      </c>
      <c r="J436" s="38">
        <v>379.4666666666667</v>
      </c>
      <c r="K436" s="31">
        <v>373</v>
      </c>
      <c r="L436" s="31">
        <v>365</v>
      </c>
      <c r="M436" s="31">
        <v>2.24762</v>
      </c>
      <c r="N436" s="1"/>
      <c r="O436" s="1"/>
    </row>
    <row r="437" spans="1:15" ht="12.75" customHeight="1">
      <c r="A437" s="33">
        <v>427</v>
      </c>
      <c r="B437" s="58" t="s">
        <v>524</v>
      </c>
      <c r="C437" s="31">
        <v>420.1</v>
      </c>
      <c r="D437" s="38">
        <v>421</v>
      </c>
      <c r="E437" s="38">
        <v>414.1</v>
      </c>
      <c r="F437" s="38">
        <v>408.1</v>
      </c>
      <c r="G437" s="38">
        <v>401.20000000000005</v>
      </c>
      <c r="H437" s="38">
        <v>427</v>
      </c>
      <c r="I437" s="38">
        <v>433.9</v>
      </c>
      <c r="J437" s="38">
        <v>439.9</v>
      </c>
      <c r="K437" s="31">
        <v>427.9</v>
      </c>
      <c r="L437" s="31">
        <v>415</v>
      </c>
      <c r="M437" s="31">
        <v>1.4457800000000001</v>
      </c>
      <c r="N437" s="1"/>
      <c r="O437" s="1"/>
    </row>
    <row r="438" spans="1:15" ht="12.75" customHeight="1">
      <c r="A438" s="33">
        <v>428</v>
      </c>
      <c r="B438" s="58" t="s">
        <v>525</v>
      </c>
      <c r="C438" s="31">
        <v>4328.95</v>
      </c>
      <c r="D438" s="38">
        <v>4355.0666666666666</v>
      </c>
      <c r="E438" s="38">
        <v>4274.9333333333334</v>
      </c>
      <c r="F438" s="38">
        <v>4220.916666666667</v>
      </c>
      <c r="G438" s="38">
        <v>4140.7833333333338</v>
      </c>
      <c r="H438" s="38">
        <v>4409.083333333333</v>
      </c>
      <c r="I438" s="38">
        <v>4489.2166666666662</v>
      </c>
      <c r="J438" s="38">
        <v>4543.2333333333327</v>
      </c>
      <c r="K438" s="31">
        <v>4435.2</v>
      </c>
      <c r="L438" s="31">
        <v>4301.05</v>
      </c>
      <c r="M438" s="31">
        <v>1.4371799999999999</v>
      </c>
      <c r="N438" s="1"/>
      <c r="O438" s="1"/>
    </row>
    <row r="439" spans="1:15" ht="12.75" customHeight="1">
      <c r="A439" s="33">
        <v>429</v>
      </c>
      <c r="B439" s="58" t="s">
        <v>526</v>
      </c>
      <c r="C439" s="31">
        <v>508.75</v>
      </c>
      <c r="D439" s="38">
        <v>510.03333333333336</v>
      </c>
      <c r="E439" s="38">
        <v>503.91666666666674</v>
      </c>
      <c r="F439" s="38">
        <v>499.08333333333337</v>
      </c>
      <c r="G439" s="38">
        <v>492.96666666666675</v>
      </c>
      <c r="H439" s="38">
        <v>514.86666666666679</v>
      </c>
      <c r="I439" s="38">
        <v>520.98333333333335</v>
      </c>
      <c r="J439" s="38">
        <v>525.81666666666672</v>
      </c>
      <c r="K439" s="31">
        <v>516.15</v>
      </c>
      <c r="L439" s="31">
        <v>505.2</v>
      </c>
      <c r="M439" s="31">
        <v>2.08249</v>
      </c>
      <c r="N439" s="1"/>
      <c r="O439" s="1"/>
    </row>
    <row r="440" spans="1:15" ht="12.75" customHeight="1">
      <c r="A440" s="33">
        <v>430</v>
      </c>
      <c r="B440" s="58" t="s">
        <v>527</v>
      </c>
      <c r="C440" s="31">
        <v>24.1</v>
      </c>
      <c r="D440" s="38">
        <v>24.55</v>
      </c>
      <c r="E440" s="38">
        <v>23.400000000000002</v>
      </c>
      <c r="F440" s="38">
        <v>22.700000000000003</v>
      </c>
      <c r="G440" s="38">
        <v>21.550000000000004</v>
      </c>
      <c r="H440" s="38">
        <v>25.25</v>
      </c>
      <c r="I440" s="38">
        <v>26.4</v>
      </c>
      <c r="J440" s="38">
        <v>27.099999999999998</v>
      </c>
      <c r="K440" s="31">
        <v>25.7</v>
      </c>
      <c r="L440" s="31">
        <v>23.85</v>
      </c>
      <c r="M440" s="31">
        <v>1894.9985899999999</v>
      </c>
      <c r="N440" s="1"/>
      <c r="O440" s="1"/>
    </row>
    <row r="441" spans="1:15" ht="12.75" customHeight="1">
      <c r="A441" s="33">
        <v>431</v>
      </c>
      <c r="B441" s="58" t="s">
        <v>528</v>
      </c>
      <c r="C441" s="31">
        <v>302.39999999999998</v>
      </c>
      <c r="D441" s="38">
        <v>304.43333333333334</v>
      </c>
      <c r="E441" s="38">
        <v>296.01666666666665</v>
      </c>
      <c r="F441" s="38">
        <v>289.63333333333333</v>
      </c>
      <c r="G441" s="38">
        <v>281.21666666666664</v>
      </c>
      <c r="H441" s="38">
        <v>310.81666666666666</v>
      </c>
      <c r="I441" s="38">
        <v>319.23333333333329</v>
      </c>
      <c r="J441" s="38">
        <v>325.61666666666667</v>
      </c>
      <c r="K441" s="31">
        <v>312.85000000000002</v>
      </c>
      <c r="L441" s="31">
        <v>298.05</v>
      </c>
      <c r="M441" s="31">
        <v>28.801559999999998</v>
      </c>
      <c r="N441" s="1"/>
      <c r="O441" s="1"/>
    </row>
    <row r="442" spans="1:15" ht="12.75" customHeight="1">
      <c r="A442" s="33">
        <v>432</v>
      </c>
      <c r="B442" s="58" t="s">
        <v>222</v>
      </c>
      <c r="C442" s="31">
        <v>795.1</v>
      </c>
      <c r="D442" s="38">
        <v>789.03333333333342</v>
      </c>
      <c r="E442" s="38">
        <v>781.61666666666679</v>
      </c>
      <c r="F442" s="38">
        <v>768.13333333333333</v>
      </c>
      <c r="G442" s="38">
        <v>760.7166666666667</v>
      </c>
      <c r="H442" s="38">
        <v>802.51666666666688</v>
      </c>
      <c r="I442" s="38">
        <v>809.93333333333362</v>
      </c>
      <c r="J442" s="38">
        <v>823.41666666666697</v>
      </c>
      <c r="K442" s="31">
        <v>796.45</v>
      </c>
      <c r="L442" s="31">
        <v>775.55</v>
      </c>
      <c r="M442" s="31">
        <v>5.4841600000000001</v>
      </c>
      <c r="N442" s="1"/>
      <c r="O442" s="1"/>
    </row>
    <row r="443" spans="1:15" ht="12.75" customHeight="1">
      <c r="A443" s="33">
        <v>433</v>
      </c>
      <c r="B443" s="58" t="s">
        <v>865</v>
      </c>
      <c r="C443" s="31">
        <v>565.35</v>
      </c>
      <c r="D443" s="38">
        <v>561.33333333333337</v>
      </c>
      <c r="E443" s="38">
        <v>554.7166666666667</v>
      </c>
      <c r="F443" s="38">
        <v>544.08333333333337</v>
      </c>
      <c r="G443" s="38">
        <v>537.4666666666667</v>
      </c>
      <c r="H443" s="38">
        <v>571.9666666666667</v>
      </c>
      <c r="I443" s="38">
        <v>578.58333333333326</v>
      </c>
      <c r="J443" s="38">
        <v>589.2166666666667</v>
      </c>
      <c r="K443" s="31">
        <v>567.95000000000005</v>
      </c>
      <c r="L443" s="31">
        <v>550.70000000000005</v>
      </c>
      <c r="M443" s="31">
        <v>3.3495699999999999</v>
      </c>
      <c r="N443" s="1"/>
      <c r="O443" s="1"/>
    </row>
    <row r="444" spans="1:15" ht="12.75" customHeight="1">
      <c r="A444" s="33">
        <v>434</v>
      </c>
      <c r="B444" s="58" t="s">
        <v>533</v>
      </c>
      <c r="C444" s="31">
        <v>959.65</v>
      </c>
      <c r="D444" s="38">
        <v>965.65</v>
      </c>
      <c r="E444" s="38">
        <v>946.9</v>
      </c>
      <c r="F444" s="38">
        <v>934.15</v>
      </c>
      <c r="G444" s="38">
        <v>915.4</v>
      </c>
      <c r="H444" s="38">
        <v>978.4</v>
      </c>
      <c r="I444" s="38">
        <v>997.15</v>
      </c>
      <c r="J444" s="38">
        <v>1009.9</v>
      </c>
      <c r="K444" s="31">
        <v>984.4</v>
      </c>
      <c r="L444" s="31">
        <v>952.9</v>
      </c>
      <c r="M444" s="31">
        <v>7.7014800000000001</v>
      </c>
      <c r="N444" s="1"/>
      <c r="O444" s="1"/>
    </row>
    <row r="445" spans="1:15" ht="12.75" customHeight="1">
      <c r="A445" s="33">
        <v>435</v>
      </c>
      <c r="B445" s="58" t="s">
        <v>223</v>
      </c>
      <c r="C445" s="31">
        <v>1089.75</v>
      </c>
      <c r="D445" s="38">
        <v>1086.0833333333333</v>
      </c>
      <c r="E445" s="38">
        <v>1074.1666666666665</v>
      </c>
      <c r="F445" s="38">
        <v>1058.5833333333333</v>
      </c>
      <c r="G445" s="38">
        <v>1046.6666666666665</v>
      </c>
      <c r="H445" s="38">
        <v>1101.6666666666665</v>
      </c>
      <c r="I445" s="38">
        <v>1113.583333333333</v>
      </c>
      <c r="J445" s="38">
        <v>1129.1666666666665</v>
      </c>
      <c r="K445" s="31">
        <v>1098</v>
      </c>
      <c r="L445" s="31">
        <v>1070.5</v>
      </c>
      <c r="M445" s="31">
        <v>13.785299999999999</v>
      </c>
      <c r="N445" s="1"/>
      <c r="O445" s="1"/>
    </row>
    <row r="446" spans="1:15" ht="12.75" customHeight="1">
      <c r="A446" s="33">
        <v>436</v>
      </c>
      <c r="B446" s="58" t="s">
        <v>224</v>
      </c>
      <c r="C446" s="31">
        <v>1882.9</v>
      </c>
      <c r="D446" s="38">
        <v>1867.3333333333333</v>
      </c>
      <c r="E446" s="38">
        <v>1846.8166666666666</v>
      </c>
      <c r="F446" s="38">
        <v>1810.7333333333333</v>
      </c>
      <c r="G446" s="38">
        <v>1790.2166666666667</v>
      </c>
      <c r="H446" s="38">
        <v>1903.4166666666665</v>
      </c>
      <c r="I446" s="38">
        <v>1923.9333333333334</v>
      </c>
      <c r="J446" s="38">
        <v>1960.0166666666664</v>
      </c>
      <c r="K446" s="31">
        <v>1887.85</v>
      </c>
      <c r="L446" s="31">
        <v>1831.25</v>
      </c>
      <c r="M446" s="31">
        <v>13.093349999999999</v>
      </c>
      <c r="N446" s="1"/>
      <c r="O446" s="1"/>
    </row>
    <row r="447" spans="1:15" ht="12.75" customHeight="1">
      <c r="A447" s="33">
        <v>437</v>
      </c>
      <c r="B447" s="58" t="s">
        <v>229</v>
      </c>
      <c r="C447" s="31">
        <v>3418.5</v>
      </c>
      <c r="D447" s="38">
        <v>3407.1333333333337</v>
      </c>
      <c r="E447" s="38">
        <v>3381.4166666666674</v>
      </c>
      <c r="F447" s="38">
        <v>3344.3333333333339</v>
      </c>
      <c r="G447" s="38">
        <v>3318.6166666666677</v>
      </c>
      <c r="H447" s="38">
        <v>3444.2166666666672</v>
      </c>
      <c r="I447" s="38">
        <v>3469.9333333333334</v>
      </c>
      <c r="J447" s="38">
        <v>3507.0166666666669</v>
      </c>
      <c r="K447" s="31">
        <v>3432.85</v>
      </c>
      <c r="L447" s="31">
        <v>3370.05</v>
      </c>
      <c r="M447" s="31">
        <v>18.28332</v>
      </c>
      <c r="N447" s="1"/>
      <c r="O447" s="1"/>
    </row>
    <row r="448" spans="1:15" ht="12.75" customHeight="1">
      <c r="A448" s="33">
        <v>438</v>
      </c>
      <c r="B448" s="58" t="s">
        <v>225</v>
      </c>
      <c r="C448" s="31">
        <v>846.05</v>
      </c>
      <c r="D448" s="38">
        <v>844.01666666666677</v>
      </c>
      <c r="E448" s="38">
        <v>839.03333333333353</v>
      </c>
      <c r="F448" s="38">
        <v>832.01666666666677</v>
      </c>
      <c r="G448" s="38">
        <v>827.03333333333353</v>
      </c>
      <c r="H448" s="38">
        <v>851.03333333333353</v>
      </c>
      <c r="I448" s="38">
        <v>856.01666666666688</v>
      </c>
      <c r="J448" s="38">
        <v>863.03333333333353</v>
      </c>
      <c r="K448" s="31">
        <v>849</v>
      </c>
      <c r="L448" s="31">
        <v>837</v>
      </c>
      <c r="M448" s="31">
        <v>7.0502399999999996</v>
      </c>
      <c r="N448" s="1"/>
      <c r="O448" s="1"/>
    </row>
    <row r="449" spans="1:15" ht="12.75" customHeight="1">
      <c r="A449" s="33">
        <v>439</v>
      </c>
      <c r="B449" s="58" t="s">
        <v>297</v>
      </c>
      <c r="C449" s="31">
        <v>7319.8</v>
      </c>
      <c r="D449" s="38">
        <v>7290.0999999999995</v>
      </c>
      <c r="E449" s="38">
        <v>7249.6499999999987</v>
      </c>
      <c r="F449" s="38">
        <v>7179.4999999999991</v>
      </c>
      <c r="G449" s="38">
        <v>7139.0499999999984</v>
      </c>
      <c r="H449" s="38">
        <v>7360.2499999999991</v>
      </c>
      <c r="I449" s="38">
        <v>7400.7</v>
      </c>
      <c r="J449" s="38">
        <v>7470.8499999999995</v>
      </c>
      <c r="K449" s="31">
        <v>7330.55</v>
      </c>
      <c r="L449" s="31">
        <v>7219.95</v>
      </c>
      <c r="M449" s="31">
        <v>1.00661</v>
      </c>
      <c r="N449" s="1"/>
      <c r="O449" s="1"/>
    </row>
    <row r="450" spans="1:15" ht="12.75" customHeight="1">
      <c r="A450" s="33">
        <v>440</v>
      </c>
      <c r="B450" s="58" t="s">
        <v>534</v>
      </c>
      <c r="C450" s="31">
        <v>2460.15</v>
      </c>
      <c r="D450" s="38">
        <v>2466.8000000000002</v>
      </c>
      <c r="E450" s="38">
        <v>2448.6500000000005</v>
      </c>
      <c r="F450" s="38">
        <v>2437.1500000000005</v>
      </c>
      <c r="G450" s="38">
        <v>2419.0000000000009</v>
      </c>
      <c r="H450" s="38">
        <v>2478.3000000000002</v>
      </c>
      <c r="I450" s="38">
        <v>2496.4499999999998</v>
      </c>
      <c r="J450" s="38">
        <v>2507.9499999999998</v>
      </c>
      <c r="K450" s="31">
        <v>2484.9499999999998</v>
      </c>
      <c r="L450" s="31">
        <v>2455.3000000000002</v>
      </c>
      <c r="M450" s="31">
        <v>0.30848999999999999</v>
      </c>
      <c r="N450" s="1"/>
      <c r="O450" s="1"/>
    </row>
    <row r="451" spans="1:15" ht="12.75" customHeight="1">
      <c r="A451" s="33">
        <v>441</v>
      </c>
      <c r="B451" s="58" t="s">
        <v>535</v>
      </c>
      <c r="C451" s="31">
        <v>405.15</v>
      </c>
      <c r="D451" s="38">
        <v>406.2166666666667</v>
      </c>
      <c r="E451" s="38">
        <v>402.88333333333338</v>
      </c>
      <c r="F451" s="38">
        <v>400.61666666666667</v>
      </c>
      <c r="G451" s="38">
        <v>397.28333333333336</v>
      </c>
      <c r="H451" s="38">
        <v>408.48333333333341</v>
      </c>
      <c r="I451" s="38">
        <v>411.81666666666666</v>
      </c>
      <c r="J451" s="38">
        <v>414.08333333333343</v>
      </c>
      <c r="K451" s="31">
        <v>409.55</v>
      </c>
      <c r="L451" s="31">
        <v>403.95</v>
      </c>
      <c r="M451" s="31">
        <v>11.71942</v>
      </c>
      <c r="N451" s="1"/>
      <c r="O451" s="1"/>
    </row>
    <row r="452" spans="1:15" ht="12.75" customHeight="1">
      <c r="A452" s="33">
        <v>442</v>
      </c>
      <c r="B452" s="58" t="s">
        <v>226</v>
      </c>
      <c r="C452" s="31">
        <v>609</v>
      </c>
      <c r="D452" s="38">
        <v>610.19999999999993</v>
      </c>
      <c r="E452" s="38">
        <v>604.79999999999984</v>
      </c>
      <c r="F452" s="38">
        <v>600.59999999999991</v>
      </c>
      <c r="G452" s="38">
        <v>595.19999999999982</v>
      </c>
      <c r="H452" s="38">
        <v>614.39999999999986</v>
      </c>
      <c r="I452" s="38">
        <v>619.79999999999995</v>
      </c>
      <c r="J452" s="38">
        <v>623.99999999999989</v>
      </c>
      <c r="K452" s="31">
        <v>615.6</v>
      </c>
      <c r="L452" s="31">
        <v>606</v>
      </c>
      <c r="M452" s="31">
        <v>83.926649999999995</v>
      </c>
      <c r="N452" s="1"/>
      <c r="O452" s="1"/>
    </row>
    <row r="453" spans="1:15" ht="12.75" customHeight="1">
      <c r="A453" s="33">
        <v>443</v>
      </c>
      <c r="B453" s="58" t="s">
        <v>227</v>
      </c>
      <c r="C453" s="31">
        <v>259.14999999999998</v>
      </c>
      <c r="D453" s="38">
        <v>258.85000000000002</v>
      </c>
      <c r="E453" s="38">
        <v>255.40000000000003</v>
      </c>
      <c r="F453" s="38">
        <v>251.65</v>
      </c>
      <c r="G453" s="38">
        <v>248.20000000000002</v>
      </c>
      <c r="H453" s="38">
        <v>262.60000000000002</v>
      </c>
      <c r="I453" s="38">
        <v>266.05000000000007</v>
      </c>
      <c r="J453" s="38">
        <v>269.80000000000007</v>
      </c>
      <c r="K453" s="31">
        <v>262.3</v>
      </c>
      <c r="L453" s="31">
        <v>255.1</v>
      </c>
      <c r="M453" s="31">
        <v>187.67430999999999</v>
      </c>
      <c r="N453" s="1"/>
      <c r="O453" s="1"/>
    </row>
    <row r="454" spans="1:15" ht="12.75" customHeight="1">
      <c r="A454" s="33">
        <v>444</v>
      </c>
      <c r="B454" s="58" t="s">
        <v>228</v>
      </c>
      <c r="C454" s="31">
        <v>131.75</v>
      </c>
      <c r="D454" s="38">
        <v>131.16666666666666</v>
      </c>
      <c r="E454" s="38">
        <v>129.43333333333331</v>
      </c>
      <c r="F454" s="38">
        <v>127.11666666666665</v>
      </c>
      <c r="G454" s="38">
        <v>125.3833333333333</v>
      </c>
      <c r="H454" s="38">
        <v>133.48333333333332</v>
      </c>
      <c r="I454" s="38">
        <v>135.21666666666667</v>
      </c>
      <c r="J454" s="38">
        <v>137.53333333333333</v>
      </c>
      <c r="K454" s="31">
        <v>132.9</v>
      </c>
      <c r="L454" s="31">
        <v>128.85</v>
      </c>
      <c r="M454" s="31">
        <v>685.25900000000001</v>
      </c>
      <c r="N454" s="1"/>
      <c r="O454" s="1"/>
    </row>
    <row r="455" spans="1:15" ht="12.75" customHeight="1">
      <c r="A455" s="33">
        <v>445</v>
      </c>
      <c r="B455" s="58" t="s">
        <v>298</v>
      </c>
      <c r="C455" s="31">
        <v>90.05</v>
      </c>
      <c r="D455" s="38">
        <v>90.916666666666671</v>
      </c>
      <c r="E455" s="38">
        <v>88.63333333333334</v>
      </c>
      <c r="F455" s="38">
        <v>87.216666666666669</v>
      </c>
      <c r="G455" s="38">
        <v>84.933333333333337</v>
      </c>
      <c r="H455" s="38">
        <v>92.333333333333343</v>
      </c>
      <c r="I455" s="38">
        <v>94.616666666666674</v>
      </c>
      <c r="J455" s="38">
        <v>96.033333333333346</v>
      </c>
      <c r="K455" s="31">
        <v>93.2</v>
      </c>
      <c r="L455" s="31">
        <v>89.5</v>
      </c>
      <c r="M455" s="31">
        <v>69.909719999999993</v>
      </c>
      <c r="N455" s="1"/>
      <c r="O455" s="1"/>
    </row>
    <row r="456" spans="1:15" ht="12.75" customHeight="1">
      <c r="A456" s="33">
        <v>446</v>
      </c>
      <c r="B456" s="58" t="s">
        <v>529</v>
      </c>
      <c r="C456" s="31">
        <v>1419.55</v>
      </c>
      <c r="D456" s="38">
        <v>1423.55</v>
      </c>
      <c r="E456" s="38">
        <v>1406.85</v>
      </c>
      <c r="F456" s="38">
        <v>1394.1499999999999</v>
      </c>
      <c r="G456" s="38">
        <v>1377.4499999999998</v>
      </c>
      <c r="H456" s="38">
        <v>1436.25</v>
      </c>
      <c r="I456" s="38">
        <v>1452.9500000000003</v>
      </c>
      <c r="J456" s="38">
        <v>1465.65</v>
      </c>
      <c r="K456" s="31">
        <v>1440.25</v>
      </c>
      <c r="L456" s="31">
        <v>1410.85</v>
      </c>
      <c r="M456" s="31">
        <v>1.9776</v>
      </c>
      <c r="N456" s="1"/>
      <c r="O456" s="1"/>
    </row>
    <row r="457" spans="1:15" ht="12.75" customHeight="1">
      <c r="A457" s="33">
        <v>447</v>
      </c>
      <c r="B457" s="58" t="s">
        <v>530</v>
      </c>
      <c r="C457" s="31">
        <v>370.45</v>
      </c>
      <c r="D457" s="38">
        <v>370.55</v>
      </c>
      <c r="E457" s="38">
        <v>366.1</v>
      </c>
      <c r="F457" s="38">
        <v>361.75</v>
      </c>
      <c r="G457" s="38">
        <v>357.3</v>
      </c>
      <c r="H457" s="38">
        <v>374.90000000000003</v>
      </c>
      <c r="I457" s="38">
        <v>379.34999999999997</v>
      </c>
      <c r="J457" s="38">
        <v>383.70000000000005</v>
      </c>
      <c r="K457" s="31">
        <v>375</v>
      </c>
      <c r="L457" s="31">
        <v>366.2</v>
      </c>
      <c r="M457" s="31">
        <v>12.7629</v>
      </c>
      <c r="N457" s="1"/>
      <c r="O457" s="1"/>
    </row>
    <row r="458" spans="1:15" ht="12.75" customHeight="1">
      <c r="A458" s="33">
        <v>448</v>
      </c>
      <c r="B458" s="58" t="s">
        <v>536</v>
      </c>
      <c r="C458" s="31">
        <v>2552.3000000000002</v>
      </c>
      <c r="D458" s="38">
        <v>2524.25</v>
      </c>
      <c r="E458" s="38">
        <v>2487.5</v>
      </c>
      <c r="F458" s="38">
        <v>2422.6999999999998</v>
      </c>
      <c r="G458" s="38">
        <v>2385.9499999999998</v>
      </c>
      <c r="H458" s="38">
        <v>2589.0500000000002</v>
      </c>
      <c r="I458" s="38">
        <v>2625.8</v>
      </c>
      <c r="J458" s="38">
        <v>2690.6000000000004</v>
      </c>
      <c r="K458" s="31">
        <v>2561</v>
      </c>
      <c r="L458" s="31">
        <v>2459.4499999999998</v>
      </c>
      <c r="M458" s="31">
        <v>0.77542</v>
      </c>
      <c r="N458" s="1"/>
      <c r="O458" s="1"/>
    </row>
    <row r="459" spans="1:15" ht="12.75" customHeight="1">
      <c r="A459" s="33">
        <v>449</v>
      </c>
      <c r="B459" s="58" t="s">
        <v>230</v>
      </c>
      <c r="C459" s="31">
        <v>1256.75</v>
      </c>
      <c r="D459" s="38">
        <v>1249.4333333333334</v>
      </c>
      <c r="E459" s="38">
        <v>1232.8666666666668</v>
      </c>
      <c r="F459" s="38">
        <v>1208.9833333333333</v>
      </c>
      <c r="G459" s="38">
        <v>1192.4166666666667</v>
      </c>
      <c r="H459" s="38">
        <v>1273.3166666666668</v>
      </c>
      <c r="I459" s="38">
        <v>1289.8833333333334</v>
      </c>
      <c r="J459" s="38">
        <v>1313.7666666666669</v>
      </c>
      <c r="K459" s="31">
        <v>1266</v>
      </c>
      <c r="L459" s="31">
        <v>1225.55</v>
      </c>
      <c r="M459" s="31">
        <v>34.668729999999996</v>
      </c>
      <c r="N459" s="1"/>
      <c r="O459" s="1"/>
    </row>
    <row r="460" spans="1:15" ht="12.75" customHeight="1">
      <c r="A460" s="33">
        <v>450</v>
      </c>
      <c r="B460" s="58" t="s">
        <v>537</v>
      </c>
      <c r="C460" s="31">
        <v>902.85</v>
      </c>
      <c r="D460" s="38">
        <v>889.38333333333333</v>
      </c>
      <c r="E460" s="38">
        <v>863.86666666666667</v>
      </c>
      <c r="F460" s="38">
        <v>824.88333333333333</v>
      </c>
      <c r="G460" s="38">
        <v>799.36666666666667</v>
      </c>
      <c r="H460" s="38">
        <v>928.36666666666667</v>
      </c>
      <c r="I460" s="38">
        <v>953.88333333333333</v>
      </c>
      <c r="J460" s="38">
        <v>992.86666666666667</v>
      </c>
      <c r="K460" s="31">
        <v>914.9</v>
      </c>
      <c r="L460" s="31">
        <v>850.4</v>
      </c>
      <c r="M460" s="31">
        <v>35.327950000000001</v>
      </c>
      <c r="N460" s="1"/>
      <c r="O460" s="1"/>
    </row>
    <row r="461" spans="1:15" ht="12.75" customHeight="1">
      <c r="A461" s="33">
        <v>451</v>
      </c>
      <c r="B461" s="58" t="s">
        <v>538</v>
      </c>
      <c r="C461" s="31">
        <v>133.35</v>
      </c>
      <c r="D461" s="38">
        <v>133.51666666666665</v>
      </c>
      <c r="E461" s="38">
        <v>131.48333333333329</v>
      </c>
      <c r="F461" s="38">
        <v>129.61666666666665</v>
      </c>
      <c r="G461" s="38">
        <v>127.58333333333329</v>
      </c>
      <c r="H461" s="38">
        <v>135.3833333333333</v>
      </c>
      <c r="I461" s="38">
        <v>137.41666666666666</v>
      </c>
      <c r="J461" s="38">
        <v>139.2833333333333</v>
      </c>
      <c r="K461" s="31">
        <v>135.55000000000001</v>
      </c>
      <c r="L461" s="31">
        <v>131.65</v>
      </c>
      <c r="M461" s="31">
        <v>16.457989999999999</v>
      </c>
      <c r="N461" s="1"/>
      <c r="O461" s="1"/>
    </row>
    <row r="462" spans="1:15" ht="12.75" customHeight="1">
      <c r="A462" s="33">
        <v>452</v>
      </c>
      <c r="B462" s="58" t="s">
        <v>208</v>
      </c>
      <c r="C462" s="31">
        <v>921.9</v>
      </c>
      <c r="D462" s="38">
        <v>912.26666666666677</v>
      </c>
      <c r="E462" s="38">
        <v>898.63333333333355</v>
      </c>
      <c r="F462" s="38">
        <v>875.36666666666679</v>
      </c>
      <c r="G462" s="38">
        <v>861.73333333333358</v>
      </c>
      <c r="H462" s="38">
        <v>935.53333333333353</v>
      </c>
      <c r="I462" s="38">
        <v>949.16666666666674</v>
      </c>
      <c r="J462" s="38">
        <v>972.43333333333351</v>
      </c>
      <c r="K462" s="31">
        <v>925.9</v>
      </c>
      <c r="L462" s="31">
        <v>889</v>
      </c>
      <c r="M462" s="31">
        <v>9.1686999999999994</v>
      </c>
      <c r="N462" s="1"/>
      <c r="O462" s="1"/>
    </row>
    <row r="463" spans="1:15" ht="12.75" customHeight="1">
      <c r="A463" s="33">
        <v>453</v>
      </c>
      <c r="B463" s="58" t="s">
        <v>539</v>
      </c>
      <c r="C463" s="31">
        <v>2803.9</v>
      </c>
      <c r="D463" s="38">
        <v>2817.0333333333328</v>
      </c>
      <c r="E463" s="38">
        <v>2764.0666666666657</v>
      </c>
      <c r="F463" s="38">
        <v>2724.2333333333327</v>
      </c>
      <c r="G463" s="38">
        <v>2671.2666666666655</v>
      </c>
      <c r="H463" s="38">
        <v>2856.8666666666659</v>
      </c>
      <c r="I463" s="38">
        <v>2909.833333333333</v>
      </c>
      <c r="J463" s="38">
        <v>2949.6666666666661</v>
      </c>
      <c r="K463" s="31">
        <v>2870</v>
      </c>
      <c r="L463" s="31">
        <v>2777.2</v>
      </c>
      <c r="M463" s="31">
        <v>0.35637999999999997</v>
      </c>
      <c r="N463" s="1"/>
      <c r="O463" s="1"/>
    </row>
    <row r="464" spans="1:15" ht="12.75" customHeight="1">
      <c r="A464" s="33">
        <v>454</v>
      </c>
      <c r="B464" s="58" t="s">
        <v>540</v>
      </c>
      <c r="C464" s="31">
        <v>3161.95</v>
      </c>
      <c r="D464" s="38">
        <v>3183.3166666666671</v>
      </c>
      <c r="E464" s="38">
        <v>3132.6333333333341</v>
      </c>
      <c r="F464" s="38">
        <v>3103.3166666666671</v>
      </c>
      <c r="G464" s="38">
        <v>3052.6333333333341</v>
      </c>
      <c r="H464" s="38">
        <v>3212.6333333333341</v>
      </c>
      <c r="I464" s="38">
        <v>3263.3166666666675</v>
      </c>
      <c r="J464" s="38">
        <v>3292.6333333333341</v>
      </c>
      <c r="K464" s="31">
        <v>3234</v>
      </c>
      <c r="L464" s="31">
        <v>3154</v>
      </c>
      <c r="M464" s="31">
        <v>0.72504000000000002</v>
      </c>
      <c r="N464" s="1"/>
      <c r="O464" s="1"/>
    </row>
    <row r="465" spans="1:15" ht="12.75" customHeight="1">
      <c r="A465" s="33">
        <v>455</v>
      </c>
      <c r="B465" s="58" t="s">
        <v>231</v>
      </c>
      <c r="C465" s="31">
        <v>3100.3</v>
      </c>
      <c r="D465" s="38">
        <v>3103.85</v>
      </c>
      <c r="E465" s="38">
        <v>3082.75</v>
      </c>
      <c r="F465" s="38">
        <v>3065.2000000000003</v>
      </c>
      <c r="G465" s="38">
        <v>3044.1000000000004</v>
      </c>
      <c r="H465" s="38">
        <v>3121.3999999999996</v>
      </c>
      <c r="I465" s="38">
        <v>3142.4999999999991</v>
      </c>
      <c r="J465" s="38">
        <v>3160.0499999999993</v>
      </c>
      <c r="K465" s="31">
        <v>3124.95</v>
      </c>
      <c r="L465" s="31">
        <v>3086.3</v>
      </c>
      <c r="M465" s="31">
        <v>5.3981300000000001</v>
      </c>
      <c r="N465" s="1"/>
      <c r="O465" s="1"/>
    </row>
    <row r="466" spans="1:15" ht="12.75" customHeight="1">
      <c r="A466" s="33">
        <v>456</v>
      </c>
      <c r="B466" s="58" t="s">
        <v>232</v>
      </c>
      <c r="C466" s="31">
        <v>1827</v>
      </c>
      <c r="D466" s="38">
        <v>1824.75</v>
      </c>
      <c r="E466" s="38">
        <v>1797.65</v>
      </c>
      <c r="F466" s="38">
        <v>1768.3000000000002</v>
      </c>
      <c r="G466" s="38">
        <v>1741.2000000000003</v>
      </c>
      <c r="H466" s="38">
        <v>1854.1</v>
      </c>
      <c r="I466" s="38">
        <v>1881.1999999999998</v>
      </c>
      <c r="J466" s="38">
        <v>1910.5499999999997</v>
      </c>
      <c r="K466" s="31">
        <v>1851.85</v>
      </c>
      <c r="L466" s="31">
        <v>1795.4</v>
      </c>
      <c r="M466" s="31">
        <v>11.89152</v>
      </c>
      <c r="N466" s="1"/>
      <c r="O466" s="1"/>
    </row>
    <row r="467" spans="1:15" ht="12.75" customHeight="1">
      <c r="A467" s="33">
        <v>457</v>
      </c>
      <c r="B467" s="58" t="s">
        <v>299</v>
      </c>
      <c r="C467" s="31">
        <v>705.5</v>
      </c>
      <c r="D467" s="38">
        <v>693.85</v>
      </c>
      <c r="E467" s="38">
        <v>674.15000000000009</v>
      </c>
      <c r="F467" s="38">
        <v>642.80000000000007</v>
      </c>
      <c r="G467" s="38">
        <v>623.10000000000014</v>
      </c>
      <c r="H467" s="38">
        <v>725.2</v>
      </c>
      <c r="I467" s="38">
        <v>744.90000000000009</v>
      </c>
      <c r="J467" s="38">
        <v>776.25</v>
      </c>
      <c r="K467" s="31">
        <v>713.55</v>
      </c>
      <c r="L467" s="31">
        <v>662.5</v>
      </c>
      <c r="M467" s="31">
        <v>18.87518</v>
      </c>
      <c r="N467" s="1"/>
      <c r="O467" s="1"/>
    </row>
    <row r="468" spans="1:15" ht="12.75" customHeight="1">
      <c r="A468" s="33">
        <v>458</v>
      </c>
      <c r="B468" s="58" t="s">
        <v>541</v>
      </c>
      <c r="C468" s="31">
        <v>814.1</v>
      </c>
      <c r="D468" s="38">
        <v>814.70000000000016</v>
      </c>
      <c r="E468" s="38">
        <v>807.35000000000036</v>
      </c>
      <c r="F468" s="38">
        <v>800.60000000000025</v>
      </c>
      <c r="G468" s="38">
        <v>793.25000000000045</v>
      </c>
      <c r="H468" s="38">
        <v>821.45000000000027</v>
      </c>
      <c r="I468" s="38">
        <v>828.8</v>
      </c>
      <c r="J468" s="38">
        <v>835.55000000000018</v>
      </c>
      <c r="K468" s="31">
        <v>822.05</v>
      </c>
      <c r="L468" s="31">
        <v>807.95</v>
      </c>
      <c r="M468" s="31">
        <v>0.30569000000000002</v>
      </c>
      <c r="N468" s="1"/>
      <c r="O468" s="1"/>
    </row>
    <row r="469" spans="1:15" ht="12.75" customHeight="1">
      <c r="A469" s="33">
        <v>459</v>
      </c>
      <c r="B469" s="58" t="s">
        <v>233</v>
      </c>
      <c r="C469" s="31">
        <v>2031.4</v>
      </c>
      <c r="D469" s="38">
        <v>2041.9666666666665</v>
      </c>
      <c r="E469" s="38">
        <v>2009.4333333333329</v>
      </c>
      <c r="F469" s="38">
        <v>1987.4666666666665</v>
      </c>
      <c r="G469" s="38">
        <v>1954.9333333333329</v>
      </c>
      <c r="H469" s="38">
        <v>2063.9333333333329</v>
      </c>
      <c r="I469" s="38">
        <v>2096.4666666666662</v>
      </c>
      <c r="J469" s="38">
        <v>2118.4333333333329</v>
      </c>
      <c r="K469" s="31">
        <v>2074.5</v>
      </c>
      <c r="L469" s="31">
        <v>2020</v>
      </c>
      <c r="M469" s="31">
        <v>7.4459900000000001</v>
      </c>
      <c r="N469" s="1"/>
      <c r="O469" s="1"/>
    </row>
    <row r="470" spans="1:15" ht="12.75" customHeight="1">
      <c r="A470" s="33">
        <v>460</v>
      </c>
      <c r="B470" s="58" t="s">
        <v>300</v>
      </c>
      <c r="C470" s="31">
        <v>40.049999999999997</v>
      </c>
      <c r="D470" s="38">
        <v>40.083333333333336</v>
      </c>
      <c r="E470" s="38">
        <v>39.366666666666674</v>
      </c>
      <c r="F470" s="38">
        <v>38.683333333333337</v>
      </c>
      <c r="G470" s="38">
        <v>37.966666666666676</v>
      </c>
      <c r="H470" s="38">
        <v>40.766666666666673</v>
      </c>
      <c r="I470" s="38">
        <v>41.483333333333327</v>
      </c>
      <c r="J470" s="38">
        <v>42.166666666666671</v>
      </c>
      <c r="K470" s="31">
        <v>40.799999999999997</v>
      </c>
      <c r="L470" s="31">
        <v>39.4</v>
      </c>
      <c r="M470" s="31">
        <v>475.36903000000001</v>
      </c>
      <c r="N470" s="1"/>
      <c r="O470" s="1"/>
    </row>
    <row r="471" spans="1:15" ht="12.75" customHeight="1">
      <c r="A471" s="33">
        <v>461</v>
      </c>
      <c r="B471" s="58" t="s">
        <v>542</v>
      </c>
      <c r="C471" s="31">
        <v>335.7</v>
      </c>
      <c r="D471" s="38">
        <v>331.3</v>
      </c>
      <c r="E471" s="38">
        <v>322</v>
      </c>
      <c r="F471" s="38">
        <v>308.3</v>
      </c>
      <c r="G471" s="38">
        <v>299</v>
      </c>
      <c r="H471" s="38">
        <v>345</v>
      </c>
      <c r="I471" s="38">
        <v>354.30000000000007</v>
      </c>
      <c r="J471" s="38">
        <v>368</v>
      </c>
      <c r="K471" s="31">
        <v>340.6</v>
      </c>
      <c r="L471" s="31">
        <v>317.60000000000002</v>
      </c>
      <c r="M471" s="31">
        <v>41.313270000000003</v>
      </c>
      <c r="N471" s="1"/>
      <c r="O471" s="1"/>
    </row>
    <row r="472" spans="1:15" ht="12.75" customHeight="1">
      <c r="A472" s="33">
        <v>462</v>
      </c>
      <c r="B472" s="58" t="s">
        <v>543</v>
      </c>
      <c r="C472" s="31">
        <v>388.6</v>
      </c>
      <c r="D472" s="38">
        <v>389.40000000000003</v>
      </c>
      <c r="E472" s="38">
        <v>385.90000000000009</v>
      </c>
      <c r="F472" s="38">
        <v>383.20000000000005</v>
      </c>
      <c r="G472" s="38">
        <v>379.7000000000001</v>
      </c>
      <c r="H472" s="38">
        <v>392.10000000000008</v>
      </c>
      <c r="I472" s="38">
        <v>395.59999999999997</v>
      </c>
      <c r="J472" s="38">
        <v>398.30000000000007</v>
      </c>
      <c r="K472" s="31">
        <v>392.9</v>
      </c>
      <c r="L472" s="31">
        <v>386.7</v>
      </c>
      <c r="M472" s="31">
        <v>3.0876299999999999</v>
      </c>
      <c r="N472" s="1"/>
      <c r="O472" s="1"/>
    </row>
    <row r="473" spans="1:15" ht="12.75" customHeight="1">
      <c r="A473" s="33">
        <v>463</v>
      </c>
      <c r="B473" s="58" t="s">
        <v>531</v>
      </c>
      <c r="C473" s="31">
        <v>811.75</v>
      </c>
      <c r="D473" s="38">
        <v>810.9666666666667</v>
      </c>
      <c r="E473" s="38">
        <v>801.93333333333339</v>
      </c>
      <c r="F473" s="38">
        <v>792.11666666666667</v>
      </c>
      <c r="G473" s="38">
        <v>783.08333333333337</v>
      </c>
      <c r="H473" s="38">
        <v>820.78333333333342</v>
      </c>
      <c r="I473" s="38">
        <v>829.81666666666672</v>
      </c>
      <c r="J473" s="38">
        <v>839.63333333333344</v>
      </c>
      <c r="K473" s="31">
        <v>820</v>
      </c>
      <c r="L473" s="31">
        <v>801.15</v>
      </c>
      <c r="M473" s="31">
        <v>1.5685500000000001</v>
      </c>
      <c r="N473" s="1"/>
      <c r="O473" s="1"/>
    </row>
    <row r="474" spans="1:15" ht="12.75" customHeight="1">
      <c r="A474" s="33">
        <v>464</v>
      </c>
      <c r="B474" s="58" t="s">
        <v>301</v>
      </c>
      <c r="C474" s="31">
        <v>3054.45</v>
      </c>
      <c r="D474" s="38">
        <v>3025.4166666666665</v>
      </c>
      <c r="E474" s="38">
        <v>2991.0333333333328</v>
      </c>
      <c r="F474" s="38">
        <v>2927.6166666666663</v>
      </c>
      <c r="G474" s="38">
        <v>2893.2333333333327</v>
      </c>
      <c r="H474" s="38">
        <v>3088.833333333333</v>
      </c>
      <c r="I474" s="38">
        <v>3123.2166666666672</v>
      </c>
      <c r="J474" s="38">
        <v>3186.6333333333332</v>
      </c>
      <c r="K474" s="31">
        <v>3059.8</v>
      </c>
      <c r="L474" s="31">
        <v>2962</v>
      </c>
      <c r="M474" s="31">
        <v>2.5830299999999999</v>
      </c>
      <c r="N474" s="1"/>
      <c r="O474" s="1"/>
    </row>
    <row r="475" spans="1:15" ht="12.75" customHeight="1">
      <c r="A475" s="33">
        <v>465</v>
      </c>
      <c r="B475" s="58" t="s">
        <v>532</v>
      </c>
      <c r="C475" s="31">
        <v>50.3</v>
      </c>
      <c r="D475" s="38">
        <v>49.816666666666663</v>
      </c>
      <c r="E475" s="38">
        <v>48.783333333333324</v>
      </c>
      <c r="F475" s="38">
        <v>47.266666666666659</v>
      </c>
      <c r="G475" s="38">
        <v>46.23333333333332</v>
      </c>
      <c r="H475" s="38">
        <v>51.333333333333329</v>
      </c>
      <c r="I475" s="38">
        <v>52.36666666666666</v>
      </c>
      <c r="J475" s="38">
        <v>53.883333333333333</v>
      </c>
      <c r="K475" s="31">
        <v>50.85</v>
      </c>
      <c r="L475" s="31">
        <v>48.3</v>
      </c>
      <c r="M475" s="31">
        <v>219.33770999999999</v>
      </c>
      <c r="N475" s="1"/>
      <c r="O475" s="1"/>
    </row>
    <row r="476" spans="1:15" ht="12.75" customHeight="1">
      <c r="A476" s="33">
        <v>466</v>
      </c>
      <c r="B476" s="58" t="s">
        <v>234</v>
      </c>
      <c r="C476" s="31">
        <v>1452.85</v>
      </c>
      <c r="D476" s="38">
        <v>1455.1666666666667</v>
      </c>
      <c r="E476" s="38">
        <v>1441.3333333333335</v>
      </c>
      <c r="F476" s="38">
        <v>1429.8166666666668</v>
      </c>
      <c r="G476" s="38">
        <v>1415.9833333333336</v>
      </c>
      <c r="H476" s="38">
        <v>1466.6833333333334</v>
      </c>
      <c r="I476" s="38">
        <v>1480.5166666666669</v>
      </c>
      <c r="J476" s="38">
        <v>1492.0333333333333</v>
      </c>
      <c r="K476" s="31">
        <v>1469</v>
      </c>
      <c r="L476" s="31">
        <v>1443.65</v>
      </c>
      <c r="M476" s="31">
        <v>15.300599999999999</v>
      </c>
      <c r="N476" s="1"/>
      <c r="O476" s="1"/>
    </row>
    <row r="477" spans="1:15" ht="12.75" customHeight="1">
      <c r="A477" s="33">
        <v>467</v>
      </c>
      <c r="B477" s="58" t="s">
        <v>544</v>
      </c>
      <c r="C477" s="31">
        <v>32.9</v>
      </c>
      <c r="D477" s="38">
        <v>32.43333333333333</v>
      </c>
      <c r="E477" s="38">
        <v>31.816666666666663</v>
      </c>
      <c r="F477" s="38">
        <v>30.733333333333334</v>
      </c>
      <c r="G477" s="38">
        <v>30.116666666666667</v>
      </c>
      <c r="H477" s="38">
        <v>33.516666666666659</v>
      </c>
      <c r="I477" s="38">
        <v>34.133333333333319</v>
      </c>
      <c r="J477" s="38">
        <v>35.216666666666654</v>
      </c>
      <c r="K477" s="31">
        <v>33.049999999999997</v>
      </c>
      <c r="L477" s="31">
        <v>31.35</v>
      </c>
      <c r="M477" s="31">
        <v>275.83693</v>
      </c>
      <c r="N477" s="1"/>
      <c r="O477" s="1"/>
    </row>
    <row r="478" spans="1:15" ht="12.75" customHeight="1">
      <c r="A478" s="33">
        <v>468</v>
      </c>
      <c r="B478" s="58" t="s">
        <v>545</v>
      </c>
      <c r="C478" s="31">
        <v>479.4</v>
      </c>
      <c r="D478" s="38">
        <v>480.51666666666665</v>
      </c>
      <c r="E478" s="38">
        <v>473.18333333333328</v>
      </c>
      <c r="F478" s="38">
        <v>466.96666666666664</v>
      </c>
      <c r="G478" s="38">
        <v>459.63333333333327</v>
      </c>
      <c r="H478" s="38">
        <v>486.73333333333329</v>
      </c>
      <c r="I478" s="38">
        <v>494.06666666666666</v>
      </c>
      <c r="J478" s="38">
        <v>500.2833333333333</v>
      </c>
      <c r="K478" s="31">
        <v>487.85</v>
      </c>
      <c r="L478" s="31">
        <v>474.3</v>
      </c>
      <c r="M478" s="31">
        <v>6.04406</v>
      </c>
      <c r="N478" s="1"/>
      <c r="O478" s="1"/>
    </row>
    <row r="479" spans="1:15" ht="12.75" customHeight="1">
      <c r="A479" s="33">
        <v>469</v>
      </c>
      <c r="B479" s="58" t="s">
        <v>236</v>
      </c>
      <c r="C479" s="31">
        <v>8582.5499999999993</v>
      </c>
      <c r="D479" s="38">
        <v>8486.3666666666668</v>
      </c>
      <c r="E479" s="38">
        <v>8378.7333333333336</v>
      </c>
      <c r="F479" s="38">
        <v>8174.9166666666661</v>
      </c>
      <c r="G479" s="38">
        <v>8067.2833333333328</v>
      </c>
      <c r="H479" s="38">
        <v>8690.1833333333343</v>
      </c>
      <c r="I479" s="38">
        <v>8797.8166666666693</v>
      </c>
      <c r="J479" s="38">
        <v>9001.633333333335</v>
      </c>
      <c r="K479" s="31">
        <v>8594</v>
      </c>
      <c r="L479" s="31">
        <v>8282.5499999999993</v>
      </c>
      <c r="M479" s="31">
        <v>6.2010800000000001</v>
      </c>
      <c r="N479" s="1"/>
      <c r="O479" s="1"/>
    </row>
    <row r="480" spans="1:15" ht="12.75" customHeight="1">
      <c r="A480" s="33">
        <v>470</v>
      </c>
      <c r="B480" s="58" t="s">
        <v>302</v>
      </c>
      <c r="C480" s="31">
        <v>88.1</v>
      </c>
      <c r="D480" s="38">
        <v>87.666666666666671</v>
      </c>
      <c r="E480" s="38">
        <v>87.033333333333346</v>
      </c>
      <c r="F480" s="38">
        <v>85.966666666666669</v>
      </c>
      <c r="G480" s="38">
        <v>85.333333333333343</v>
      </c>
      <c r="H480" s="38">
        <v>88.733333333333348</v>
      </c>
      <c r="I480" s="38">
        <v>89.366666666666674</v>
      </c>
      <c r="J480" s="38">
        <v>90.433333333333351</v>
      </c>
      <c r="K480" s="31">
        <v>88.3</v>
      </c>
      <c r="L480" s="31">
        <v>86.6</v>
      </c>
      <c r="M480" s="31">
        <v>233.95499000000001</v>
      </c>
      <c r="N480" s="1"/>
      <c r="O480" s="1"/>
    </row>
    <row r="481" spans="1:15" ht="12.75" customHeight="1">
      <c r="A481" s="33">
        <v>471</v>
      </c>
      <c r="B481" s="58" t="s">
        <v>235</v>
      </c>
      <c r="C481" s="31">
        <v>1559.25</v>
      </c>
      <c r="D481" s="38">
        <v>1555.4166666666667</v>
      </c>
      <c r="E481" s="38">
        <v>1543.8333333333335</v>
      </c>
      <c r="F481" s="38">
        <v>1528.4166666666667</v>
      </c>
      <c r="G481" s="38">
        <v>1516.8333333333335</v>
      </c>
      <c r="H481" s="38">
        <v>1570.8333333333335</v>
      </c>
      <c r="I481" s="38">
        <v>1582.416666666667</v>
      </c>
      <c r="J481" s="38">
        <v>1597.8333333333335</v>
      </c>
      <c r="K481" s="31">
        <v>1567</v>
      </c>
      <c r="L481" s="31">
        <v>1540</v>
      </c>
      <c r="M481" s="31">
        <v>2.3752499999999999</v>
      </c>
      <c r="N481" s="1"/>
      <c r="O481" s="1"/>
    </row>
    <row r="482" spans="1:15" ht="12.75" customHeight="1">
      <c r="A482" s="33">
        <v>472</v>
      </c>
      <c r="B482" s="31" t="s">
        <v>176</v>
      </c>
      <c r="C482" s="38">
        <v>1024.8499999999999</v>
      </c>
      <c r="D482" s="38">
        <v>1019.4833333333332</v>
      </c>
      <c r="E482" s="38">
        <v>1007.9666666666665</v>
      </c>
      <c r="F482" s="38">
        <v>991.08333333333326</v>
      </c>
      <c r="G482" s="38">
        <v>979.56666666666649</v>
      </c>
      <c r="H482" s="38">
        <v>1036.3666666666663</v>
      </c>
      <c r="I482" s="38">
        <v>1047.8833333333332</v>
      </c>
      <c r="J482" s="31">
        <v>1064.7666666666664</v>
      </c>
      <c r="K482" s="31">
        <v>1031</v>
      </c>
      <c r="L482" s="31">
        <v>1002.6</v>
      </c>
      <c r="M482" s="58">
        <v>7.21197</v>
      </c>
      <c r="N482" s="1"/>
      <c r="O482" s="1"/>
    </row>
    <row r="483" spans="1:15" ht="12.75" customHeight="1">
      <c r="A483" s="33">
        <v>473</v>
      </c>
      <c r="B483" s="31" t="s">
        <v>546</v>
      </c>
      <c r="C483" s="38">
        <v>612.9</v>
      </c>
      <c r="D483" s="38">
        <v>614.63333333333333</v>
      </c>
      <c r="E483" s="38">
        <v>607.26666666666665</v>
      </c>
      <c r="F483" s="38">
        <v>601.63333333333333</v>
      </c>
      <c r="G483" s="38">
        <v>594.26666666666665</v>
      </c>
      <c r="H483" s="38">
        <v>620.26666666666665</v>
      </c>
      <c r="I483" s="38">
        <v>627.63333333333321</v>
      </c>
      <c r="J483" s="31">
        <v>633.26666666666665</v>
      </c>
      <c r="K483" s="31">
        <v>622</v>
      </c>
      <c r="L483" s="31">
        <v>609</v>
      </c>
      <c r="M483" s="58">
        <v>6.09091</v>
      </c>
      <c r="N483" s="1"/>
      <c r="O483" s="1"/>
    </row>
    <row r="484" spans="1:15" ht="12.75" customHeight="1">
      <c r="A484" s="33">
        <v>474</v>
      </c>
      <c r="B484" s="31" t="s">
        <v>237</v>
      </c>
      <c r="C484" s="31">
        <v>607.45000000000005</v>
      </c>
      <c r="D484" s="38">
        <v>605.18333333333339</v>
      </c>
      <c r="E484" s="38">
        <v>601.51666666666677</v>
      </c>
      <c r="F484" s="38">
        <v>595.58333333333337</v>
      </c>
      <c r="G484" s="38">
        <v>591.91666666666674</v>
      </c>
      <c r="H484" s="38">
        <v>611.11666666666679</v>
      </c>
      <c r="I484" s="38">
        <v>614.7833333333333</v>
      </c>
      <c r="J484" s="38">
        <v>620.71666666666681</v>
      </c>
      <c r="K484" s="31">
        <v>608.85</v>
      </c>
      <c r="L484" s="31">
        <v>599.25</v>
      </c>
      <c r="M484" s="31">
        <v>42.159280000000003</v>
      </c>
      <c r="N484" s="1"/>
      <c r="O484" s="1"/>
    </row>
    <row r="485" spans="1:15" ht="12.75" customHeight="1">
      <c r="A485" s="33">
        <v>475</v>
      </c>
      <c r="B485" s="31" t="s">
        <v>547</v>
      </c>
      <c r="C485" s="38">
        <v>752</v>
      </c>
      <c r="D485" s="38">
        <v>754.56666666666661</v>
      </c>
      <c r="E485" s="38">
        <v>745.63333333333321</v>
      </c>
      <c r="F485" s="38">
        <v>739.26666666666665</v>
      </c>
      <c r="G485" s="38">
        <v>730.33333333333326</v>
      </c>
      <c r="H485" s="38">
        <v>760.93333333333317</v>
      </c>
      <c r="I485" s="38">
        <v>769.86666666666656</v>
      </c>
      <c r="J485" s="31">
        <v>776.23333333333312</v>
      </c>
      <c r="K485" s="31">
        <v>763.5</v>
      </c>
      <c r="L485" s="31">
        <v>748.2</v>
      </c>
      <c r="M485" s="58">
        <v>1.1335299999999999</v>
      </c>
      <c r="N485" s="1"/>
      <c r="O485" s="1"/>
    </row>
    <row r="486" spans="1:15" ht="12.75" customHeight="1">
      <c r="A486" s="33">
        <v>476</v>
      </c>
      <c r="B486" s="31" t="s">
        <v>550</v>
      </c>
      <c r="C486" s="31">
        <v>659</v>
      </c>
      <c r="D486" s="38">
        <v>656.26666666666665</v>
      </c>
      <c r="E486" s="38">
        <v>647.5333333333333</v>
      </c>
      <c r="F486" s="38">
        <v>636.06666666666661</v>
      </c>
      <c r="G486" s="38">
        <v>627.33333333333326</v>
      </c>
      <c r="H486" s="38">
        <v>667.73333333333335</v>
      </c>
      <c r="I486" s="38">
        <v>676.4666666666667</v>
      </c>
      <c r="J486" s="38">
        <v>687.93333333333339</v>
      </c>
      <c r="K486" s="31">
        <v>665</v>
      </c>
      <c r="L486" s="31">
        <v>644.79999999999995</v>
      </c>
      <c r="M486" s="31">
        <v>7.6704499999999998</v>
      </c>
      <c r="N486" s="1"/>
      <c r="O486" s="1"/>
    </row>
    <row r="487" spans="1:15" ht="12.75" customHeight="1">
      <c r="A487" s="33">
        <v>477</v>
      </c>
      <c r="B487" s="31" t="s">
        <v>551</v>
      </c>
      <c r="C487" s="38">
        <v>456.4</v>
      </c>
      <c r="D487" s="38">
        <v>453.91666666666669</v>
      </c>
      <c r="E487" s="38">
        <v>448.03333333333336</v>
      </c>
      <c r="F487" s="38">
        <v>439.66666666666669</v>
      </c>
      <c r="G487" s="38">
        <v>433.78333333333336</v>
      </c>
      <c r="H487" s="38">
        <v>462.28333333333336</v>
      </c>
      <c r="I487" s="38">
        <v>468.16666666666669</v>
      </c>
      <c r="J487" s="38">
        <v>476.53333333333336</v>
      </c>
      <c r="K487" s="31">
        <v>459.8</v>
      </c>
      <c r="L487" s="31">
        <v>445.55</v>
      </c>
      <c r="M487" s="31">
        <v>3.25244</v>
      </c>
      <c r="N487" s="1"/>
      <c r="O487" s="1"/>
    </row>
    <row r="488" spans="1:15" ht="12.75" customHeight="1">
      <c r="A488" s="33">
        <v>478</v>
      </c>
      <c r="B488" s="31" t="s">
        <v>552</v>
      </c>
      <c r="C488" s="31">
        <v>404.15</v>
      </c>
      <c r="D488" s="38">
        <v>402.26666666666665</v>
      </c>
      <c r="E488" s="38">
        <v>396.13333333333333</v>
      </c>
      <c r="F488" s="38">
        <v>388.11666666666667</v>
      </c>
      <c r="G488" s="38">
        <v>381.98333333333335</v>
      </c>
      <c r="H488" s="38">
        <v>410.2833333333333</v>
      </c>
      <c r="I488" s="38">
        <v>416.41666666666663</v>
      </c>
      <c r="J488" s="38">
        <v>424.43333333333328</v>
      </c>
      <c r="K488" s="31">
        <v>408.4</v>
      </c>
      <c r="L488" s="31">
        <v>394.25</v>
      </c>
      <c r="M488" s="31">
        <v>5.6142200000000004</v>
      </c>
      <c r="N488" s="1"/>
      <c r="O488" s="1"/>
    </row>
    <row r="489" spans="1:15" ht="12.75" customHeight="1">
      <c r="A489" s="33">
        <v>479</v>
      </c>
      <c r="B489" s="31" t="s">
        <v>553</v>
      </c>
      <c r="C489" s="38">
        <v>416.7</v>
      </c>
      <c r="D489" s="38">
        <v>418.7166666666667</v>
      </c>
      <c r="E489" s="38">
        <v>411.93333333333339</v>
      </c>
      <c r="F489" s="38">
        <v>407.16666666666669</v>
      </c>
      <c r="G489" s="38">
        <v>400.38333333333338</v>
      </c>
      <c r="H489" s="38">
        <v>423.48333333333341</v>
      </c>
      <c r="I489" s="38">
        <v>430.26666666666671</v>
      </c>
      <c r="J489" s="38">
        <v>435.03333333333342</v>
      </c>
      <c r="K489" s="31">
        <v>425.5</v>
      </c>
      <c r="L489" s="31">
        <v>413.95</v>
      </c>
      <c r="M489" s="31">
        <v>1.54979</v>
      </c>
      <c r="N489" s="1"/>
      <c r="O489" s="1"/>
    </row>
    <row r="490" spans="1:15" ht="12.75" customHeight="1">
      <c r="A490" s="33">
        <v>480</v>
      </c>
      <c r="B490" s="58" t="s">
        <v>303</v>
      </c>
      <c r="C490" s="31">
        <v>923.05</v>
      </c>
      <c r="D490" s="38">
        <v>920.69999999999993</v>
      </c>
      <c r="E490" s="38">
        <v>915.39999999999986</v>
      </c>
      <c r="F490" s="38">
        <v>907.74999999999989</v>
      </c>
      <c r="G490" s="38">
        <v>902.44999999999982</v>
      </c>
      <c r="H490" s="38">
        <v>928.34999999999991</v>
      </c>
      <c r="I490" s="38">
        <v>933.64999999999986</v>
      </c>
      <c r="J490" s="38">
        <v>941.3</v>
      </c>
      <c r="K490" s="31">
        <v>926</v>
      </c>
      <c r="L490" s="31">
        <v>913.05</v>
      </c>
      <c r="M490" s="31">
        <v>17.139489999999999</v>
      </c>
      <c r="N490" s="1"/>
      <c r="O490" s="1"/>
    </row>
    <row r="491" spans="1:15" ht="12.75" customHeight="1">
      <c r="A491" s="33">
        <v>481</v>
      </c>
      <c r="B491" s="58" t="s">
        <v>554</v>
      </c>
      <c r="C491" s="38">
        <v>1250.3499999999999</v>
      </c>
      <c r="D491" s="38">
        <v>1256.1000000000001</v>
      </c>
      <c r="E491" s="38">
        <v>1242.2500000000002</v>
      </c>
      <c r="F491" s="38">
        <v>1234.1500000000001</v>
      </c>
      <c r="G491" s="38">
        <v>1220.3000000000002</v>
      </c>
      <c r="H491" s="38">
        <v>1264.2000000000003</v>
      </c>
      <c r="I491" s="38">
        <v>1278.0500000000002</v>
      </c>
      <c r="J491" s="38">
        <v>1286.1500000000003</v>
      </c>
      <c r="K491" s="31">
        <v>1269.95</v>
      </c>
      <c r="L491" s="31">
        <v>1248</v>
      </c>
      <c r="M491" s="31">
        <v>2.0425200000000001</v>
      </c>
      <c r="N491" s="1"/>
      <c r="O491" s="1"/>
    </row>
    <row r="492" spans="1:15" ht="12.75" customHeight="1">
      <c r="A492" s="33">
        <v>482</v>
      </c>
      <c r="B492" s="58" t="s">
        <v>238</v>
      </c>
      <c r="C492" s="31">
        <v>241.7</v>
      </c>
      <c r="D492" s="38">
        <v>240.78333333333333</v>
      </c>
      <c r="E492" s="38">
        <v>237.06666666666666</v>
      </c>
      <c r="F492" s="38">
        <v>232.43333333333334</v>
      </c>
      <c r="G492" s="38">
        <v>228.71666666666667</v>
      </c>
      <c r="H492" s="38">
        <v>245.41666666666666</v>
      </c>
      <c r="I492" s="38">
        <v>249.1333333333333</v>
      </c>
      <c r="J492" s="38">
        <v>253.76666666666665</v>
      </c>
      <c r="K492" s="31">
        <v>244.5</v>
      </c>
      <c r="L492" s="31">
        <v>236.15</v>
      </c>
      <c r="M492" s="31">
        <v>140.56202999999999</v>
      </c>
      <c r="N492" s="1"/>
      <c r="O492" s="1"/>
    </row>
    <row r="493" spans="1:15" ht="12.75" customHeight="1">
      <c r="A493" s="33">
        <v>483</v>
      </c>
      <c r="B493" s="58" t="s">
        <v>548</v>
      </c>
      <c r="C493" s="38">
        <v>311.55</v>
      </c>
      <c r="D493" s="38">
        <v>312.95</v>
      </c>
      <c r="E493" s="38">
        <v>307.14999999999998</v>
      </c>
      <c r="F493" s="38">
        <v>302.75</v>
      </c>
      <c r="G493" s="38">
        <v>296.95</v>
      </c>
      <c r="H493" s="38">
        <v>317.34999999999997</v>
      </c>
      <c r="I493" s="38">
        <v>323.15000000000003</v>
      </c>
      <c r="J493" s="38">
        <v>327.54999999999995</v>
      </c>
      <c r="K493" s="31">
        <v>318.75</v>
      </c>
      <c r="L493" s="31">
        <v>308.55</v>
      </c>
      <c r="M493" s="31">
        <v>3.3312200000000001</v>
      </c>
      <c r="N493" s="1"/>
      <c r="O493" s="1"/>
    </row>
    <row r="494" spans="1:15" ht="12.75" customHeight="1">
      <c r="A494" s="33">
        <v>484</v>
      </c>
      <c r="B494" s="58" t="s">
        <v>555</v>
      </c>
      <c r="C494" s="38">
        <v>496.1</v>
      </c>
      <c r="D494" s="38">
        <v>498.9666666666667</v>
      </c>
      <c r="E494" s="38">
        <v>487.23333333333341</v>
      </c>
      <c r="F494" s="38">
        <v>478.36666666666673</v>
      </c>
      <c r="G494" s="38">
        <v>466.63333333333344</v>
      </c>
      <c r="H494" s="38">
        <v>507.83333333333337</v>
      </c>
      <c r="I494" s="38">
        <v>519.56666666666672</v>
      </c>
      <c r="J494" s="38">
        <v>528.43333333333339</v>
      </c>
      <c r="K494" s="31">
        <v>510.7</v>
      </c>
      <c r="L494" s="31">
        <v>490.1</v>
      </c>
      <c r="M494" s="31">
        <v>0.92567999999999995</v>
      </c>
      <c r="N494" s="1"/>
      <c r="O494" s="1"/>
    </row>
    <row r="495" spans="1:15" ht="12.75" customHeight="1">
      <c r="A495" s="33">
        <v>485</v>
      </c>
      <c r="B495" s="58" t="s">
        <v>556</v>
      </c>
      <c r="C495" s="38">
        <v>1852.55</v>
      </c>
      <c r="D495" s="38">
        <v>1859.2</v>
      </c>
      <c r="E495" s="38">
        <v>1838.4</v>
      </c>
      <c r="F495" s="38">
        <v>1824.25</v>
      </c>
      <c r="G495" s="38">
        <v>1803.45</v>
      </c>
      <c r="H495" s="38">
        <v>1873.3500000000001</v>
      </c>
      <c r="I495" s="38">
        <v>1894.1499999999999</v>
      </c>
      <c r="J495" s="38">
        <v>1908.3000000000002</v>
      </c>
      <c r="K495" s="31">
        <v>1880</v>
      </c>
      <c r="L495" s="31">
        <v>1845.05</v>
      </c>
      <c r="M495" s="31">
        <v>0.61277999999999999</v>
      </c>
      <c r="N495" s="1"/>
      <c r="O495" s="1"/>
    </row>
    <row r="496" spans="1:15" ht="12.75" customHeight="1">
      <c r="A496" s="33">
        <v>486</v>
      </c>
      <c r="B496" s="58" t="s">
        <v>549</v>
      </c>
      <c r="C496" s="38">
        <v>2228.1</v>
      </c>
      <c r="D496" s="38">
        <v>2239.833333333333</v>
      </c>
      <c r="E496" s="38">
        <v>2201.4666666666662</v>
      </c>
      <c r="F496" s="38">
        <v>2174.833333333333</v>
      </c>
      <c r="G496" s="38">
        <v>2136.4666666666662</v>
      </c>
      <c r="H496" s="38">
        <v>2266.4666666666662</v>
      </c>
      <c r="I496" s="38">
        <v>2304.833333333333</v>
      </c>
      <c r="J496" s="38">
        <v>2331.4666666666662</v>
      </c>
      <c r="K496" s="31">
        <v>2278.1999999999998</v>
      </c>
      <c r="L496" s="31">
        <v>2213.1999999999998</v>
      </c>
      <c r="M496" s="31">
        <v>0.20608000000000001</v>
      </c>
      <c r="N496" s="1"/>
      <c r="O496" s="1"/>
    </row>
    <row r="497" spans="1:15" ht="12.75" customHeight="1">
      <c r="A497" s="33">
        <v>487</v>
      </c>
      <c r="B497" s="58" t="s">
        <v>141</v>
      </c>
      <c r="C497" s="38">
        <v>10</v>
      </c>
      <c r="D497" s="38">
        <v>10.016666666666667</v>
      </c>
      <c r="E497" s="38">
        <v>9.7333333333333343</v>
      </c>
      <c r="F497" s="38">
        <v>9.4666666666666668</v>
      </c>
      <c r="G497" s="38">
        <v>9.1833333333333336</v>
      </c>
      <c r="H497" s="38">
        <v>10.283333333333335</v>
      </c>
      <c r="I497" s="38">
        <v>10.56666666666667</v>
      </c>
      <c r="J497" s="38">
        <v>10.833333333333336</v>
      </c>
      <c r="K497" s="31">
        <v>10.3</v>
      </c>
      <c r="L497" s="31">
        <v>9.75</v>
      </c>
      <c r="M497" s="31">
        <v>2862.5189700000001</v>
      </c>
      <c r="N497" s="1"/>
      <c r="O497" s="1"/>
    </row>
    <row r="498" spans="1:15" ht="12.75" customHeight="1">
      <c r="A498" s="33">
        <v>488</v>
      </c>
      <c r="B498" s="58" t="s">
        <v>239</v>
      </c>
      <c r="C498" s="38">
        <v>866.25</v>
      </c>
      <c r="D498" s="38">
        <v>868.86666666666667</v>
      </c>
      <c r="E498" s="38">
        <v>861.93333333333339</v>
      </c>
      <c r="F498" s="38">
        <v>857.61666666666667</v>
      </c>
      <c r="G498" s="38">
        <v>850.68333333333339</v>
      </c>
      <c r="H498" s="38">
        <v>873.18333333333339</v>
      </c>
      <c r="I498" s="38">
        <v>880.11666666666656</v>
      </c>
      <c r="J498" s="38">
        <v>884.43333333333339</v>
      </c>
      <c r="K498" s="31">
        <v>875.8</v>
      </c>
      <c r="L498" s="31">
        <v>864.55</v>
      </c>
      <c r="M498" s="31">
        <v>8.1345200000000002</v>
      </c>
      <c r="N498" s="1"/>
      <c r="O498" s="1"/>
    </row>
    <row r="499" spans="1:15" ht="12.75" customHeight="1">
      <c r="A499" s="33">
        <v>489</v>
      </c>
      <c r="B499" s="58" t="s">
        <v>557</v>
      </c>
      <c r="C499" s="38">
        <v>335.6</v>
      </c>
      <c r="D499" s="38">
        <v>337.91666666666669</v>
      </c>
      <c r="E499" s="38">
        <v>331.88333333333338</v>
      </c>
      <c r="F499" s="38">
        <v>328.16666666666669</v>
      </c>
      <c r="G499" s="38">
        <v>322.13333333333338</v>
      </c>
      <c r="H499" s="38">
        <v>341.63333333333338</v>
      </c>
      <c r="I499" s="38">
        <v>347.66666666666669</v>
      </c>
      <c r="J499" s="38">
        <v>351.38333333333338</v>
      </c>
      <c r="K499" s="31">
        <v>343.95</v>
      </c>
      <c r="L499" s="31">
        <v>334.2</v>
      </c>
      <c r="M499" s="31">
        <v>13.137890000000001</v>
      </c>
      <c r="N499" s="1"/>
      <c r="O499" s="1"/>
    </row>
    <row r="500" spans="1:15" ht="12.75" customHeight="1">
      <c r="A500" s="33">
        <v>490</v>
      </c>
      <c r="B500" s="58" t="s">
        <v>558</v>
      </c>
      <c r="C500" s="58">
        <v>126.3</v>
      </c>
      <c r="D500" s="38">
        <v>126.31666666666666</v>
      </c>
      <c r="E500" s="38">
        <v>124.23333333333332</v>
      </c>
      <c r="F500" s="38">
        <v>122.16666666666666</v>
      </c>
      <c r="G500" s="38">
        <v>120.08333333333331</v>
      </c>
      <c r="H500" s="38">
        <v>128.38333333333333</v>
      </c>
      <c r="I500" s="38">
        <v>130.46666666666667</v>
      </c>
      <c r="J500" s="38">
        <v>132.53333333333333</v>
      </c>
      <c r="K500" s="31">
        <v>128.4</v>
      </c>
      <c r="L500" s="31">
        <v>124.25</v>
      </c>
      <c r="M500" s="31">
        <v>27.430299999999999</v>
      </c>
      <c r="N500" s="1"/>
      <c r="O500" s="1"/>
    </row>
    <row r="501" spans="1:15" ht="12.75" customHeight="1">
      <c r="A501" s="33">
        <v>491</v>
      </c>
      <c r="B501" s="58" t="s">
        <v>559</v>
      </c>
      <c r="C501" s="58">
        <v>945.1</v>
      </c>
      <c r="D501" s="38">
        <v>954.93333333333339</v>
      </c>
      <c r="E501" s="38">
        <v>931.16666666666674</v>
      </c>
      <c r="F501" s="38">
        <v>917.23333333333335</v>
      </c>
      <c r="G501" s="38">
        <v>893.4666666666667</v>
      </c>
      <c r="H501" s="38">
        <v>968.86666666666679</v>
      </c>
      <c r="I501" s="38">
        <v>992.63333333333344</v>
      </c>
      <c r="J501" s="38">
        <v>1006.5666666666668</v>
      </c>
      <c r="K501" s="31">
        <v>978.7</v>
      </c>
      <c r="L501" s="31">
        <v>941</v>
      </c>
      <c r="M501" s="31">
        <v>0.75748000000000004</v>
      </c>
      <c r="N501" s="1"/>
      <c r="O501" s="1"/>
    </row>
    <row r="502" spans="1:15" ht="12.75" customHeight="1">
      <c r="A502" s="33">
        <v>492</v>
      </c>
      <c r="B502" s="58" t="s">
        <v>304</v>
      </c>
      <c r="C502" s="58">
        <v>1650.05</v>
      </c>
      <c r="D502" s="38">
        <v>1642.2</v>
      </c>
      <c r="E502" s="38">
        <v>1629.45</v>
      </c>
      <c r="F502" s="38">
        <v>1608.85</v>
      </c>
      <c r="G502" s="38">
        <v>1596.1</v>
      </c>
      <c r="H502" s="38">
        <v>1662.8000000000002</v>
      </c>
      <c r="I502" s="38">
        <v>1675.5500000000002</v>
      </c>
      <c r="J502" s="38">
        <v>1696.1500000000003</v>
      </c>
      <c r="K502" s="31">
        <v>1654.95</v>
      </c>
      <c r="L502" s="31">
        <v>1621.6</v>
      </c>
      <c r="M502" s="31">
        <v>2.0485899999999999</v>
      </c>
      <c r="N502" s="1"/>
      <c r="O502" s="1"/>
    </row>
    <row r="503" spans="1:15" ht="12.75" customHeight="1">
      <c r="A503" s="33">
        <v>493</v>
      </c>
      <c r="B503" s="58" t="s">
        <v>240</v>
      </c>
      <c r="C503" s="58">
        <v>434.1</v>
      </c>
      <c r="D503" s="38">
        <v>428.86666666666662</v>
      </c>
      <c r="E503" s="38">
        <v>421.23333333333323</v>
      </c>
      <c r="F503" s="38">
        <v>408.36666666666662</v>
      </c>
      <c r="G503" s="38">
        <v>400.73333333333323</v>
      </c>
      <c r="H503" s="38">
        <v>441.73333333333323</v>
      </c>
      <c r="I503" s="38">
        <v>449.36666666666656</v>
      </c>
      <c r="J503" s="38">
        <v>462.23333333333323</v>
      </c>
      <c r="K503" s="31">
        <v>436.5</v>
      </c>
      <c r="L503" s="31">
        <v>416</v>
      </c>
      <c r="M503" s="31">
        <v>138.17323999999999</v>
      </c>
      <c r="N503" s="1"/>
      <c r="O503" s="1"/>
    </row>
    <row r="504" spans="1:15" ht="12.75" customHeight="1">
      <c r="A504" s="33">
        <v>494</v>
      </c>
      <c r="B504" s="58" t="s">
        <v>305</v>
      </c>
      <c r="C504" s="38">
        <v>18.600000000000001</v>
      </c>
      <c r="D504" s="38">
        <v>18.349999999999998</v>
      </c>
      <c r="E504" s="38">
        <v>17.699999999999996</v>
      </c>
      <c r="F504" s="38">
        <v>16.799999999999997</v>
      </c>
      <c r="G504" s="38">
        <v>16.149999999999995</v>
      </c>
      <c r="H504" s="38">
        <v>19.249999999999996</v>
      </c>
      <c r="I504" s="38">
        <v>19.899999999999995</v>
      </c>
      <c r="J504" s="31">
        <v>20.799999999999997</v>
      </c>
      <c r="K504" s="31">
        <v>19</v>
      </c>
      <c r="L504" s="31">
        <v>17.45</v>
      </c>
      <c r="M504" s="58">
        <v>7765.7871599999999</v>
      </c>
      <c r="N504" s="1"/>
      <c r="O504" s="1"/>
    </row>
    <row r="505" spans="1:15" ht="12.75" customHeight="1">
      <c r="A505" s="33">
        <v>495</v>
      </c>
      <c r="B505" s="58" t="s">
        <v>241</v>
      </c>
      <c r="C505" s="38">
        <v>265.64999999999998</v>
      </c>
      <c r="D505" s="38">
        <v>265.23333333333335</v>
      </c>
      <c r="E505" s="38">
        <v>263.11666666666667</v>
      </c>
      <c r="F505" s="38">
        <v>260.58333333333331</v>
      </c>
      <c r="G505" s="38">
        <v>258.46666666666664</v>
      </c>
      <c r="H505" s="38">
        <v>267.76666666666671</v>
      </c>
      <c r="I505" s="38">
        <v>269.88333333333338</v>
      </c>
      <c r="J505" s="31">
        <v>272.41666666666674</v>
      </c>
      <c r="K505" s="31">
        <v>267.35000000000002</v>
      </c>
      <c r="L505" s="31">
        <v>262.7</v>
      </c>
      <c r="M505" s="58">
        <v>59.996870000000001</v>
      </c>
      <c r="N505" s="1"/>
      <c r="O505" s="1"/>
    </row>
    <row r="506" spans="1:15" ht="12.75" customHeight="1">
      <c r="A506" s="33">
        <v>496</v>
      </c>
      <c r="B506" s="58" t="s">
        <v>561</v>
      </c>
      <c r="C506" s="58">
        <v>536.15</v>
      </c>
      <c r="D506" s="38">
        <v>534.15</v>
      </c>
      <c r="E506" s="38">
        <v>526.4</v>
      </c>
      <c r="F506" s="38">
        <v>516.65</v>
      </c>
      <c r="G506" s="38">
        <v>508.9</v>
      </c>
      <c r="H506" s="38">
        <v>543.9</v>
      </c>
      <c r="I506" s="38">
        <v>551.65</v>
      </c>
      <c r="J506" s="38">
        <v>561.4</v>
      </c>
      <c r="K506" s="31">
        <v>541.9</v>
      </c>
      <c r="L506" s="31">
        <v>524.4</v>
      </c>
      <c r="M506" s="31">
        <v>12.89391</v>
      </c>
      <c r="N506" s="1"/>
      <c r="O506" s="1"/>
    </row>
    <row r="507" spans="1:15" ht="12.75" customHeight="1">
      <c r="A507" s="33">
        <v>497</v>
      </c>
      <c r="B507" s="58" t="s">
        <v>560</v>
      </c>
      <c r="C507" s="58">
        <v>14883.3</v>
      </c>
      <c r="D507" s="38">
        <v>14939.083333333334</v>
      </c>
      <c r="E507" s="38">
        <v>14744.166666666668</v>
      </c>
      <c r="F507" s="38">
        <v>14605.033333333335</v>
      </c>
      <c r="G507" s="38">
        <v>14410.116666666669</v>
      </c>
      <c r="H507" s="38">
        <v>15078.216666666667</v>
      </c>
      <c r="I507" s="38">
        <v>15273.133333333335</v>
      </c>
      <c r="J507" s="38">
        <v>15412.266666666666</v>
      </c>
      <c r="K507" s="31">
        <v>15134</v>
      </c>
      <c r="L507" s="31">
        <v>14799.95</v>
      </c>
      <c r="M507" s="31">
        <v>0.14429</v>
      </c>
      <c r="N507" s="1"/>
      <c r="O507" s="1"/>
    </row>
    <row r="508" spans="1:15" ht="12.75" customHeight="1">
      <c r="A508" s="33">
        <v>498</v>
      </c>
      <c r="B508" s="58" t="s">
        <v>306</v>
      </c>
      <c r="C508" s="38">
        <v>98.05</v>
      </c>
      <c r="D508" s="38">
        <v>97.983333333333334</v>
      </c>
      <c r="E508" s="38">
        <v>97.366666666666674</v>
      </c>
      <c r="F508" s="38">
        <v>96.683333333333337</v>
      </c>
      <c r="G508" s="38">
        <v>96.066666666666677</v>
      </c>
      <c r="H508" s="38">
        <v>98.666666666666671</v>
      </c>
      <c r="I508" s="38">
        <v>99.283333333333317</v>
      </c>
      <c r="J508" s="31">
        <v>99.966666666666669</v>
      </c>
      <c r="K508" s="31">
        <v>98.6</v>
      </c>
      <c r="L508" s="31">
        <v>97.3</v>
      </c>
      <c r="M508" s="58">
        <v>374.47917000000001</v>
      </c>
      <c r="N508" s="1"/>
      <c r="O508" s="1"/>
    </row>
    <row r="509" spans="1:15" ht="12.75" customHeight="1">
      <c r="A509" s="33">
        <v>499</v>
      </c>
      <c r="B509" s="58" t="s">
        <v>242</v>
      </c>
      <c r="C509" s="58">
        <v>620.5</v>
      </c>
      <c r="D509" s="38">
        <v>620.36666666666667</v>
      </c>
      <c r="E509" s="38">
        <v>615.18333333333339</v>
      </c>
      <c r="F509" s="38">
        <v>609.86666666666667</v>
      </c>
      <c r="G509" s="38">
        <v>604.68333333333339</v>
      </c>
      <c r="H509" s="38">
        <v>625.68333333333339</v>
      </c>
      <c r="I509" s="38">
        <v>630.86666666666656</v>
      </c>
      <c r="J509" s="38">
        <v>636.18333333333339</v>
      </c>
      <c r="K509" s="31">
        <v>625.54999999999995</v>
      </c>
      <c r="L509" s="31">
        <v>615.04999999999995</v>
      </c>
      <c r="M509" s="31">
        <v>12.013350000000001</v>
      </c>
      <c r="N509" s="1"/>
      <c r="O509" s="1"/>
    </row>
    <row r="510" spans="1:15" ht="12.75" customHeight="1">
      <c r="A510" s="33">
        <v>500</v>
      </c>
      <c r="B510" s="58" t="s">
        <v>562</v>
      </c>
      <c r="C510" s="58">
        <v>1619.8</v>
      </c>
      <c r="D510" s="38">
        <v>1626.3500000000001</v>
      </c>
      <c r="E510" s="38">
        <v>1608.4500000000003</v>
      </c>
      <c r="F510" s="38">
        <v>1597.1000000000001</v>
      </c>
      <c r="G510" s="38">
        <v>1579.2000000000003</v>
      </c>
      <c r="H510" s="38">
        <v>1637.7000000000003</v>
      </c>
      <c r="I510" s="38">
        <v>1655.6000000000004</v>
      </c>
      <c r="J510" s="38">
        <v>1666.9500000000003</v>
      </c>
      <c r="K510" s="31">
        <v>1644.25</v>
      </c>
      <c r="L510" s="31">
        <v>1615</v>
      </c>
      <c r="M510" s="31">
        <v>0.26395000000000002</v>
      </c>
      <c r="N510" s="1"/>
      <c r="O510" s="1"/>
    </row>
    <row r="511" spans="1:15" ht="12.75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7" t="s">
        <v>564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9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9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9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71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1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71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1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1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1" t="s">
        <v>254</v>
      </c>
      <c r="N527" s="1"/>
      <c r="O527" s="1"/>
    </row>
    <row r="528" spans="1:15" ht="12.75" customHeight="1">
      <c r="A528" s="71" t="s">
        <v>255</v>
      </c>
      <c r="N528" s="1"/>
      <c r="O528" s="1"/>
    </row>
    <row r="529" spans="1:15" ht="12.75" customHeight="1">
      <c r="A529" s="71" t="s">
        <v>256</v>
      </c>
      <c r="N529" s="1"/>
      <c r="O529" s="1"/>
    </row>
    <row r="530" spans="1:15" ht="12.75" customHeight="1">
      <c r="A530" s="71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97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4140625" defaultRowHeight="15" customHeight="1"/>
  <cols>
    <col min="1" max="1" width="12.109375" customWidth="1"/>
    <col min="2" max="2" width="14.33203125" customWidth="1"/>
    <col min="3" max="3" width="28.33203125" customWidth="1"/>
    <col min="4" max="4" width="55.6640625" customWidth="1"/>
    <col min="5" max="5" width="12.44140625" customWidth="1"/>
    <col min="6" max="6" width="13.109375" customWidth="1"/>
    <col min="7" max="7" width="9.5546875" customWidth="1"/>
    <col min="8" max="8" width="10.33203125" customWidth="1"/>
    <col min="9" max="9" width="9.33203125" customWidth="1"/>
    <col min="10" max="10" width="14.33203125" customWidth="1"/>
    <col min="11" max="28" width="9.33203125" customWidth="1"/>
  </cols>
  <sheetData>
    <row r="1" spans="1:28" ht="12" customHeight="1">
      <c r="A1" s="75" t="s">
        <v>311</v>
      </c>
      <c r="B1" s="76"/>
      <c r="C1" s="77"/>
      <c r="D1" s="78"/>
      <c r="E1" s="76"/>
      <c r="F1" s="76"/>
      <c r="G1" s="76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</row>
    <row r="2" spans="1:28" ht="12.75" customHeight="1">
      <c r="A2" s="80"/>
      <c r="B2" s="81"/>
      <c r="C2" s="82"/>
      <c r="D2" s="83"/>
      <c r="E2" s="81"/>
      <c r="F2" s="81"/>
      <c r="G2" s="81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</row>
    <row r="3" spans="1:28" ht="12.75" customHeight="1">
      <c r="A3" s="80"/>
      <c r="B3" s="81"/>
      <c r="C3" s="82"/>
      <c r="D3" s="83"/>
      <c r="E3" s="81"/>
      <c r="F3" s="81"/>
      <c r="G3" s="81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</row>
    <row r="4" spans="1:28" ht="12.75" customHeight="1">
      <c r="A4" s="80"/>
      <c r="B4" s="81"/>
      <c r="C4" s="82"/>
      <c r="D4" s="83"/>
      <c r="E4" s="81"/>
      <c r="F4" s="81"/>
      <c r="G4" s="81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</row>
    <row r="5" spans="1:28" ht="6" customHeight="1">
      <c r="A5" s="306"/>
      <c r="B5" s="307"/>
      <c r="C5" s="306"/>
      <c r="D5" s="307"/>
      <c r="E5" s="76"/>
      <c r="F5" s="76"/>
      <c r="G5" s="76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</row>
    <row r="6" spans="1:28" ht="26.25" customHeight="1">
      <c r="A6" s="79"/>
      <c r="B6" s="84"/>
      <c r="C6" s="72"/>
      <c r="D6" s="72"/>
      <c r="E6" s="23" t="s">
        <v>310</v>
      </c>
      <c r="F6" s="76"/>
      <c r="G6" s="76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</row>
    <row r="7" spans="1:28" ht="16.5" customHeight="1">
      <c r="A7" s="85" t="s">
        <v>565</v>
      </c>
      <c r="B7" s="308" t="s">
        <v>566</v>
      </c>
      <c r="C7" s="307"/>
      <c r="D7" s="7">
        <f>Main!B10</f>
        <v>45174</v>
      </c>
      <c r="E7" s="86"/>
      <c r="F7" s="76"/>
      <c r="G7" s="87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</row>
    <row r="8" spans="1:28" ht="12.75" customHeight="1">
      <c r="A8" s="75"/>
      <c r="B8" s="76"/>
      <c r="C8" s="77"/>
      <c r="D8" s="78"/>
      <c r="E8" s="86"/>
      <c r="F8" s="86"/>
      <c r="G8" s="86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</row>
    <row r="9" spans="1:28" ht="52.8">
      <c r="A9" s="88" t="s">
        <v>567</v>
      </c>
      <c r="B9" s="89" t="s">
        <v>568</v>
      </c>
      <c r="C9" s="89" t="s">
        <v>569</v>
      </c>
      <c r="D9" s="89" t="s">
        <v>570</v>
      </c>
      <c r="E9" s="89" t="s">
        <v>571</v>
      </c>
      <c r="F9" s="89" t="s">
        <v>572</v>
      </c>
      <c r="G9" s="89" t="s">
        <v>573</v>
      </c>
      <c r="H9" s="89" t="s">
        <v>574</v>
      </c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</row>
    <row r="10" spans="1:28" ht="12.75" customHeight="1">
      <c r="A10" s="90">
        <v>45173</v>
      </c>
      <c r="B10" s="32">
        <v>517356</v>
      </c>
      <c r="C10" s="31" t="s">
        <v>983</v>
      </c>
      <c r="D10" s="31" t="s">
        <v>984</v>
      </c>
      <c r="E10" s="31" t="s">
        <v>576</v>
      </c>
      <c r="F10" s="91">
        <v>803582</v>
      </c>
      <c r="G10" s="32">
        <v>1.29</v>
      </c>
      <c r="H10" s="32" t="s">
        <v>334</v>
      </c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</row>
    <row r="11" spans="1:28" ht="12.75" customHeight="1">
      <c r="A11" s="90">
        <v>45173</v>
      </c>
      <c r="B11" s="32">
        <v>539773</v>
      </c>
      <c r="C11" s="31" t="s">
        <v>905</v>
      </c>
      <c r="D11" s="31" t="s">
        <v>906</v>
      </c>
      <c r="E11" s="31" t="s">
        <v>575</v>
      </c>
      <c r="F11" s="91">
        <v>437938</v>
      </c>
      <c r="G11" s="32">
        <v>2.57</v>
      </c>
      <c r="H11" s="32" t="s">
        <v>334</v>
      </c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</row>
    <row r="12" spans="1:28" ht="12.75" customHeight="1">
      <c r="A12" s="90">
        <v>45173</v>
      </c>
      <c r="B12" s="32">
        <v>539773</v>
      </c>
      <c r="C12" s="31" t="s">
        <v>905</v>
      </c>
      <c r="D12" s="31" t="s">
        <v>906</v>
      </c>
      <c r="E12" s="31" t="s">
        <v>576</v>
      </c>
      <c r="F12" s="91">
        <v>1249947</v>
      </c>
      <c r="G12" s="32">
        <v>2.46</v>
      </c>
      <c r="H12" s="32" t="s">
        <v>334</v>
      </c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</row>
    <row r="13" spans="1:28" ht="12.75" customHeight="1">
      <c r="A13" s="90">
        <v>45173</v>
      </c>
      <c r="B13" s="32">
        <v>538465</v>
      </c>
      <c r="C13" s="31" t="s">
        <v>985</v>
      </c>
      <c r="D13" s="31" t="s">
        <v>986</v>
      </c>
      <c r="E13" s="31" t="s">
        <v>575</v>
      </c>
      <c r="F13" s="91">
        <v>25000</v>
      </c>
      <c r="G13" s="32">
        <v>33</v>
      </c>
      <c r="H13" s="32" t="s">
        <v>334</v>
      </c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</row>
    <row r="14" spans="1:28" ht="12.75" customHeight="1">
      <c r="A14" s="90">
        <v>45173</v>
      </c>
      <c r="B14" s="32">
        <v>538465</v>
      </c>
      <c r="C14" s="31" t="s">
        <v>985</v>
      </c>
      <c r="D14" s="31" t="s">
        <v>987</v>
      </c>
      <c r="E14" s="31" t="s">
        <v>576</v>
      </c>
      <c r="F14" s="91">
        <v>48000</v>
      </c>
      <c r="G14" s="32">
        <v>33</v>
      </c>
      <c r="H14" s="32" t="s">
        <v>334</v>
      </c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</row>
    <row r="15" spans="1:28" ht="12.75" customHeight="1">
      <c r="A15" s="90">
        <v>45173</v>
      </c>
      <c r="B15" s="32">
        <v>538465</v>
      </c>
      <c r="C15" s="31" t="s">
        <v>985</v>
      </c>
      <c r="D15" s="31" t="s">
        <v>988</v>
      </c>
      <c r="E15" s="31" t="s">
        <v>575</v>
      </c>
      <c r="F15" s="91">
        <v>20000</v>
      </c>
      <c r="G15" s="32">
        <v>33</v>
      </c>
      <c r="H15" s="32" t="s">
        <v>334</v>
      </c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</row>
    <row r="16" spans="1:28" ht="12.75" customHeight="1">
      <c r="A16" s="90">
        <v>45173</v>
      </c>
      <c r="B16" s="32">
        <v>538465</v>
      </c>
      <c r="C16" s="31" t="s">
        <v>985</v>
      </c>
      <c r="D16" s="31" t="s">
        <v>988</v>
      </c>
      <c r="E16" s="31" t="s">
        <v>575</v>
      </c>
      <c r="F16" s="91">
        <v>28246</v>
      </c>
      <c r="G16" s="32">
        <v>33</v>
      </c>
      <c r="H16" s="32" t="s">
        <v>334</v>
      </c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</row>
    <row r="17" spans="1:28" ht="12.75" customHeight="1">
      <c r="A17" s="90">
        <v>45173</v>
      </c>
      <c r="B17" s="32">
        <v>538465</v>
      </c>
      <c r="C17" s="31" t="s">
        <v>985</v>
      </c>
      <c r="D17" s="31" t="s">
        <v>989</v>
      </c>
      <c r="E17" s="31" t="s">
        <v>576</v>
      </c>
      <c r="F17" s="91">
        <v>28100</v>
      </c>
      <c r="G17" s="32">
        <v>33</v>
      </c>
      <c r="H17" s="32" t="s">
        <v>334</v>
      </c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</row>
    <row r="18" spans="1:28" ht="12.75" customHeight="1">
      <c r="A18" s="90">
        <v>45173</v>
      </c>
      <c r="B18" s="32">
        <v>513401</v>
      </c>
      <c r="C18" s="31" t="s">
        <v>990</v>
      </c>
      <c r="D18" s="31" t="s">
        <v>991</v>
      </c>
      <c r="E18" s="31" t="s">
        <v>576</v>
      </c>
      <c r="F18" s="91">
        <v>50860</v>
      </c>
      <c r="G18" s="32">
        <v>36.130000000000003</v>
      </c>
      <c r="H18" s="32" t="s">
        <v>334</v>
      </c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</row>
    <row r="19" spans="1:28" ht="12.75" customHeight="1">
      <c r="A19" s="90">
        <v>45173</v>
      </c>
      <c r="B19" s="32">
        <v>539946</v>
      </c>
      <c r="C19" s="31" t="s">
        <v>992</v>
      </c>
      <c r="D19" s="31" t="s">
        <v>993</v>
      </c>
      <c r="E19" s="31" t="s">
        <v>576</v>
      </c>
      <c r="F19" s="91">
        <v>12600</v>
      </c>
      <c r="G19" s="32">
        <v>33.06</v>
      </c>
      <c r="H19" s="32" t="s">
        <v>334</v>
      </c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</row>
    <row r="20" spans="1:28" ht="12.75" customHeight="1">
      <c r="A20" s="90">
        <v>45173</v>
      </c>
      <c r="B20" s="32">
        <v>537766</v>
      </c>
      <c r="C20" s="31" t="s">
        <v>994</v>
      </c>
      <c r="D20" s="31" t="s">
        <v>995</v>
      </c>
      <c r="E20" s="31" t="s">
        <v>575</v>
      </c>
      <c r="F20" s="91">
        <v>500000</v>
      </c>
      <c r="G20" s="32">
        <v>5.17</v>
      </c>
      <c r="H20" s="32" t="s">
        <v>334</v>
      </c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</row>
    <row r="21" spans="1:28" ht="12.75" customHeight="1">
      <c r="A21" s="90">
        <v>45173</v>
      </c>
      <c r="B21" s="32">
        <v>537766</v>
      </c>
      <c r="C21" s="31" t="s">
        <v>994</v>
      </c>
      <c r="D21" s="31" t="s">
        <v>996</v>
      </c>
      <c r="E21" s="31" t="s">
        <v>575</v>
      </c>
      <c r="F21" s="91">
        <v>400083</v>
      </c>
      <c r="G21" s="32">
        <v>4.97</v>
      </c>
      <c r="H21" s="32" t="s">
        <v>334</v>
      </c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</row>
    <row r="22" spans="1:28" ht="12.75" customHeight="1">
      <c r="A22" s="90">
        <v>45173</v>
      </c>
      <c r="B22" s="32">
        <v>537766</v>
      </c>
      <c r="C22" s="31" t="s">
        <v>994</v>
      </c>
      <c r="D22" s="31" t="s">
        <v>996</v>
      </c>
      <c r="E22" s="31" t="s">
        <v>576</v>
      </c>
      <c r="F22" s="91">
        <v>400083</v>
      </c>
      <c r="G22" s="32">
        <v>5.17</v>
      </c>
      <c r="H22" s="32" t="s">
        <v>334</v>
      </c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</row>
    <row r="23" spans="1:28" ht="12.75" customHeight="1">
      <c r="A23" s="90">
        <v>45173</v>
      </c>
      <c r="B23" s="32">
        <v>543926</v>
      </c>
      <c r="C23" s="31" t="s">
        <v>997</v>
      </c>
      <c r="D23" s="31" t="s">
        <v>998</v>
      </c>
      <c r="E23" s="31" t="s">
        <v>575</v>
      </c>
      <c r="F23" s="91">
        <v>60800</v>
      </c>
      <c r="G23" s="32">
        <v>66.040000000000006</v>
      </c>
      <c r="H23" s="32" t="s">
        <v>334</v>
      </c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</row>
    <row r="24" spans="1:28" ht="12.75" customHeight="1">
      <c r="A24" s="90">
        <v>45173</v>
      </c>
      <c r="B24" s="32">
        <v>539546</v>
      </c>
      <c r="C24" s="31" t="s">
        <v>999</v>
      </c>
      <c r="D24" s="31" t="s">
        <v>1000</v>
      </c>
      <c r="E24" s="31" t="s">
        <v>575</v>
      </c>
      <c r="F24" s="91">
        <v>42000</v>
      </c>
      <c r="G24" s="32">
        <v>59.09</v>
      </c>
      <c r="H24" s="32" t="s">
        <v>334</v>
      </c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</row>
    <row r="25" spans="1:28" ht="12.75" customHeight="1">
      <c r="A25" s="90">
        <v>45173</v>
      </c>
      <c r="B25" s="32">
        <v>543971</v>
      </c>
      <c r="C25" s="31" t="s">
        <v>1001</v>
      </c>
      <c r="D25" s="31" t="s">
        <v>1002</v>
      </c>
      <c r="E25" s="31" t="s">
        <v>576</v>
      </c>
      <c r="F25" s="91">
        <v>57600</v>
      </c>
      <c r="G25" s="32">
        <v>172.1</v>
      </c>
      <c r="H25" s="32" t="s">
        <v>334</v>
      </c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</row>
    <row r="26" spans="1:28" ht="12.75" customHeight="1">
      <c r="A26" s="90">
        <v>45173</v>
      </c>
      <c r="B26" s="32">
        <v>543971</v>
      </c>
      <c r="C26" s="31" t="s">
        <v>1001</v>
      </c>
      <c r="D26" s="31" t="s">
        <v>1002</v>
      </c>
      <c r="E26" s="31" t="s">
        <v>575</v>
      </c>
      <c r="F26" s="91">
        <v>169600</v>
      </c>
      <c r="G26" s="32">
        <v>172.07</v>
      </c>
      <c r="H26" s="32" t="s">
        <v>334</v>
      </c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</row>
    <row r="27" spans="1:28" ht="12.75" customHeight="1">
      <c r="A27" s="90">
        <v>45173</v>
      </c>
      <c r="B27" s="32">
        <v>537326</v>
      </c>
      <c r="C27" s="31" t="s">
        <v>1003</v>
      </c>
      <c r="D27" s="31" t="s">
        <v>1004</v>
      </c>
      <c r="E27" s="31" t="s">
        <v>576</v>
      </c>
      <c r="F27" s="91">
        <v>60000</v>
      </c>
      <c r="G27" s="32">
        <v>37.380000000000003</v>
      </c>
      <c r="H27" s="32" t="s">
        <v>334</v>
      </c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</row>
    <row r="28" spans="1:28" ht="12.75" customHeight="1">
      <c r="A28" s="90">
        <v>45173</v>
      </c>
      <c r="B28" s="32">
        <v>540811</v>
      </c>
      <c r="C28" s="31" t="s">
        <v>1005</v>
      </c>
      <c r="D28" s="31" t="s">
        <v>1006</v>
      </c>
      <c r="E28" s="31" t="s">
        <v>576</v>
      </c>
      <c r="F28" s="91">
        <v>100000</v>
      </c>
      <c r="G28" s="32">
        <v>22.5</v>
      </c>
      <c r="H28" s="32" t="s">
        <v>334</v>
      </c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</row>
    <row r="29" spans="1:28" ht="12.75" customHeight="1">
      <c r="A29" s="90">
        <v>45173</v>
      </c>
      <c r="B29" s="32">
        <v>539486</v>
      </c>
      <c r="C29" s="31" t="s">
        <v>1007</v>
      </c>
      <c r="D29" s="31" t="s">
        <v>1008</v>
      </c>
      <c r="E29" s="31" t="s">
        <v>575</v>
      </c>
      <c r="F29" s="91">
        <v>101193</v>
      </c>
      <c r="G29" s="32">
        <v>1.67</v>
      </c>
      <c r="H29" s="32" t="s">
        <v>334</v>
      </c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</row>
    <row r="30" spans="1:28" ht="12.75" customHeight="1">
      <c r="A30" s="90">
        <v>45173</v>
      </c>
      <c r="B30" s="32">
        <v>539486</v>
      </c>
      <c r="C30" s="31" t="s">
        <v>1007</v>
      </c>
      <c r="D30" s="31" t="s">
        <v>1009</v>
      </c>
      <c r="E30" s="31" t="s">
        <v>576</v>
      </c>
      <c r="F30" s="91">
        <v>48489</v>
      </c>
      <c r="G30" s="32">
        <v>1.67</v>
      </c>
      <c r="H30" s="32" t="s">
        <v>334</v>
      </c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</row>
    <row r="31" spans="1:28" ht="12.75" customHeight="1">
      <c r="A31" s="90">
        <v>45173</v>
      </c>
      <c r="B31" s="32">
        <v>539486</v>
      </c>
      <c r="C31" s="31" t="s">
        <v>1007</v>
      </c>
      <c r="D31" s="31" t="s">
        <v>1010</v>
      </c>
      <c r="E31" s="31" t="s">
        <v>576</v>
      </c>
      <c r="F31" s="91">
        <v>58887</v>
      </c>
      <c r="G31" s="32">
        <v>1.67</v>
      </c>
      <c r="H31" s="32" t="s">
        <v>334</v>
      </c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</row>
    <row r="32" spans="1:28" ht="12.75" customHeight="1">
      <c r="A32" s="90">
        <v>45173</v>
      </c>
      <c r="B32" s="32">
        <v>531913</v>
      </c>
      <c r="C32" s="31" t="s">
        <v>895</v>
      </c>
      <c r="D32" s="31" t="s">
        <v>896</v>
      </c>
      <c r="E32" s="31" t="s">
        <v>576</v>
      </c>
      <c r="F32" s="91">
        <v>31615</v>
      </c>
      <c r="G32" s="32">
        <v>11.16</v>
      </c>
      <c r="H32" s="32" t="s">
        <v>334</v>
      </c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</row>
    <row r="33" spans="1:28" ht="12.75" customHeight="1">
      <c r="A33" s="90">
        <v>45173</v>
      </c>
      <c r="B33" s="32">
        <v>531913</v>
      </c>
      <c r="C33" s="31" t="s">
        <v>895</v>
      </c>
      <c r="D33" s="31" t="s">
        <v>939</v>
      </c>
      <c r="E33" s="31" t="s">
        <v>576</v>
      </c>
      <c r="F33" s="91">
        <v>22373</v>
      </c>
      <c r="G33" s="32">
        <v>11.08</v>
      </c>
      <c r="H33" s="32" t="s">
        <v>334</v>
      </c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</row>
    <row r="34" spans="1:28" ht="12.75" customHeight="1">
      <c r="A34" s="90">
        <v>45173</v>
      </c>
      <c r="B34" s="32">
        <v>531913</v>
      </c>
      <c r="C34" s="31" t="s">
        <v>895</v>
      </c>
      <c r="D34" s="31" t="s">
        <v>939</v>
      </c>
      <c r="E34" s="31" t="s">
        <v>575</v>
      </c>
      <c r="F34" s="91">
        <v>33763</v>
      </c>
      <c r="G34" s="32">
        <v>11.28</v>
      </c>
      <c r="H34" s="32" t="s">
        <v>334</v>
      </c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</row>
    <row r="35" spans="1:28" ht="12.75" customHeight="1">
      <c r="A35" s="90">
        <v>45173</v>
      </c>
      <c r="B35" s="32">
        <v>531913</v>
      </c>
      <c r="C35" s="31" t="s">
        <v>895</v>
      </c>
      <c r="D35" s="31" t="s">
        <v>1011</v>
      </c>
      <c r="E35" s="31" t="s">
        <v>575</v>
      </c>
      <c r="F35" s="91">
        <v>27995</v>
      </c>
      <c r="G35" s="32">
        <v>10.95</v>
      </c>
      <c r="H35" s="32" t="s">
        <v>334</v>
      </c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</row>
    <row r="36" spans="1:28" ht="12.75" customHeight="1">
      <c r="A36" s="90">
        <v>45173</v>
      </c>
      <c r="B36" s="32">
        <v>531913</v>
      </c>
      <c r="C36" s="31" t="s">
        <v>895</v>
      </c>
      <c r="D36" s="31" t="s">
        <v>896</v>
      </c>
      <c r="E36" s="31" t="s">
        <v>575</v>
      </c>
      <c r="F36" s="91">
        <v>2042</v>
      </c>
      <c r="G36" s="32">
        <v>10.86</v>
      </c>
      <c r="H36" s="32" t="s">
        <v>334</v>
      </c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</row>
    <row r="37" spans="1:28" ht="12.75" customHeight="1">
      <c r="A37" s="90">
        <v>45173</v>
      </c>
      <c r="B37" s="32">
        <v>531913</v>
      </c>
      <c r="C37" s="31" t="s">
        <v>895</v>
      </c>
      <c r="D37" s="31" t="s">
        <v>920</v>
      </c>
      <c r="E37" s="31" t="s">
        <v>576</v>
      </c>
      <c r="F37" s="91">
        <v>54020</v>
      </c>
      <c r="G37" s="32">
        <v>11.12</v>
      </c>
      <c r="H37" s="32" t="s">
        <v>334</v>
      </c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</row>
    <row r="38" spans="1:28" ht="12.75" customHeight="1">
      <c r="A38" s="90">
        <v>45173</v>
      </c>
      <c r="B38" s="32">
        <v>541627</v>
      </c>
      <c r="C38" s="31" t="s">
        <v>1012</v>
      </c>
      <c r="D38" s="31" t="s">
        <v>1013</v>
      </c>
      <c r="E38" s="31" t="s">
        <v>575</v>
      </c>
      <c r="F38" s="91">
        <v>50000</v>
      </c>
      <c r="G38" s="32">
        <v>1.81</v>
      </c>
      <c r="H38" s="32" t="s">
        <v>334</v>
      </c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</row>
    <row r="39" spans="1:28" ht="12.75" customHeight="1">
      <c r="A39" s="90">
        <v>45173</v>
      </c>
      <c r="B39" s="32">
        <v>541627</v>
      </c>
      <c r="C39" s="31" t="s">
        <v>1012</v>
      </c>
      <c r="D39" s="31" t="s">
        <v>1014</v>
      </c>
      <c r="E39" s="31" t="s">
        <v>576</v>
      </c>
      <c r="F39" s="91">
        <v>35000</v>
      </c>
      <c r="G39" s="32">
        <v>1.81</v>
      </c>
      <c r="H39" s="32" t="s">
        <v>334</v>
      </c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</row>
    <row r="40" spans="1:28" ht="12.75" customHeight="1">
      <c r="A40" s="90">
        <v>45173</v>
      </c>
      <c r="B40" s="32">
        <v>542924</v>
      </c>
      <c r="C40" s="31" t="s">
        <v>1015</v>
      </c>
      <c r="D40" s="31" t="s">
        <v>1016</v>
      </c>
      <c r="E40" s="31" t="s">
        <v>576</v>
      </c>
      <c r="F40" s="91">
        <v>140000</v>
      </c>
      <c r="G40" s="32">
        <v>3.76</v>
      </c>
      <c r="H40" s="32" t="s">
        <v>334</v>
      </c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</row>
    <row r="41" spans="1:28" ht="12.75" customHeight="1">
      <c r="A41" s="90">
        <v>45173</v>
      </c>
      <c r="B41" s="32">
        <v>542924</v>
      </c>
      <c r="C41" s="31" t="s">
        <v>1015</v>
      </c>
      <c r="D41" s="31" t="s">
        <v>1016</v>
      </c>
      <c r="E41" s="31" t="s">
        <v>575</v>
      </c>
      <c r="F41" s="91">
        <v>140000</v>
      </c>
      <c r="G41" s="32">
        <v>3.96</v>
      </c>
      <c r="H41" s="32" t="s">
        <v>334</v>
      </c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</row>
    <row r="42" spans="1:28" ht="12.75" customHeight="1">
      <c r="A42" s="90">
        <v>45173</v>
      </c>
      <c r="B42" s="32">
        <v>538539</v>
      </c>
      <c r="C42" s="31" t="s">
        <v>1017</v>
      </c>
      <c r="D42" s="31" t="s">
        <v>1018</v>
      </c>
      <c r="E42" s="31" t="s">
        <v>576</v>
      </c>
      <c r="F42" s="91">
        <v>100000</v>
      </c>
      <c r="G42" s="32">
        <v>33.97</v>
      </c>
      <c r="H42" s="32" t="s">
        <v>334</v>
      </c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</row>
    <row r="43" spans="1:28" ht="12.75" customHeight="1">
      <c r="A43" s="90">
        <v>45173</v>
      </c>
      <c r="B43" s="32">
        <v>543624</v>
      </c>
      <c r="C43" s="31" t="s">
        <v>1019</v>
      </c>
      <c r="D43" s="31" t="s">
        <v>1020</v>
      </c>
      <c r="E43" s="31" t="s">
        <v>575</v>
      </c>
      <c r="F43" s="91">
        <v>2000</v>
      </c>
      <c r="G43" s="32">
        <v>36.229999999999997</v>
      </c>
      <c r="H43" s="32" t="s">
        <v>334</v>
      </c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</row>
    <row r="44" spans="1:28" ht="12.75" customHeight="1">
      <c r="A44" s="90">
        <v>45173</v>
      </c>
      <c r="B44" s="32">
        <v>543624</v>
      </c>
      <c r="C44" s="31" t="s">
        <v>1019</v>
      </c>
      <c r="D44" s="31" t="s">
        <v>1020</v>
      </c>
      <c r="E44" s="31" t="s">
        <v>576</v>
      </c>
      <c r="F44" s="91">
        <v>24000</v>
      </c>
      <c r="G44" s="32">
        <v>33.380000000000003</v>
      </c>
      <c r="H44" s="32" t="s">
        <v>334</v>
      </c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</row>
    <row r="45" spans="1:28" ht="12.75" customHeight="1">
      <c r="A45" s="90">
        <v>45173</v>
      </c>
      <c r="B45" s="32">
        <v>512600</v>
      </c>
      <c r="C45" s="31" t="s">
        <v>1021</v>
      </c>
      <c r="D45" s="31" t="s">
        <v>1022</v>
      </c>
      <c r="E45" s="31" t="s">
        <v>575</v>
      </c>
      <c r="F45" s="91">
        <v>24712</v>
      </c>
      <c r="G45" s="32">
        <v>32.049999999999997</v>
      </c>
      <c r="H45" s="32" t="s">
        <v>334</v>
      </c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</row>
    <row r="46" spans="1:28" ht="12.75" customHeight="1">
      <c r="A46" s="90">
        <v>45173</v>
      </c>
      <c r="B46" s="32">
        <v>537800</v>
      </c>
      <c r="C46" s="31" t="s">
        <v>1023</v>
      </c>
      <c r="D46" s="31" t="s">
        <v>1024</v>
      </c>
      <c r="E46" s="31" t="s">
        <v>575</v>
      </c>
      <c r="F46" s="91">
        <v>7000000</v>
      </c>
      <c r="G46" s="32">
        <v>4.33</v>
      </c>
      <c r="H46" s="32" t="s">
        <v>334</v>
      </c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</row>
    <row r="47" spans="1:28" ht="12.75" customHeight="1">
      <c r="A47" s="90">
        <v>45173</v>
      </c>
      <c r="B47" s="32">
        <v>526622</v>
      </c>
      <c r="C47" s="31" t="s">
        <v>1025</v>
      </c>
      <c r="D47" s="31" t="s">
        <v>1026</v>
      </c>
      <c r="E47" s="31" t="s">
        <v>576</v>
      </c>
      <c r="F47" s="91">
        <v>3771831</v>
      </c>
      <c r="G47" s="32">
        <v>0.67</v>
      </c>
      <c r="H47" s="32" t="s">
        <v>334</v>
      </c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</row>
    <row r="48" spans="1:28" ht="12.75" customHeight="1">
      <c r="A48" s="90">
        <v>45173</v>
      </c>
      <c r="B48" s="32">
        <v>539767</v>
      </c>
      <c r="C48" s="31" t="s">
        <v>1027</v>
      </c>
      <c r="D48" s="31" t="s">
        <v>1013</v>
      </c>
      <c r="E48" s="31" t="s">
        <v>575</v>
      </c>
      <c r="F48" s="91">
        <v>20000</v>
      </c>
      <c r="G48" s="32">
        <v>14.34</v>
      </c>
      <c r="H48" s="32" t="s">
        <v>334</v>
      </c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</row>
    <row r="49" spans="1:28" ht="12.75" customHeight="1">
      <c r="A49" s="90">
        <v>45173</v>
      </c>
      <c r="B49" s="32">
        <v>539767</v>
      </c>
      <c r="C49" s="31" t="s">
        <v>1027</v>
      </c>
      <c r="D49" s="31" t="s">
        <v>1028</v>
      </c>
      <c r="E49" s="31" t="s">
        <v>576</v>
      </c>
      <c r="F49" s="91">
        <v>24632</v>
      </c>
      <c r="G49" s="32">
        <v>14.4</v>
      </c>
      <c r="H49" s="32" t="s">
        <v>334</v>
      </c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</row>
    <row r="50" spans="1:28" ht="12.75" customHeight="1">
      <c r="A50" s="90">
        <v>45173</v>
      </c>
      <c r="B50" s="32">
        <v>538537</v>
      </c>
      <c r="C50" s="31" t="s">
        <v>1029</v>
      </c>
      <c r="D50" s="31" t="s">
        <v>1030</v>
      </c>
      <c r="E50" s="31" t="s">
        <v>575</v>
      </c>
      <c r="F50" s="91">
        <v>103465</v>
      </c>
      <c r="G50" s="32">
        <v>0.67</v>
      </c>
      <c r="H50" s="32" t="s">
        <v>334</v>
      </c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</row>
    <row r="51" spans="1:28" ht="12.75" customHeight="1">
      <c r="A51" s="90">
        <v>45173</v>
      </c>
      <c r="B51" s="32">
        <v>530741</v>
      </c>
      <c r="C51" s="31" t="s">
        <v>1031</v>
      </c>
      <c r="D51" s="31" t="s">
        <v>1032</v>
      </c>
      <c r="E51" s="31" t="s">
        <v>576</v>
      </c>
      <c r="F51" s="91">
        <v>51617</v>
      </c>
      <c r="G51" s="32">
        <v>291.39999999999998</v>
      </c>
      <c r="H51" s="32" t="s">
        <v>334</v>
      </c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</row>
    <row r="52" spans="1:28" ht="12.75" customHeight="1">
      <c r="A52" s="90">
        <v>45173</v>
      </c>
      <c r="B52" s="32">
        <v>536659</v>
      </c>
      <c r="C52" s="31" t="s">
        <v>1033</v>
      </c>
      <c r="D52" s="31" t="s">
        <v>1034</v>
      </c>
      <c r="E52" s="31" t="s">
        <v>575</v>
      </c>
      <c r="F52" s="91">
        <v>39466</v>
      </c>
      <c r="G52" s="32">
        <v>19.63</v>
      </c>
      <c r="H52" s="32" t="s">
        <v>334</v>
      </c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</row>
    <row r="53" spans="1:28" ht="12.75" customHeight="1">
      <c r="A53" s="90">
        <v>45173</v>
      </c>
      <c r="B53" s="32">
        <v>536659</v>
      </c>
      <c r="C53" s="31" t="s">
        <v>1033</v>
      </c>
      <c r="D53" s="31" t="s">
        <v>1035</v>
      </c>
      <c r="E53" s="31" t="s">
        <v>575</v>
      </c>
      <c r="F53" s="91">
        <v>48201</v>
      </c>
      <c r="G53" s="32">
        <v>18.690000000000001</v>
      </c>
      <c r="H53" s="32" t="s">
        <v>334</v>
      </c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</row>
    <row r="54" spans="1:28" ht="12.75" customHeight="1">
      <c r="A54" s="90">
        <v>45173</v>
      </c>
      <c r="B54" s="32">
        <v>530617</v>
      </c>
      <c r="C54" s="31" t="s">
        <v>1036</v>
      </c>
      <c r="D54" s="31" t="s">
        <v>1037</v>
      </c>
      <c r="E54" s="31" t="s">
        <v>576</v>
      </c>
      <c r="F54" s="91">
        <v>100170</v>
      </c>
      <c r="G54" s="32">
        <v>52.4</v>
      </c>
      <c r="H54" s="32" t="s">
        <v>334</v>
      </c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</row>
    <row r="55" spans="1:28" ht="12.75" customHeight="1">
      <c r="A55" s="90">
        <v>45173</v>
      </c>
      <c r="B55" s="32">
        <v>530617</v>
      </c>
      <c r="C55" s="31" t="s">
        <v>1036</v>
      </c>
      <c r="D55" s="31" t="s">
        <v>1037</v>
      </c>
      <c r="E55" s="31" t="s">
        <v>575</v>
      </c>
      <c r="F55" s="91">
        <v>363</v>
      </c>
      <c r="G55" s="32">
        <v>52.41</v>
      </c>
      <c r="H55" s="32" t="s">
        <v>334</v>
      </c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</row>
    <row r="56" spans="1:28" ht="12.75" customHeight="1">
      <c r="A56" s="90">
        <v>45173</v>
      </c>
      <c r="B56" s="32">
        <v>530617</v>
      </c>
      <c r="C56" s="31" t="s">
        <v>1036</v>
      </c>
      <c r="D56" s="31" t="s">
        <v>1038</v>
      </c>
      <c r="E56" s="31" t="s">
        <v>575</v>
      </c>
      <c r="F56" s="91">
        <v>100000</v>
      </c>
      <c r="G56" s="32">
        <v>52.4</v>
      </c>
      <c r="H56" s="32" t="s">
        <v>334</v>
      </c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</row>
    <row r="57" spans="1:28" ht="12.75" customHeight="1">
      <c r="A57" s="90">
        <v>45173</v>
      </c>
      <c r="B57" s="32">
        <v>543366</v>
      </c>
      <c r="C57" s="31" t="s">
        <v>881</v>
      </c>
      <c r="D57" s="31" t="s">
        <v>907</v>
      </c>
      <c r="E57" s="31" t="s">
        <v>576</v>
      </c>
      <c r="F57" s="91">
        <v>4800</v>
      </c>
      <c r="G57" s="32">
        <v>84.69</v>
      </c>
      <c r="H57" s="32" t="s">
        <v>334</v>
      </c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</row>
    <row r="58" spans="1:28" ht="12.75" customHeight="1">
      <c r="A58" s="90">
        <v>45173</v>
      </c>
      <c r="B58" s="32">
        <v>543366</v>
      </c>
      <c r="C58" s="31" t="s">
        <v>881</v>
      </c>
      <c r="D58" s="31" t="s">
        <v>1039</v>
      </c>
      <c r="E58" s="31" t="s">
        <v>576</v>
      </c>
      <c r="F58" s="91">
        <v>10800</v>
      </c>
      <c r="G58" s="32">
        <v>83.08</v>
      </c>
      <c r="H58" s="32" t="s">
        <v>334</v>
      </c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</row>
    <row r="59" spans="1:28" ht="12.75" customHeight="1">
      <c r="A59" s="90">
        <v>45173</v>
      </c>
      <c r="B59" s="32">
        <v>543366</v>
      </c>
      <c r="C59" s="31" t="s">
        <v>881</v>
      </c>
      <c r="D59" s="31" t="s">
        <v>907</v>
      </c>
      <c r="E59" s="31" t="s">
        <v>575</v>
      </c>
      <c r="F59" s="91">
        <v>4800</v>
      </c>
      <c r="G59" s="32">
        <v>83.38</v>
      </c>
      <c r="H59" s="32" t="s">
        <v>334</v>
      </c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</row>
    <row r="60" spans="1:28" ht="12.75" customHeight="1">
      <c r="A60" s="90">
        <v>45173</v>
      </c>
      <c r="B60" s="32">
        <v>543366</v>
      </c>
      <c r="C60" s="31" t="s">
        <v>881</v>
      </c>
      <c r="D60" s="31" t="s">
        <v>941</v>
      </c>
      <c r="E60" s="31" t="s">
        <v>575</v>
      </c>
      <c r="F60" s="91">
        <v>13200</v>
      </c>
      <c r="G60" s="32">
        <v>81.569999999999993</v>
      </c>
      <c r="H60" s="32" t="s">
        <v>334</v>
      </c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</row>
    <row r="61" spans="1:28" ht="12.75" customHeight="1">
      <c r="A61" s="90">
        <v>45173</v>
      </c>
      <c r="B61" s="32">
        <v>543366</v>
      </c>
      <c r="C61" s="31" t="s">
        <v>881</v>
      </c>
      <c r="D61" s="31" t="s">
        <v>941</v>
      </c>
      <c r="E61" s="31" t="s">
        <v>576</v>
      </c>
      <c r="F61" s="91">
        <v>1200</v>
      </c>
      <c r="G61" s="32">
        <v>89</v>
      </c>
      <c r="H61" s="32" t="s">
        <v>334</v>
      </c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</row>
    <row r="62" spans="1:28" ht="12.75" customHeight="1">
      <c r="A62" s="90">
        <v>45173</v>
      </c>
      <c r="B62" s="32">
        <v>543366</v>
      </c>
      <c r="C62" s="31" t="s">
        <v>881</v>
      </c>
      <c r="D62" s="31" t="s">
        <v>940</v>
      </c>
      <c r="E62" s="31" t="s">
        <v>576</v>
      </c>
      <c r="F62" s="91">
        <v>13200</v>
      </c>
      <c r="G62" s="32">
        <v>79.98</v>
      </c>
      <c r="H62" s="32" t="s">
        <v>334</v>
      </c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</row>
    <row r="63" spans="1:28" ht="12.75" customHeight="1">
      <c r="A63" s="90">
        <v>45173</v>
      </c>
      <c r="B63" s="32">
        <v>543366</v>
      </c>
      <c r="C63" s="31" t="s">
        <v>881</v>
      </c>
      <c r="D63" s="31" t="s">
        <v>940</v>
      </c>
      <c r="E63" s="31" t="s">
        <v>576</v>
      </c>
      <c r="F63" s="91">
        <v>8400</v>
      </c>
      <c r="G63" s="32">
        <v>72.540000000000006</v>
      </c>
      <c r="H63" s="32" t="s">
        <v>334</v>
      </c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</row>
    <row r="64" spans="1:28" ht="12.75" customHeight="1">
      <c r="A64" s="90">
        <v>45173</v>
      </c>
      <c r="B64" s="32">
        <v>543366</v>
      </c>
      <c r="C64" s="31" t="s">
        <v>881</v>
      </c>
      <c r="D64" s="31" t="s">
        <v>1040</v>
      </c>
      <c r="E64" s="31" t="s">
        <v>576</v>
      </c>
      <c r="F64" s="91">
        <v>14400</v>
      </c>
      <c r="G64" s="32">
        <v>78.349999999999994</v>
      </c>
      <c r="H64" s="32" t="s">
        <v>334</v>
      </c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79"/>
      <c r="AB64" s="79"/>
    </row>
    <row r="65" spans="1:28" ht="12.75" customHeight="1">
      <c r="A65" s="90">
        <v>45173</v>
      </c>
      <c r="B65" s="32">
        <v>542753</v>
      </c>
      <c r="C65" s="31" t="s">
        <v>921</v>
      </c>
      <c r="D65" s="31" t="s">
        <v>1041</v>
      </c>
      <c r="E65" s="31" t="s">
        <v>576</v>
      </c>
      <c r="F65" s="91">
        <v>4300000</v>
      </c>
      <c r="G65" s="32">
        <v>2.5299999999999998</v>
      </c>
      <c r="H65" s="32" t="s">
        <v>334</v>
      </c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</row>
    <row r="66" spans="1:28" ht="12.75" customHeight="1">
      <c r="A66" s="90">
        <v>45173</v>
      </c>
      <c r="B66" s="32">
        <v>542753</v>
      </c>
      <c r="C66" s="31" t="s">
        <v>921</v>
      </c>
      <c r="D66" s="31" t="s">
        <v>1042</v>
      </c>
      <c r="E66" s="31" t="s">
        <v>576</v>
      </c>
      <c r="F66" s="91">
        <v>15000000</v>
      </c>
      <c r="G66" s="32">
        <v>2.5299999999999998</v>
      </c>
      <c r="H66" s="32" t="s">
        <v>334</v>
      </c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79"/>
      <c r="AB66" s="79"/>
    </row>
    <row r="67" spans="1:28" ht="12.75" customHeight="1">
      <c r="A67" s="90">
        <v>45173</v>
      </c>
      <c r="B67" s="32">
        <v>542753</v>
      </c>
      <c r="C67" s="31" t="s">
        <v>921</v>
      </c>
      <c r="D67" s="31" t="s">
        <v>1043</v>
      </c>
      <c r="E67" s="31" t="s">
        <v>576</v>
      </c>
      <c r="F67" s="91">
        <v>5553874</v>
      </c>
      <c r="G67" s="32">
        <v>2.54</v>
      </c>
      <c r="H67" s="32" t="s">
        <v>334</v>
      </c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A67" s="79"/>
      <c r="AB67" s="79"/>
    </row>
    <row r="68" spans="1:28" ht="12.75" customHeight="1">
      <c r="A68" s="90">
        <v>45173</v>
      </c>
      <c r="B68" s="32">
        <v>542753</v>
      </c>
      <c r="C68" s="31" t="s">
        <v>921</v>
      </c>
      <c r="D68" s="31" t="s">
        <v>1044</v>
      </c>
      <c r="E68" s="31" t="s">
        <v>576</v>
      </c>
      <c r="F68" s="91">
        <v>2765731</v>
      </c>
      <c r="G68" s="32">
        <v>2.5299999999999998</v>
      </c>
      <c r="H68" s="32" t="s">
        <v>334</v>
      </c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</row>
    <row r="69" spans="1:28" ht="12.75" customHeight="1">
      <c r="A69" s="90">
        <v>45173</v>
      </c>
      <c r="B69" s="32">
        <v>542753</v>
      </c>
      <c r="C69" s="31" t="s">
        <v>921</v>
      </c>
      <c r="D69" s="31" t="s">
        <v>1044</v>
      </c>
      <c r="E69" s="31" t="s">
        <v>576</v>
      </c>
      <c r="F69" s="91">
        <v>1000000</v>
      </c>
      <c r="G69" s="32">
        <v>2.54</v>
      </c>
      <c r="H69" s="32" t="s">
        <v>334</v>
      </c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A69" s="79"/>
      <c r="AB69" s="79"/>
    </row>
    <row r="70" spans="1:28" ht="12.75" customHeight="1">
      <c r="A70" s="90">
        <v>45173</v>
      </c>
      <c r="B70" s="32">
        <v>542753</v>
      </c>
      <c r="C70" s="31" t="s">
        <v>921</v>
      </c>
      <c r="D70" s="31" t="s">
        <v>877</v>
      </c>
      <c r="E70" s="31" t="s">
        <v>576</v>
      </c>
      <c r="F70" s="91">
        <v>15000000</v>
      </c>
      <c r="G70" s="32">
        <v>2.5299999999999998</v>
      </c>
      <c r="H70" s="32" t="s">
        <v>334</v>
      </c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  <c r="AA70" s="79"/>
      <c r="AB70" s="79"/>
    </row>
    <row r="71" spans="1:28" ht="12.75" customHeight="1">
      <c r="A71" s="90">
        <v>45173</v>
      </c>
      <c r="B71" s="32">
        <v>542753</v>
      </c>
      <c r="C71" s="31" t="s">
        <v>921</v>
      </c>
      <c r="D71" s="31" t="s">
        <v>877</v>
      </c>
      <c r="E71" s="31" t="s">
        <v>576</v>
      </c>
      <c r="F71" s="91">
        <v>2000000</v>
      </c>
      <c r="G71" s="32">
        <v>2.5299999999999998</v>
      </c>
      <c r="H71" s="32" t="s">
        <v>334</v>
      </c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  <c r="AA71" s="79"/>
      <c r="AB71" s="79"/>
    </row>
    <row r="72" spans="1:28" ht="12.75" customHeight="1">
      <c r="A72" s="90">
        <v>45173</v>
      </c>
      <c r="B72" s="32">
        <v>538923</v>
      </c>
      <c r="C72" s="31" t="s">
        <v>1045</v>
      </c>
      <c r="D72" s="31" t="s">
        <v>1046</v>
      </c>
      <c r="E72" s="31" t="s">
        <v>576</v>
      </c>
      <c r="F72" s="91">
        <v>33515</v>
      </c>
      <c r="G72" s="32">
        <v>62.67</v>
      </c>
      <c r="H72" s="32" t="s">
        <v>334</v>
      </c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A72" s="79"/>
      <c r="AB72" s="79"/>
    </row>
    <row r="73" spans="1:28" ht="12.75" customHeight="1">
      <c r="A73" s="90">
        <v>45173</v>
      </c>
      <c r="B73" s="32">
        <v>522152</v>
      </c>
      <c r="C73" s="31" t="s">
        <v>1047</v>
      </c>
      <c r="D73" s="31" t="s">
        <v>1048</v>
      </c>
      <c r="E73" s="31" t="s">
        <v>576</v>
      </c>
      <c r="F73" s="91">
        <v>39484</v>
      </c>
      <c r="G73" s="32">
        <v>57.83</v>
      </c>
      <c r="H73" s="32" t="s">
        <v>334</v>
      </c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A73" s="79"/>
      <c r="AB73" s="79"/>
    </row>
    <row r="74" spans="1:28" ht="12.75" customHeight="1">
      <c r="A74" s="90">
        <v>45173</v>
      </c>
      <c r="B74" s="32">
        <v>522152</v>
      </c>
      <c r="C74" s="31" t="s">
        <v>1047</v>
      </c>
      <c r="D74" s="31" t="s">
        <v>1049</v>
      </c>
      <c r="E74" s="31" t="s">
        <v>576</v>
      </c>
      <c r="F74" s="91">
        <v>69505</v>
      </c>
      <c r="G74" s="32">
        <v>57.86</v>
      </c>
      <c r="H74" s="32" t="s">
        <v>334</v>
      </c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79"/>
      <c r="AB74" s="79"/>
    </row>
    <row r="75" spans="1:28" ht="12.75" customHeight="1">
      <c r="A75" s="90">
        <v>45173</v>
      </c>
      <c r="B75" s="32">
        <v>540914</v>
      </c>
      <c r="C75" s="31" t="s">
        <v>1050</v>
      </c>
      <c r="D75" s="31" t="s">
        <v>1051</v>
      </c>
      <c r="E75" s="31" t="s">
        <v>576</v>
      </c>
      <c r="F75" s="91">
        <v>96326</v>
      </c>
      <c r="G75" s="32">
        <v>12.76</v>
      </c>
      <c r="H75" s="32" t="s">
        <v>334</v>
      </c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A75" s="79"/>
      <c r="AB75" s="79"/>
    </row>
    <row r="76" spans="1:28" ht="12.75" customHeight="1">
      <c r="A76" s="90">
        <v>45173</v>
      </c>
      <c r="B76" s="32">
        <v>540914</v>
      </c>
      <c r="C76" s="31" t="s">
        <v>1050</v>
      </c>
      <c r="D76" s="31" t="s">
        <v>877</v>
      </c>
      <c r="E76" s="31" t="s">
        <v>576</v>
      </c>
      <c r="F76" s="91">
        <v>182284</v>
      </c>
      <c r="G76" s="32">
        <v>12.76</v>
      </c>
      <c r="H76" s="32" t="s">
        <v>334</v>
      </c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  <c r="AA76" s="79"/>
      <c r="AB76" s="79"/>
    </row>
    <row r="77" spans="1:28" ht="12.75" customHeight="1">
      <c r="A77" s="90">
        <v>45173</v>
      </c>
      <c r="B77" s="32">
        <v>506863</v>
      </c>
      <c r="C77" s="31" t="s">
        <v>1052</v>
      </c>
      <c r="D77" s="31" t="s">
        <v>1053</v>
      </c>
      <c r="E77" s="31" t="s">
        <v>576</v>
      </c>
      <c r="F77" s="91">
        <v>65653</v>
      </c>
      <c r="G77" s="32">
        <v>1.66</v>
      </c>
      <c r="H77" s="32" t="s">
        <v>334</v>
      </c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A77" s="79"/>
      <c r="AB77" s="79"/>
    </row>
    <row r="78" spans="1:28" ht="12.75" customHeight="1">
      <c r="A78" s="90">
        <v>45173</v>
      </c>
      <c r="B78" s="32">
        <v>541700</v>
      </c>
      <c r="C78" s="31" t="s">
        <v>530</v>
      </c>
      <c r="D78" s="31" t="s">
        <v>1054</v>
      </c>
      <c r="E78" s="31" t="s">
        <v>576</v>
      </c>
      <c r="F78" s="91">
        <v>889635</v>
      </c>
      <c r="G78" s="32">
        <v>370.03</v>
      </c>
      <c r="H78" s="32" t="s">
        <v>334</v>
      </c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A78" s="79"/>
      <c r="AB78" s="79"/>
    </row>
    <row r="79" spans="1:28" ht="12.75" customHeight="1">
      <c r="A79" s="90">
        <v>45173</v>
      </c>
      <c r="B79" s="32">
        <v>539310</v>
      </c>
      <c r="C79" s="31" t="s">
        <v>1055</v>
      </c>
      <c r="D79" s="31" t="s">
        <v>1056</v>
      </c>
      <c r="E79" s="31" t="s">
        <v>576</v>
      </c>
      <c r="F79" s="91">
        <v>352017</v>
      </c>
      <c r="G79" s="32">
        <v>91.21</v>
      </c>
      <c r="H79" s="32" t="s">
        <v>334</v>
      </c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A79" s="79"/>
      <c r="AB79" s="79"/>
    </row>
    <row r="80" spans="1:28" ht="12.75" customHeight="1">
      <c r="A80" s="90">
        <v>45173</v>
      </c>
      <c r="B80" s="32">
        <v>539310</v>
      </c>
      <c r="C80" s="31" t="s">
        <v>1055</v>
      </c>
      <c r="D80" s="31" t="s">
        <v>1056</v>
      </c>
      <c r="E80" s="31" t="s">
        <v>576</v>
      </c>
      <c r="F80" s="91">
        <v>352017</v>
      </c>
      <c r="G80" s="32">
        <v>91.24</v>
      </c>
      <c r="H80" s="32" t="s">
        <v>334</v>
      </c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A80" s="79"/>
      <c r="AB80" s="79"/>
    </row>
    <row r="81" spans="1:28" ht="12.75" customHeight="1">
      <c r="A81" s="90">
        <v>45173</v>
      </c>
      <c r="B81" s="32">
        <v>539310</v>
      </c>
      <c r="C81" s="31" t="s">
        <v>1055</v>
      </c>
      <c r="D81" s="31" t="s">
        <v>1057</v>
      </c>
      <c r="E81" s="31" t="s">
        <v>576</v>
      </c>
      <c r="F81" s="91">
        <v>495</v>
      </c>
      <c r="G81" s="32">
        <v>90.79</v>
      </c>
      <c r="H81" s="32" t="s">
        <v>334</v>
      </c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A81" s="79"/>
      <c r="AB81" s="79"/>
    </row>
    <row r="82" spans="1:28" ht="12.75" customHeight="1">
      <c r="A82" s="90">
        <v>45173</v>
      </c>
      <c r="B82" s="32">
        <v>539310</v>
      </c>
      <c r="C82" s="31" t="s">
        <v>1055</v>
      </c>
      <c r="D82" s="31" t="s">
        <v>1058</v>
      </c>
      <c r="E82" s="31" t="s">
        <v>576</v>
      </c>
      <c r="F82" s="91">
        <v>349392</v>
      </c>
      <c r="G82" s="32">
        <v>91.21</v>
      </c>
      <c r="H82" s="32" t="s">
        <v>334</v>
      </c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  <c r="AA82" s="79"/>
      <c r="AB82" s="79"/>
    </row>
    <row r="83" spans="1:28" ht="12.75" customHeight="1">
      <c r="A83" s="90">
        <v>45173</v>
      </c>
      <c r="B83" s="32">
        <v>539310</v>
      </c>
      <c r="C83" s="31" t="s">
        <v>1055</v>
      </c>
      <c r="D83" s="31" t="s">
        <v>1057</v>
      </c>
      <c r="E83" s="31" t="s">
        <v>576</v>
      </c>
      <c r="F83" s="91">
        <v>361987</v>
      </c>
      <c r="G83" s="32">
        <v>91.23</v>
      </c>
      <c r="H83" s="32" t="s">
        <v>334</v>
      </c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  <c r="AA83" s="79"/>
      <c r="AB83" s="79"/>
    </row>
    <row r="84" spans="1:28" ht="12.75" customHeight="1">
      <c r="A84" s="90">
        <v>45173</v>
      </c>
      <c r="B84" s="32">
        <v>539291</v>
      </c>
      <c r="C84" s="31" t="s">
        <v>1059</v>
      </c>
      <c r="D84" s="31" t="s">
        <v>1060</v>
      </c>
      <c r="E84" s="31" t="s">
        <v>576</v>
      </c>
      <c r="F84" s="91">
        <v>20000</v>
      </c>
      <c r="G84" s="32">
        <v>11.43</v>
      </c>
      <c r="H84" s="32" t="s">
        <v>334</v>
      </c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  <c r="AA84" s="79"/>
      <c r="AB84" s="79"/>
    </row>
    <row r="85" spans="1:28" ht="12.75" customHeight="1">
      <c r="A85" s="90">
        <v>45173</v>
      </c>
      <c r="B85" s="32" t="s">
        <v>1061</v>
      </c>
      <c r="C85" s="31" t="s">
        <v>1062</v>
      </c>
      <c r="D85" s="31" t="s">
        <v>1063</v>
      </c>
      <c r="E85" s="31" t="s">
        <v>575</v>
      </c>
      <c r="F85" s="91">
        <v>3000</v>
      </c>
      <c r="G85" s="32">
        <v>46.5</v>
      </c>
      <c r="H85" s="32" t="s">
        <v>872</v>
      </c>
      <c r="I85" s="79"/>
      <c r="J85" s="92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  <c r="AA85" s="79"/>
      <c r="AB85" s="79"/>
    </row>
    <row r="86" spans="1:28" ht="12.75" customHeight="1">
      <c r="A86" s="90">
        <v>45173</v>
      </c>
      <c r="B86" s="32" t="s">
        <v>942</v>
      </c>
      <c r="C86" s="31" t="s">
        <v>943</v>
      </c>
      <c r="D86" s="31" t="s">
        <v>1064</v>
      </c>
      <c r="E86" s="31" t="s">
        <v>575</v>
      </c>
      <c r="F86" s="91">
        <v>92109</v>
      </c>
      <c r="G86" s="32">
        <v>97.93</v>
      </c>
      <c r="H86" s="32" t="s">
        <v>872</v>
      </c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</row>
    <row r="87" spans="1:28" ht="12.75" customHeight="1">
      <c r="A87" s="90">
        <v>45173</v>
      </c>
      <c r="B87" s="32" t="s">
        <v>942</v>
      </c>
      <c r="C87" s="31" t="s">
        <v>943</v>
      </c>
      <c r="D87" s="31" t="s">
        <v>1065</v>
      </c>
      <c r="E87" s="31" t="s">
        <v>575</v>
      </c>
      <c r="F87" s="91">
        <v>250000</v>
      </c>
      <c r="G87" s="32">
        <v>99.71</v>
      </c>
      <c r="H87" s="32" t="s">
        <v>872</v>
      </c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  <c r="AB87" s="79"/>
    </row>
    <row r="88" spans="1:28" ht="12.75" customHeight="1">
      <c r="A88" s="90">
        <v>45173</v>
      </c>
      <c r="B88" s="32" t="s">
        <v>942</v>
      </c>
      <c r="C88" s="31" t="s">
        <v>943</v>
      </c>
      <c r="D88" s="31" t="s">
        <v>577</v>
      </c>
      <c r="E88" s="31" t="s">
        <v>575</v>
      </c>
      <c r="F88" s="91">
        <v>123859</v>
      </c>
      <c r="G88" s="32">
        <v>98.98</v>
      </c>
      <c r="H88" s="32" t="s">
        <v>872</v>
      </c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  <c r="AA88" s="79"/>
      <c r="AB88" s="79"/>
    </row>
    <row r="89" spans="1:28" ht="12.75" customHeight="1">
      <c r="A89" s="90">
        <v>45173</v>
      </c>
      <c r="B89" s="32" t="s">
        <v>942</v>
      </c>
      <c r="C89" s="31" t="s">
        <v>943</v>
      </c>
      <c r="D89" s="31" t="s">
        <v>944</v>
      </c>
      <c r="E89" s="31" t="s">
        <v>575</v>
      </c>
      <c r="F89" s="91">
        <v>148500</v>
      </c>
      <c r="G89" s="32">
        <v>99.38</v>
      </c>
      <c r="H89" s="32" t="s">
        <v>872</v>
      </c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  <c r="Y89" s="79"/>
      <c r="Z89" s="79"/>
      <c r="AA89" s="79"/>
      <c r="AB89" s="79"/>
    </row>
    <row r="90" spans="1:28" ht="12.75" customHeight="1">
      <c r="A90" s="90">
        <v>45173</v>
      </c>
      <c r="B90" s="32" t="s">
        <v>1066</v>
      </c>
      <c r="C90" s="31" t="s">
        <v>1067</v>
      </c>
      <c r="D90" s="31" t="s">
        <v>1068</v>
      </c>
      <c r="E90" s="31" t="s">
        <v>575</v>
      </c>
      <c r="F90" s="91">
        <v>56050</v>
      </c>
      <c r="G90" s="32">
        <v>97.68</v>
      </c>
      <c r="H90" s="32" t="s">
        <v>872</v>
      </c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  <c r="Y90" s="79"/>
      <c r="Z90" s="79"/>
      <c r="AA90" s="79"/>
      <c r="AB90" s="79"/>
    </row>
    <row r="91" spans="1:28" ht="12.75" customHeight="1">
      <c r="A91" s="90">
        <v>45173</v>
      </c>
      <c r="B91" s="32" t="s">
        <v>1069</v>
      </c>
      <c r="C91" s="31" t="s">
        <v>1070</v>
      </c>
      <c r="D91" s="31" t="s">
        <v>923</v>
      </c>
      <c r="E91" s="31" t="s">
        <v>575</v>
      </c>
      <c r="F91" s="91">
        <v>217936</v>
      </c>
      <c r="G91" s="32">
        <v>359.77</v>
      </c>
      <c r="H91" s="32" t="s">
        <v>872</v>
      </c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  <c r="AA91" s="79"/>
      <c r="AB91" s="79"/>
    </row>
    <row r="92" spans="1:28" ht="12.75" customHeight="1">
      <c r="A92" s="90">
        <v>45173</v>
      </c>
      <c r="B92" s="32" t="s">
        <v>334</v>
      </c>
      <c r="C92" s="31" t="s">
        <v>924</v>
      </c>
      <c r="D92" s="31" t="s">
        <v>577</v>
      </c>
      <c r="E92" s="31" t="s">
        <v>575</v>
      </c>
      <c r="F92" s="91">
        <v>682022</v>
      </c>
      <c r="G92" s="32">
        <v>1160.72</v>
      </c>
      <c r="H92" s="32" t="s">
        <v>872</v>
      </c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</row>
    <row r="93" spans="1:28" ht="12.75" customHeight="1">
      <c r="A93" s="90">
        <v>45173</v>
      </c>
      <c r="B93" s="32" t="s">
        <v>945</v>
      </c>
      <c r="C93" s="31" t="s">
        <v>946</v>
      </c>
      <c r="D93" s="31" t="s">
        <v>577</v>
      </c>
      <c r="E93" s="31" t="s">
        <v>575</v>
      </c>
      <c r="F93" s="91">
        <v>1216668</v>
      </c>
      <c r="G93" s="32">
        <v>53.41</v>
      </c>
      <c r="H93" s="32" t="s">
        <v>872</v>
      </c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  <c r="Y93" s="79"/>
      <c r="Z93" s="79"/>
      <c r="AA93" s="79"/>
      <c r="AB93" s="79"/>
    </row>
    <row r="94" spans="1:28" ht="12.75" customHeight="1">
      <c r="A94" s="90">
        <v>45173</v>
      </c>
      <c r="B94" s="32" t="s">
        <v>945</v>
      </c>
      <c r="C94" s="31" t="s">
        <v>946</v>
      </c>
      <c r="D94" s="31" t="s">
        <v>886</v>
      </c>
      <c r="E94" s="31" t="s">
        <v>575</v>
      </c>
      <c r="F94" s="91">
        <v>1368234</v>
      </c>
      <c r="G94" s="32">
        <v>53.63</v>
      </c>
      <c r="H94" s="32" t="s">
        <v>872</v>
      </c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  <c r="AA94" s="79"/>
      <c r="AB94" s="79"/>
    </row>
    <row r="95" spans="1:28" ht="12.75" customHeight="1">
      <c r="A95" s="90">
        <v>45173</v>
      </c>
      <c r="B95" s="32" t="s">
        <v>945</v>
      </c>
      <c r="C95" s="31" t="s">
        <v>946</v>
      </c>
      <c r="D95" s="31" t="s">
        <v>1071</v>
      </c>
      <c r="E95" s="31" t="s">
        <v>575</v>
      </c>
      <c r="F95" s="91">
        <v>1200000</v>
      </c>
      <c r="G95" s="32">
        <v>54.38</v>
      </c>
      <c r="H95" s="32" t="s">
        <v>872</v>
      </c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79"/>
      <c r="U95" s="79"/>
      <c r="V95" s="79"/>
      <c r="W95" s="79"/>
      <c r="X95" s="79"/>
      <c r="Y95" s="79"/>
      <c r="Z95" s="79"/>
      <c r="AA95" s="79"/>
      <c r="AB95" s="79"/>
    </row>
    <row r="96" spans="1:28" ht="12.75" customHeight="1">
      <c r="A96" s="90">
        <v>45173</v>
      </c>
      <c r="B96" s="32" t="s">
        <v>105</v>
      </c>
      <c r="C96" s="31" t="s">
        <v>1072</v>
      </c>
      <c r="D96" s="31" t="s">
        <v>1073</v>
      </c>
      <c r="E96" s="31" t="s">
        <v>575</v>
      </c>
      <c r="F96" s="91">
        <v>2342161</v>
      </c>
      <c r="G96" s="32">
        <v>182</v>
      </c>
      <c r="H96" s="32" t="s">
        <v>872</v>
      </c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79"/>
      <c r="Y96" s="79"/>
      <c r="Z96" s="79"/>
      <c r="AA96" s="79"/>
      <c r="AB96" s="79"/>
    </row>
    <row r="97" spans="1:28" ht="12.75" customHeight="1">
      <c r="A97" s="90">
        <v>45173</v>
      </c>
      <c r="B97" s="32" t="s">
        <v>1074</v>
      </c>
      <c r="C97" s="31" t="s">
        <v>1075</v>
      </c>
      <c r="D97" s="31" t="s">
        <v>577</v>
      </c>
      <c r="E97" s="31" t="s">
        <v>575</v>
      </c>
      <c r="F97" s="91">
        <v>147313</v>
      </c>
      <c r="G97" s="32">
        <v>543.67999999999995</v>
      </c>
      <c r="H97" s="32" t="s">
        <v>872</v>
      </c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  <c r="AA97" s="79"/>
      <c r="AB97" s="79"/>
    </row>
    <row r="98" spans="1:28" ht="12.75" customHeight="1">
      <c r="A98" s="90">
        <v>45173</v>
      </c>
      <c r="B98" s="32" t="s">
        <v>1076</v>
      </c>
      <c r="C98" s="31" t="s">
        <v>1077</v>
      </c>
      <c r="D98" s="31" t="s">
        <v>1078</v>
      </c>
      <c r="E98" s="31" t="s">
        <v>575</v>
      </c>
      <c r="F98" s="91">
        <v>239071</v>
      </c>
      <c r="G98" s="32">
        <v>21.1</v>
      </c>
      <c r="H98" s="32" t="s">
        <v>872</v>
      </c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79"/>
      <c r="X98" s="79"/>
      <c r="Y98" s="79"/>
      <c r="Z98" s="79"/>
      <c r="AA98" s="79"/>
      <c r="AB98" s="79"/>
    </row>
    <row r="99" spans="1:28" ht="12.75" customHeight="1">
      <c r="A99" s="90">
        <v>45173</v>
      </c>
      <c r="B99" s="32" t="s">
        <v>1079</v>
      </c>
      <c r="C99" s="31" t="s">
        <v>1080</v>
      </c>
      <c r="D99" s="31" t="s">
        <v>938</v>
      </c>
      <c r="E99" s="31" t="s">
        <v>575</v>
      </c>
      <c r="F99" s="91">
        <v>15116347</v>
      </c>
      <c r="G99" s="32">
        <v>2.6</v>
      </c>
      <c r="H99" s="32" t="s">
        <v>872</v>
      </c>
      <c r="I99" s="79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79"/>
      <c r="W99" s="79"/>
      <c r="X99" s="79"/>
      <c r="Y99" s="79"/>
      <c r="Z99" s="79"/>
      <c r="AA99" s="79"/>
      <c r="AB99" s="79"/>
    </row>
    <row r="100" spans="1:28" ht="12.75" customHeight="1">
      <c r="A100" s="90">
        <v>45173</v>
      </c>
      <c r="B100" s="32" t="s">
        <v>1079</v>
      </c>
      <c r="C100" s="31" t="s">
        <v>1080</v>
      </c>
      <c r="D100" s="31" t="s">
        <v>888</v>
      </c>
      <c r="E100" s="31" t="s">
        <v>575</v>
      </c>
      <c r="F100" s="91">
        <v>14025825</v>
      </c>
      <c r="G100" s="32">
        <v>2.56</v>
      </c>
      <c r="H100" s="32" t="s">
        <v>872</v>
      </c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  <c r="W100" s="79"/>
      <c r="X100" s="79"/>
      <c r="Y100" s="79"/>
      <c r="Z100" s="79"/>
      <c r="AA100" s="79"/>
      <c r="AB100" s="79"/>
    </row>
    <row r="101" spans="1:28" ht="12.75" customHeight="1">
      <c r="A101" s="90">
        <v>45173</v>
      </c>
      <c r="B101" s="32" t="s">
        <v>948</v>
      </c>
      <c r="C101" s="31" t="s">
        <v>949</v>
      </c>
      <c r="D101" s="31" t="s">
        <v>950</v>
      </c>
      <c r="E101" s="31" t="s">
        <v>575</v>
      </c>
      <c r="F101" s="91">
        <v>48000</v>
      </c>
      <c r="G101" s="32">
        <v>90.92</v>
      </c>
      <c r="H101" s="32" t="s">
        <v>872</v>
      </c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  <c r="Y101" s="79"/>
      <c r="Z101" s="79"/>
      <c r="AA101" s="79"/>
      <c r="AB101" s="79"/>
    </row>
    <row r="102" spans="1:28" ht="12.75" customHeight="1">
      <c r="A102" s="90">
        <v>45173</v>
      </c>
      <c r="B102" s="32" t="s">
        <v>1081</v>
      </c>
      <c r="C102" s="31" t="s">
        <v>1082</v>
      </c>
      <c r="D102" s="31" t="s">
        <v>877</v>
      </c>
      <c r="E102" s="31" t="s">
        <v>575</v>
      </c>
      <c r="F102" s="91">
        <v>3914938</v>
      </c>
      <c r="G102" s="32">
        <v>34.08</v>
      </c>
      <c r="H102" s="32" t="s">
        <v>872</v>
      </c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  <c r="W102" s="79"/>
      <c r="X102" s="79"/>
      <c r="Y102" s="79"/>
      <c r="Z102" s="79"/>
      <c r="AA102" s="79"/>
      <c r="AB102" s="79"/>
    </row>
    <row r="103" spans="1:28" ht="12.75" customHeight="1">
      <c r="A103" s="90">
        <v>45173</v>
      </c>
      <c r="B103" s="32" t="s">
        <v>951</v>
      </c>
      <c r="C103" s="31" t="s">
        <v>952</v>
      </c>
      <c r="D103" s="31" t="s">
        <v>953</v>
      </c>
      <c r="E103" s="31" t="s">
        <v>575</v>
      </c>
      <c r="F103" s="91">
        <v>629362</v>
      </c>
      <c r="G103" s="32">
        <v>301.23</v>
      </c>
      <c r="H103" s="32" t="s">
        <v>872</v>
      </c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  <c r="W103" s="79"/>
      <c r="X103" s="79"/>
      <c r="Y103" s="79"/>
      <c r="Z103" s="79"/>
      <c r="AA103" s="79"/>
      <c r="AB103" s="79"/>
    </row>
    <row r="104" spans="1:28" ht="12.75" customHeight="1">
      <c r="A104" s="90">
        <v>45173</v>
      </c>
      <c r="B104" s="32" t="s">
        <v>834</v>
      </c>
      <c r="C104" s="31" t="s">
        <v>1083</v>
      </c>
      <c r="D104" s="31" t="s">
        <v>886</v>
      </c>
      <c r="E104" s="31" t="s">
        <v>575</v>
      </c>
      <c r="F104" s="91">
        <v>8922768</v>
      </c>
      <c r="G104" s="32">
        <v>127.64</v>
      </c>
      <c r="H104" s="32" t="s">
        <v>872</v>
      </c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  <c r="W104" s="79"/>
      <c r="X104" s="79"/>
      <c r="Y104" s="79"/>
      <c r="Z104" s="79"/>
      <c r="AA104" s="79"/>
      <c r="AB104" s="79"/>
    </row>
    <row r="105" spans="1:28" ht="12.75" customHeight="1">
      <c r="A105" s="90">
        <v>45173</v>
      </c>
      <c r="B105" s="32" t="s">
        <v>834</v>
      </c>
      <c r="C105" s="31" t="s">
        <v>1083</v>
      </c>
      <c r="D105" s="31" t="s">
        <v>577</v>
      </c>
      <c r="E105" s="31" t="s">
        <v>575</v>
      </c>
      <c r="F105" s="91">
        <v>6026484</v>
      </c>
      <c r="G105" s="32">
        <v>127.25</v>
      </c>
      <c r="H105" s="32" t="s">
        <v>872</v>
      </c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  <c r="Y105" s="79"/>
      <c r="Z105" s="79"/>
      <c r="AA105" s="79"/>
      <c r="AB105" s="79"/>
    </row>
    <row r="106" spans="1:28" ht="12.75" customHeight="1">
      <c r="A106" s="90">
        <v>45173</v>
      </c>
      <c r="B106" s="32" t="s">
        <v>1084</v>
      </c>
      <c r="C106" s="31" t="s">
        <v>1085</v>
      </c>
      <c r="D106" s="31" t="s">
        <v>947</v>
      </c>
      <c r="E106" s="31" t="s">
        <v>575</v>
      </c>
      <c r="F106" s="91">
        <v>12333387</v>
      </c>
      <c r="G106" s="32">
        <v>13.03</v>
      </c>
      <c r="H106" s="32" t="s">
        <v>872</v>
      </c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79"/>
      <c r="V106" s="79"/>
      <c r="W106" s="79"/>
      <c r="X106" s="79"/>
      <c r="Y106" s="79"/>
      <c r="Z106" s="79"/>
      <c r="AA106" s="79"/>
      <c r="AB106" s="79"/>
    </row>
    <row r="107" spans="1:28" ht="12.75" customHeight="1">
      <c r="A107" s="90">
        <v>45173</v>
      </c>
      <c r="B107" s="32" t="s">
        <v>1084</v>
      </c>
      <c r="C107" s="31" t="s">
        <v>1085</v>
      </c>
      <c r="D107" s="31" t="s">
        <v>888</v>
      </c>
      <c r="E107" s="31" t="s">
        <v>575</v>
      </c>
      <c r="F107" s="91">
        <v>12677427</v>
      </c>
      <c r="G107" s="32">
        <v>12.78</v>
      </c>
      <c r="H107" s="32" t="s">
        <v>872</v>
      </c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79"/>
      <c r="U107" s="79"/>
      <c r="V107" s="79"/>
      <c r="W107" s="79"/>
      <c r="X107" s="79"/>
      <c r="Y107" s="79"/>
      <c r="Z107" s="79"/>
      <c r="AA107" s="79"/>
      <c r="AB107" s="79"/>
    </row>
    <row r="108" spans="1:28" ht="12.75" customHeight="1">
      <c r="A108" s="90">
        <v>45173</v>
      </c>
      <c r="B108" s="32" t="s">
        <v>1086</v>
      </c>
      <c r="C108" s="31" t="s">
        <v>1087</v>
      </c>
      <c r="D108" s="31" t="s">
        <v>947</v>
      </c>
      <c r="E108" s="31" t="s">
        <v>575</v>
      </c>
      <c r="F108" s="91">
        <v>36778460</v>
      </c>
      <c r="G108" s="32">
        <v>8.64</v>
      </c>
      <c r="H108" s="32" t="s">
        <v>872</v>
      </c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  <c r="AA108" s="79"/>
      <c r="AB108" s="79"/>
    </row>
    <row r="109" spans="1:28" ht="12.75" customHeight="1">
      <c r="A109" s="90">
        <v>45173</v>
      </c>
      <c r="B109" s="32" t="s">
        <v>1088</v>
      </c>
      <c r="C109" s="31" t="s">
        <v>1089</v>
      </c>
      <c r="D109" s="31" t="s">
        <v>1090</v>
      </c>
      <c r="E109" s="31" t="s">
        <v>575</v>
      </c>
      <c r="F109" s="91">
        <v>21173</v>
      </c>
      <c r="G109" s="32">
        <v>154.91</v>
      </c>
      <c r="H109" s="32" t="s">
        <v>872</v>
      </c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79"/>
      <c r="Y109" s="79"/>
      <c r="Z109" s="79"/>
      <c r="AA109" s="79"/>
      <c r="AB109" s="79"/>
    </row>
    <row r="110" spans="1:28" ht="12.75" customHeight="1">
      <c r="A110" s="90">
        <v>45173</v>
      </c>
      <c r="B110" s="32" t="s">
        <v>453</v>
      </c>
      <c r="C110" s="31" t="s">
        <v>954</v>
      </c>
      <c r="D110" s="31" t="s">
        <v>577</v>
      </c>
      <c r="E110" s="31" t="s">
        <v>575</v>
      </c>
      <c r="F110" s="91">
        <v>212852</v>
      </c>
      <c r="G110" s="32">
        <v>2784</v>
      </c>
      <c r="H110" s="32" t="s">
        <v>872</v>
      </c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  <c r="AA110" s="79"/>
      <c r="AB110" s="79"/>
    </row>
    <row r="111" spans="1:28" ht="12.75" customHeight="1">
      <c r="A111" s="90">
        <v>45173</v>
      </c>
      <c r="B111" s="32" t="s">
        <v>955</v>
      </c>
      <c r="C111" s="31" t="s">
        <v>956</v>
      </c>
      <c r="D111" s="31" t="s">
        <v>577</v>
      </c>
      <c r="E111" s="31" t="s">
        <v>575</v>
      </c>
      <c r="F111" s="91">
        <v>1598175</v>
      </c>
      <c r="G111" s="32">
        <v>25.7</v>
      </c>
      <c r="H111" s="32" t="s">
        <v>872</v>
      </c>
      <c r="I111" s="79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79"/>
      <c r="U111" s="79"/>
      <c r="V111" s="79"/>
      <c r="W111" s="79"/>
      <c r="X111" s="79"/>
      <c r="Y111" s="79"/>
      <c r="Z111" s="79"/>
      <c r="AA111" s="79"/>
      <c r="AB111" s="79"/>
    </row>
    <row r="112" spans="1:28" ht="12.75" customHeight="1">
      <c r="A112" s="90">
        <v>45173</v>
      </c>
      <c r="B112" s="32" t="s">
        <v>955</v>
      </c>
      <c r="C112" s="31" t="s">
        <v>956</v>
      </c>
      <c r="D112" s="31" t="s">
        <v>886</v>
      </c>
      <c r="E112" s="31" t="s">
        <v>575</v>
      </c>
      <c r="F112" s="91">
        <v>2584616</v>
      </c>
      <c r="G112" s="32">
        <v>25.73</v>
      </c>
      <c r="H112" s="32" t="s">
        <v>872</v>
      </c>
      <c r="I112" s="79"/>
      <c r="J112" s="79"/>
      <c r="K112" s="79"/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V112" s="79"/>
      <c r="W112" s="79"/>
      <c r="X112" s="79"/>
      <c r="Y112" s="79"/>
      <c r="Z112" s="79"/>
      <c r="AA112" s="79"/>
      <c r="AB112" s="79"/>
    </row>
    <row r="113" spans="1:28" ht="12.75" customHeight="1">
      <c r="A113" s="90">
        <v>45173</v>
      </c>
      <c r="B113" s="32" t="s">
        <v>471</v>
      </c>
      <c r="C113" s="31" t="s">
        <v>1091</v>
      </c>
      <c r="D113" s="31" t="s">
        <v>577</v>
      </c>
      <c r="E113" s="31" t="s">
        <v>575</v>
      </c>
      <c r="F113" s="91">
        <v>647253</v>
      </c>
      <c r="G113" s="32">
        <v>827.2</v>
      </c>
      <c r="H113" s="32" t="s">
        <v>872</v>
      </c>
      <c r="I113" s="79"/>
      <c r="J113" s="79"/>
      <c r="K113" s="79"/>
      <c r="L113" s="79"/>
      <c r="M113" s="79"/>
      <c r="N113" s="79"/>
      <c r="O113" s="79"/>
      <c r="P113" s="79"/>
      <c r="Q113" s="79"/>
      <c r="R113" s="79"/>
      <c r="S113" s="79"/>
      <c r="T113" s="79"/>
      <c r="U113" s="79"/>
      <c r="V113" s="79"/>
      <c r="W113" s="79"/>
      <c r="X113" s="79"/>
      <c r="Y113" s="79"/>
      <c r="Z113" s="79"/>
      <c r="AA113" s="79"/>
      <c r="AB113" s="79"/>
    </row>
    <row r="114" spans="1:28" ht="12.75" customHeight="1">
      <c r="A114" s="90">
        <v>45173</v>
      </c>
      <c r="B114" s="32" t="s">
        <v>1092</v>
      </c>
      <c r="C114" s="31" t="s">
        <v>1093</v>
      </c>
      <c r="D114" s="31" t="s">
        <v>922</v>
      </c>
      <c r="E114" s="31" t="s">
        <v>575</v>
      </c>
      <c r="F114" s="91">
        <v>78000</v>
      </c>
      <c r="G114" s="32">
        <v>36</v>
      </c>
      <c r="H114" s="32" t="s">
        <v>872</v>
      </c>
      <c r="I114" s="79"/>
      <c r="J114" s="79"/>
      <c r="K114" s="79"/>
      <c r="L114" s="79"/>
      <c r="M114" s="79"/>
      <c r="N114" s="79"/>
      <c r="O114" s="79"/>
      <c r="P114" s="79"/>
      <c r="Q114" s="79"/>
      <c r="R114" s="79"/>
      <c r="S114" s="79"/>
      <c r="T114" s="79"/>
      <c r="U114" s="79"/>
      <c r="V114" s="79"/>
      <c r="W114" s="79"/>
      <c r="X114" s="79"/>
      <c r="Y114" s="79"/>
      <c r="Z114" s="79"/>
      <c r="AA114" s="79"/>
      <c r="AB114" s="79"/>
    </row>
    <row r="115" spans="1:28" ht="12.75" customHeight="1">
      <c r="A115" s="90">
        <v>45173</v>
      </c>
      <c r="B115" s="32" t="s">
        <v>1094</v>
      </c>
      <c r="C115" s="31" t="s">
        <v>1095</v>
      </c>
      <c r="D115" s="31" t="s">
        <v>1096</v>
      </c>
      <c r="E115" s="31" t="s">
        <v>575</v>
      </c>
      <c r="F115" s="91">
        <v>2465912</v>
      </c>
      <c r="G115" s="32">
        <v>61.7</v>
      </c>
      <c r="H115" s="32" t="s">
        <v>872</v>
      </c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79"/>
      <c r="Y115" s="79"/>
      <c r="Z115" s="79"/>
      <c r="AA115" s="79"/>
      <c r="AB115" s="79"/>
    </row>
    <row r="116" spans="1:28" ht="12.75" customHeight="1">
      <c r="A116" s="90">
        <v>45173</v>
      </c>
      <c r="B116" s="32" t="s">
        <v>1097</v>
      </c>
      <c r="C116" s="31" t="s">
        <v>1098</v>
      </c>
      <c r="D116" s="31" t="s">
        <v>577</v>
      </c>
      <c r="E116" s="31" t="s">
        <v>575</v>
      </c>
      <c r="F116" s="91">
        <v>50246</v>
      </c>
      <c r="G116" s="32">
        <v>429.38</v>
      </c>
      <c r="H116" s="32" t="s">
        <v>872</v>
      </c>
      <c r="I116" s="79"/>
      <c r="J116" s="79"/>
      <c r="K116" s="79"/>
      <c r="L116" s="79"/>
      <c r="M116" s="79"/>
      <c r="N116" s="79"/>
      <c r="O116" s="79"/>
      <c r="P116" s="79"/>
      <c r="Q116" s="79"/>
      <c r="R116" s="79"/>
      <c r="S116" s="79"/>
      <c r="T116" s="79"/>
      <c r="U116" s="79"/>
      <c r="V116" s="79"/>
      <c r="W116" s="79"/>
      <c r="X116" s="79"/>
      <c r="Y116" s="79"/>
      <c r="Z116" s="79"/>
      <c r="AA116" s="79"/>
      <c r="AB116" s="79"/>
    </row>
    <row r="117" spans="1:28" ht="12.75" customHeight="1">
      <c r="A117" s="90">
        <v>45173</v>
      </c>
      <c r="B117" s="32" t="s">
        <v>958</v>
      </c>
      <c r="C117" s="31" t="s">
        <v>959</v>
      </c>
      <c r="D117" s="31" t="s">
        <v>886</v>
      </c>
      <c r="E117" s="31" t="s">
        <v>575</v>
      </c>
      <c r="F117" s="91">
        <v>1693023</v>
      </c>
      <c r="G117" s="32">
        <v>239.2</v>
      </c>
      <c r="H117" s="32" t="s">
        <v>872</v>
      </c>
      <c r="I117" s="79"/>
      <c r="J117" s="79"/>
      <c r="K117" s="79"/>
      <c r="L117" s="79"/>
      <c r="M117" s="79"/>
      <c r="N117" s="79"/>
      <c r="O117" s="79"/>
      <c r="P117" s="79"/>
      <c r="Q117" s="79"/>
      <c r="R117" s="79"/>
      <c r="S117" s="79"/>
      <c r="T117" s="79"/>
      <c r="U117" s="79"/>
      <c r="V117" s="79"/>
      <c r="W117" s="79"/>
      <c r="X117" s="79"/>
      <c r="Y117" s="79"/>
      <c r="Z117" s="79"/>
      <c r="AA117" s="79"/>
      <c r="AB117" s="79"/>
    </row>
    <row r="118" spans="1:28" ht="12.75" customHeight="1">
      <c r="A118" s="90">
        <v>45173</v>
      </c>
      <c r="B118" s="32" t="s">
        <v>958</v>
      </c>
      <c r="C118" s="31" t="s">
        <v>959</v>
      </c>
      <c r="D118" s="31" t="s">
        <v>1099</v>
      </c>
      <c r="E118" s="31" t="s">
        <v>575</v>
      </c>
      <c r="F118" s="91">
        <v>1705143</v>
      </c>
      <c r="G118" s="32">
        <v>240.79</v>
      </c>
      <c r="H118" s="32" t="s">
        <v>872</v>
      </c>
      <c r="I118" s="79"/>
      <c r="J118" s="79"/>
      <c r="K118" s="79"/>
      <c r="L118" s="79"/>
      <c r="M118" s="79"/>
      <c r="N118" s="79"/>
      <c r="O118" s="79"/>
      <c r="P118" s="79"/>
      <c r="Q118" s="79"/>
      <c r="R118" s="79"/>
      <c r="S118" s="79"/>
      <c r="T118" s="79"/>
      <c r="U118" s="79"/>
      <c r="V118" s="79"/>
      <c r="W118" s="79"/>
      <c r="X118" s="79"/>
      <c r="Y118" s="79"/>
      <c r="Z118" s="79"/>
      <c r="AA118" s="79"/>
      <c r="AB118" s="79"/>
    </row>
    <row r="119" spans="1:28" ht="12.75" customHeight="1">
      <c r="A119" s="90">
        <v>45173</v>
      </c>
      <c r="B119" s="32" t="s">
        <v>1100</v>
      </c>
      <c r="C119" s="31" t="s">
        <v>1101</v>
      </c>
      <c r="D119" s="31" t="s">
        <v>886</v>
      </c>
      <c r="E119" s="31" t="s">
        <v>575</v>
      </c>
      <c r="F119" s="91">
        <v>904185</v>
      </c>
      <c r="G119" s="32">
        <v>28.04</v>
      </c>
      <c r="H119" s="32" t="s">
        <v>872</v>
      </c>
      <c r="I119" s="79"/>
      <c r="J119" s="79"/>
      <c r="K119" s="79"/>
      <c r="L119" s="79"/>
      <c r="M119" s="79"/>
      <c r="N119" s="79"/>
      <c r="O119" s="79"/>
      <c r="P119" s="79"/>
      <c r="Q119" s="79"/>
      <c r="R119" s="79"/>
      <c r="S119" s="79"/>
      <c r="T119" s="79"/>
      <c r="U119" s="79"/>
      <c r="V119" s="79"/>
      <c r="W119" s="79"/>
      <c r="X119" s="79"/>
      <c r="Y119" s="79"/>
      <c r="Z119" s="79"/>
      <c r="AA119" s="79"/>
      <c r="AB119" s="79"/>
    </row>
    <row r="120" spans="1:28" ht="12.75" customHeight="1">
      <c r="A120" s="90">
        <v>45173</v>
      </c>
      <c r="B120" s="32" t="s">
        <v>897</v>
      </c>
      <c r="C120" s="31" t="s">
        <v>898</v>
      </c>
      <c r="D120" s="31" t="s">
        <v>886</v>
      </c>
      <c r="E120" s="31" t="s">
        <v>575</v>
      </c>
      <c r="F120" s="91">
        <v>21303285</v>
      </c>
      <c r="G120" s="32">
        <v>19.55</v>
      </c>
      <c r="H120" s="32" t="s">
        <v>872</v>
      </c>
      <c r="I120" s="79"/>
      <c r="J120" s="79"/>
      <c r="K120" s="79"/>
      <c r="L120" s="79"/>
      <c r="M120" s="79"/>
      <c r="N120" s="79"/>
      <c r="O120" s="79"/>
      <c r="P120" s="79"/>
      <c r="Q120" s="79"/>
      <c r="R120" s="79"/>
      <c r="S120" s="79"/>
      <c r="T120" s="79"/>
      <c r="U120" s="79"/>
      <c r="V120" s="79"/>
      <c r="W120" s="79"/>
      <c r="X120" s="79"/>
      <c r="Y120" s="79"/>
      <c r="Z120" s="79"/>
      <c r="AA120" s="79"/>
      <c r="AB120" s="79"/>
    </row>
    <row r="121" spans="1:28" ht="12.75" customHeight="1">
      <c r="A121" s="90">
        <v>45173</v>
      </c>
      <c r="B121" s="32" t="s">
        <v>491</v>
      </c>
      <c r="C121" s="31" t="s">
        <v>1102</v>
      </c>
      <c r="D121" s="31" t="s">
        <v>886</v>
      </c>
      <c r="E121" s="31" t="s">
        <v>575</v>
      </c>
      <c r="F121" s="91">
        <v>13762802</v>
      </c>
      <c r="G121" s="32">
        <v>153.68</v>
      </c>
      <c r="H121" s="32" t="s">
        <v>872</v>
      </c>
      <c r="I121" s="79"/>
      <c r="J121" s="79"/>
      <c r="K121" s="79"/>
      <c r="L121" s="79"/>
      <c r="M121" s="79"/>
      <c r="N121" s="79"/>
      <c r="O121" s="79"/>
      <c r="P121" s="79"/>
      <c r="Q121" s="79"/>
      <c r="R121" s="79"/>
      <c r="S121" s="79"/>
      <c r="T121" s="79"/>
      <c r="U121" s="79"/>
      <c r="V121" s="79"/>
      <c r="W121" s="79"/>
      <c r="X121" s="79"/>
      <c r="Y121" s="79"/>
      <c r="Z121" s="79"/>
      <c r="AA121" s="79"/>
      <c r="AB121" s="79"/>
    </row>
    <row r="122" spans="1:28" ht="12.75" customHeight="1">
      <c r="A122" s="90">
        <v>45173</v>
      </c>
      <c r="B122" s="32" t="s">
        <v>491</v>
      </c>
      <c r="C122" s="31" t="s">
        <v>1102</v>
      </c>
      <c r="D122" s="31" t="s">
        <v>1103</v>
      </c>
      <c r="E122" s="31" t="s">
        <v>575</v>
      </c>
      <c r="F122" s="91">
        <v>18755466</v>
      </c>
      <c r="G122" s="32">
        <v>155.55000000000001</v>
      </c>
      <c r="H122" s="32" t="s">
        <v>872</v>
      </c>
      <c r="I122" s="79"/>
      <c r="J122" s="79"/>
      <c r="K122" s="79"/>
      <c r="L122" s="79"/>
      <c r="M122" s="79"/>
      <c r="N122" s="79"/>
      <c r="O122" s="79"/>
      <c r="P122" s="79"/>
      <c r="Q122" s="79"/>
      <c r="R122" s="79"/>
      <c r="S122" s="79"/>
      <c r="T122" s="79"/>
      <c r="U122" s="79"/>
      <c r="V122" s="79"/>
      <c r="W122" s="79"/>
      <c r="X122" s="79"/>
      <c r="Y122" s="79"/>
      <c r="Z122" s="79"/>
      <c r="AA122" s="79"/>
      <c r="AB122" s="79"/>
    </row>
    <row r="123" spans="1:28" ht="12.75" customHeight="1">
      <c r="A123" s="90">
        <v>45173</v>
      </c>
      <c r="B123" s="32" t="s">
        <v>925</v>
      </c>
      <c r="C123" s="31" t="s">
        <v>926</v>
      </c>
      <c r="D123" s="31" t="s">
        <v>1104</v>
      </c>
      <c r="E123" s="31" t="s">
        <v>575</v>
      </c>
      <c r="F123" s="91">
        <v>267637</v>
      </c>
      <c r="G123" s="32">
        <v>19.23</v>
      </c>
      <c r="H123" s="32" t="s">
        <v>872</v>
      </c>
      <c r="I123" s="79"/>
      <c r="J123" s="79"/>
      <c r="K123" s="79"/>
      <c r="L123" s="79"/>
      <c r="M123" s="79"/>
      <c r="N123" s="79"/>
      <c r="O123" s="79"/>
      <c r="P123" s="79"/>
      <c r="Q123" s="79"/>
      <c r="R123" s="79"/>
      <c r="S123" s="79"/>
      <c r="T123" s="79"/>
      <c r="U123" s="79"/>
      <c r="V123" s="79"/>
      <c r="W123" s="79"/>
      <c r="X123" s="79"/>
      <c r="Y123" s="79"/>
      <c r="Z123" s="79"/>
      <c r="AA123" s="79"/>
      <c r="AB123" s="79"/>
    </row>
    <row r="124" spans="1:28" ht="12.75" customHeight="1">
      <c r="A124" s="90">
        <v>45173</v>
      </c>
      <c r="B124" s="32" t="s">
        <v>908</v>
      </c>
      <c r="C124" s="31" t="s">
        <v>909</v>
      </c>
      <c r="D124" s="31" t="s">
        <v>577</v>
      </c>
      <c r="E124" s="31" t="s">
        <v>575</v>
      </c>
      <c r="F124" s="91">
        <v>176571</v>
      </c>
      <c r="G124" s="32">
        <v>901.54</v>
      </c>
      <c r="H124" s="32" t="s">
        <v>872</v>
      </c>
      <c r="I124" s="79"/>
      <c r="J124" s="79"/>
      <c r="K124" s="79"/>
      <c r="L124" s="79"/>
      <c r="M124" s="79"/>
      <c r="N124" s="79"/>
      <c r="O124" s="79"/>
      <c r="P124" s="79"/>
      <c r="Q124" s="79"/>
      <c r="R124" s="79"/>
      <c r="S124" s="79"/>
      <c r="T124" s="79"/>
      <c r="U124" s="79"/>
      <c r="V124" s="79"/>
      <c r="W124" s="79"/>
      <c r="X124" s="79"/>
      <c r="Y124" s="79"/>
      <c r="Z124" s="79"/>
      <c r="AA124" s="79"/>
      <c r="AB124" s="79"/>
    </row>
    <row r="125" spans="1:28" ht="12.75" customHeight="1">
      <c r="A125" s="90">
        <v>45173</v>
      </c>
      <c r="B125" s="32" t="s">
        <v>1105</v>
      </c>
      <c r="C125" s="31" t="s">
        <v>1106</v>
      </c>
      <c r="D125" s="31" t="s">
        <v>1107</v>
      </c>
      <c r="E125" s="31" t="s">
        <v>575</v>
      </c>
      <c r="F125" s="91">
        <v>50000</v>
      </c>
      <c r="G125" s="32">
        <v>191.79</v>
      </c>
      <c r="H125" s="32" t="s">
        <v>872</v>
      </c>
      <c r="I125" s="79"/>
      <c r="J125" s="79"/>
      <c r="K125" s="79"/>
      <c r="L125" s="79"/>
      <c r="M125" s="79"/>
      <c r="N125" s="79"/>
      <c r="O125" s="79"/>
      <c r="P125" s="79"/>
      <c r="Q125" s="79"/>
      <c r="R125" s="79"/>
      <c r="S125" s="79"/>
      <c r="T125" s="79"/>
      <c r="U125" s="79"/>
      <c r="V125" s="79"/>
      <c r="W125" s="79"/>
      <c r="X125" s="79"/>
      <c r="Y125" s="79"/>
      <c r="Z125" s="79"/>
      <c r="AA125" s="79"/>
      <c r="AB125" s="79"/>
    </row>
    <row r="126" spans="1:28" ht="12.75" customHeight="1">
      <c r="A126" s="90">
        <v>45173</v>
      </c>
      <c r="B126" s="32" t="s">
        <v>1105</v>
      </c>
      <c r="C126" s="31" t="s">
        <v>1106</v>
      </c>
      <c r="D126" s="31" t="s">
        <v>1108</v>
      </c>
      <c r="E126" s="31" t="s">
        <v>575</v>
      </c>
      <c r="F126" s="91">
        <v>50000</v>
      </c>
      <c r="G126" s="32">
        <v>191.71</v>
      </c>
      <c r="H126" s="32" t="s">
        <v>872</v>
      </c>
      <c r="I126" s="79"/>
      <c r="J126" s="79"/>
      <c r="K126" s="79"/>
      <c r="L126" s="79"/>
      <c r="M126" s="79"/>
      <c r="N126" s="79"/>
      <c r="O126" s="79"/>
      <c r="P126" s="79"/>
      <c r="Q126" s="79"/>
      <c r="R126" s="79"/>
      <c r="S126" s="79"/>
      <c r="T126" s="79"/>
      <c r="U126" s="79"/>
      <c r="V126" s="79"/>
      <c r="W126" s="79"/>
      <c r="X126" s="79"/>
      <c r="Y126" s="79"/>
      <c r="Z126" s="79"/>
      <c r="AA126" s="79"/>
      <c r="AB126" s="79"/>
    </row>
    <row r="127" spans="1:28" ht="12.75" customHeight="1">
      <c r="A127" s="90">
        <v>45173</v>
      </c>
      <c r="B127" s="32" t="s">
        <v>1105</v>
      </c>
      <c r="C127" s="31" t="s">
        <v>1106</v>
      </c>
      <c r="D127" s="31" t="s">
        <v>1109</v>
      </c>
      <c r="E127" s="31" t="s">
        <v>575</v>
      </c>
      <c r="F127" s="91">
        <v>50000</v>
      </c>
      <c r="G127" s="32">
        <v>192.95</v>
      </c>
      <c r="H127" s="32" t="s">
        <v>872</v>
      </c>
      <c r="I127" s="79"/>
      <c r="J127" s="79"/>
      <c r="K127" s="79"/>
      <c r="L127" s="79"/>
      <c r="M127" s="79"/>
      <c r="N127" s="79"/>
      <c r="O127" s="79"/>
      <c r="P127" s="79"/>
      <c r="Q127" s="79"/>
      <c r="R127" s="79"/>
      <c r="S127" s="79"/>
      <c r="T127" s="79"/>
      <c r="U127" s="79"/>
      <c r="V127" s="79"/>
      <c r="W127" s="79"/>
      <c r="X127" s="79"/>
      <c r="Y127" s="79"/>
      <c r="Z127" s="79"/>
      <c r="AA127" s="79"/>
      <c r="AB127" s="79"/>
    </row>
    <row r="128" spans="1:28" ht="12.75" customHeight="1">
      <c r="A128" s="90">
        <v>45173</v>
      </c>
      <c r="B128" s="32" t="s">
        <v>1110</v>
      </c>
      <c r="C128" s="31" t="s">
        <v>1111</v>
      </c>
      <c r="D128" s="31" t="s">
        <v>577</v>
      </c>
      <c r="E128" s="31" t="s">
        <v>575</v>
      </c>
      <c r="F128" s="91">
        <v>201394</v>
      </c>
      <c r="G128" s="32">
        <v>137.41</v>
      </c>
      <c r="H128" s="32" t="s">
        <v>872</v>
      </c>
      <c r="I128" s="79"/>
      <c r="J128" s="79"/>
      <c r="K128" s="79"/>
      <c r="L128" s="79"/>
      <c r="M128" s="79"/>
      <c r="N128" s="79"/>
      <c r="O128" s="79"/>
      <c r="P128" s="79"/>
      <c r="Q128" s="79"/>
      <c r="R128" s="79"/>
      <c r="S128" s="79"/>
      <c r="T128" s="79"/>
      <c r="U128" s="79"/>
      <c r="V128" s="79"/>
      <c r="W128" s="79"/>
      <c r="X128" s="79"/>
      <c r="Y128" s="79"/>
      <c r="Z128" s="79"/>
      <c r="AA128" s="79"/>
      <c r="AB128" s="79"/>
    </row>
    <row r="129" spans="1:28" ht="12.75" customHeight="1">
      <c r="A129" s="90">
        <v>45173</v>
      </c>
      <c r="B129" s="32" t="s">
        <v>960</v>
      </c>
      <c r="C129" s="31" t="s">
        <v>961</v>
      </c>
      <c r="D129" s="31" t="s">
        <v>1112</v>
      </c>
      <c r="E129" s="31" t="s">
        <v>575</v>
      </c>
      <c r="F129" s="91">
        <v>968534</v>
      </c>
      <c r="G129" s="32">
        <v>64.31</v>
      </c>
      <c r="H129" s="32" t="s">
        <v>872</v>
      </c>
      <c r="I129" s="79"/>
      <c r="J129" s="79"/>
      <c r="K129" s="79"/>
      <c r="L129" s="79"/>
      <c r="M129" s="79"/>
      <c r="N129" s="79"/>
      <c r="O129" s="79"/>
      <c r="P129" s="79"/>
      <c r="Q129" s="79"/>
      <c r="R129" s="79"/>
      <c r="S129" s="79"/>
      <c r="T129" s="79"/>
      <c r="U129" s="79"/>
      <c r="V129" s="79"/>
      <c r="W129" s="79"/>
      <c r="X129" s="79"/>
      <c r="Y129" s="79"/>
      <c r="Z129" s="79"/>
      <c r="AA129" s="79"/>
      <c r="AB129" s="79"/>
    </row>
    <row r="130" spans="1:28" ht="12.75" customHeight="1">
      <c r="A130" s="90">
        <v>45173</v>
      </c>
      <c r="B130" s="32" t="s">
        <v>1113</v>
      </c>
      <c r="C130" s="31" t="s">
        <v>1114</v>
      </c>
      <c r="D130" s="31" t="s">
        <v>1115</v>
      </c>
      <c r="E130" s="31" t="s">
        <v>575</v>
      </c>
      <c r="F130" s="91">
        <v>7643420</v>
      </c>
      <c r="G130" s="32">
        <v>3.11</v>
      </c>
      <c r="H130" s="32" t="s">
        <v>872</v>
      </c>
      <c r="I130" s="79"/>
      <c r="J130" s="79"/>
      <c r="K130" s="79"/>
      <c r="L130" s="79"/>
      <c r="M130" s="79"/>
      <c r="N130" s="79"/>
      <c r="O130" s="79"/>
      <c r="P130" s="79"/>
      <c r="Q130" s="79"/>
      <c r="R130" s="79"/>
      <c r="S130" s="79"/>
      <c r="T130" s="79"/>
      <c r="U130" s="79"/>
      <c r="V130" s="79"/>
      <c r="W130" s="79"/>
      <c r="X130" s="79"/>
      <c r="Y130" s="79"/>
      <c r="Z130" s="79"/>
      <c r="AA130" s="79"/>
      <c r="AB130" s="79"/>
    </row>
    <row r="131" spans="1:28" ht="12.75" customHeight="1">
      <c r="A131" s="90">
        <v>45173</v>
      </c>
      <c r="B131" s="32" t="s">
        <v>889</v>
      </c>
      <c r="C131" s="31" t="s">
        <v>890</v>
      </c>
      <c r="D131" s="31" t="s">
        <v>888</v>
      </c>
      <c r="E131" s="31" t="s">
        <v>575</v>
      </c>
      <c r="F131" s="91">
        <v>11042950</v>
      </c>
      <c r="G131" s="32">
        <v>4.5</v>
      </c>
      <c r="H131" s="32" t="s">
        <v>872</v>
      </c>
      <c r="I131" s="79"/>
      <c r="J131" s="79"/>
      <c r="K131" s="79"/>
      <c r="L131" s="79"/>
      <c r="M131" s="79"/>
      <c r="N131" s="79"/>
      <c r="O131" s="79"/>
      <c r="P131" s="79"/>
      <c r="Q131" s="79"/>
      <c r="R131" s="79"/>
      <c r="S131" s="79"/>
      <c r="T131" s="79"/>
      <c r="U131" s="79"/>
      <c r="V131" s="79"/>
      <c r="W131" s="79"/>
      <c r="X131" s="79"/>
      <c r="Y131" s="79"/>
      <c r="Z131" s="79"/>
      <c r="AA131" s="79"/>
      <c r="AB131" s="79"/>
    </row>
    <row r="132" spans="1:28" ht="12.75" customHeight="1">
      <c r="A132" s="90">
        <v>45173</v>
      </c>
      <c r="B132" s="32" t="s">
        <v>1061</v>
      </c>
      <c r="C132" s="31" t="s">
        <v>1062</v>
      </c>
      <c r="D132" s="31" t="s">
        <v>1063</v>
      </c>
      <c r="E132" s="31" t="s">
        <v>576</v>
      </c>
      <c r="F132" s="91">
        <v>78000</v>
      </c>
      <c r="G132" s="32">
        <v>43.77</v>
      </c>
      <c r="H132" s="32" t="s">
        <v>872</v>
      </c>
      <c r="I132" s="79"/>
      <c r="J132" s="79"/>
      <c r="K132" s="79"/>
      <c r="L132" s="79"/>
      <c r="M132" s="79"/>
      <c r="N132" s="79"/>
      <c r="O132" s="79"/>
      <c r="P132" s="79"/>
      <c r="Q132" s="79"/>
      <c r="R132" s="79"/>
      <c r="S132" s="79"/>
      <c r="T132" s="79"/>
      <c r="U132" s="79"/>
      <c r="V132" s="79"/>
      <c r="W132" s="79"/>
      <c r="X132" s="79"/>
      <c r="Y132" s="79"/>
      <c r="Z132" s="79"/>
      <c r="AA132" s="79"/>
      <c r="AB132" s="79"/>
    </row>
    <row r="133" spans="1:28" ht="12.75" customHeight="1">
      <c r="A133" s="90">
        <v>45173</v>
      </c>
      <c r="B133" s="32" t="s">
        <v>1116</v>
      </c>
      <c r="C133" s="31" t="s">
        <v>1117</v>
      </c>
      <c r="D133" s="31" t="s">
        <v>1118</v>
      </c>
      <c r="E133" s="31" t="s">
        <v>576</v>
      </c>
      <c r="F133" s="91">
        <v>44400</v>
      </c>
      <c r="G133" s="32">
        <v>292.01</v>
      </c>
      <c r="H133" s="32" t="s">
        <v>872</v>
      </c>
      <c r="I133" s="79"/>
      <c r="J133" s="79"/>
      <c r="K133" s="79"/>
      <c r="L133" s="79"/>
      <c r="M133" s="79"/>
      <c r="N133" s="79"/>
      <c r="O133" s="79"/>
      <c r="P133" s="79"/>
      <c r="Q133" s="79"/>
      <c r="R133" s="79"/>
      <c r="S133" s="79"/>
      <c r="T133" s="79"/>
      <c r="U133" s="79"/>
      <c r="V133" s="79"/>
      <c r="W133" s="79"/>
      <c r="X133" s="79"/>
      <c r="Y133" s="79"/>
      <c r="Z133" s="79"/>
      <c r="AA133" s="79"/>
      <c r="AB133" s="79"/>
    </row>
    <row r="134" spans="1:28" ht="12.75" customHeight="1">
      <c r="A134" s="90">
        <v>45173</v>
      </c>
      <c r="B134" s="32" t="s">
        <v>942</v>
      </c>
      <c r="C134" s="31" t="s">
        <v>943</v>
      </c>
      <c r="D134" s="31" t="s">
        <v>944</v>
      </c>
      <c r="E134" s="31" t="s">
        <v>576</v>
      </c>
      <c r="F134" s="91">
        <v>318500</v>
      </c>
      <c r="G134" s="32">
        <v>98.83</v>
      </c>
      <c r="H134" s="32" t="s">
        <v>872</v>
      </c>
      <c r="I134" s="79"/>
      <c r="J134" s="79"/>
      <c r="K134" s="79"/>
      <c r="L134" s="79"/>
      <c r="M134" s="79"/>
      <c r="N134" s="79"/>
      <c r="O134" s="79"/>
      <c r="P134" s="79"/>
      <c r="Q134" s="79"/>
      <c r="R134" s="79"/>
      <c r="S134" s="79"/>
      <c r="T134" s="79"/>
      <c r="U134" s="79"/>
      <c r="V134" s="79"/>
      <c r="W134" s="79"/>
      <c r="X134" s="79"/>
      <c r="Y134" s="79"/>
      <c r="Z134" s="79"/>
      <c r="AA134" s="79"/>
      <c r="AB134" s="79"/>
    </row>
    <row r="135" spans="1:28" ht="12.75" customHeight="1">
      <c r="A135" s="90">
        <v>45173</v>
      </c>
      <c r="B135" s="32" t="s">
        <v>942</v>
      </c>
      <c r="C135" s="31" t="s">
        <v>943</v>
      </c>
      <c r="D135" s="31" t="s">
        <v>1119</v>
      </c>
      <c r="E135" s="31" t="s">
        <v>576</v>
      </c>
      <c r="F135" s="91">
        <v>300000</v>
      </c>
      <c r="G135" s="32">
        <v>98.72</v>
      </c>
      <c r="H135" s="32" t="s">
        <v>872</v>
      </c>
      <c r="I135" s="79"/>
      <c r="J135" s="79"/>
      <c r="K135" s="79"/>
      <c r="L135" s="79"/>
      <c r="M135" s="79"/>
      <c r="N135" s="79"/>
      <c r="O135" s="79"/>
      <c r="P135" s="79"/>
      <c r="Q135" s="79"/>
      <c r="R135" s="79"/>
      <c r="S135" s="79"/>
      <c r="T135" s="79"/>
      <c r="U135" s="79"/>
      <c r="V135" s="79"/>
      <c r="W135" s="79"/>
      <c r="X135" s="79"/>
      <c r="Y135" s="79"/>
      <c r="Z135" s="79"/>
      <c r="AA135" s="79"/>
      <c r="AB135" s="79"/>
    </row>
    <row r="136" spans="1:28" ht="12.75" customHeight="1">
      <c r="A136" s="90">
        <v>45173</v>
      </c>
      <c r="B136" s="32" t="s">
        <v>942</v>
      </c>
      <c r="C136" s="31" t="s">
        <v>943</v>
      </c>
      <c r="D136" s="31" t="s">
        <v>1064</v>
      </c>
      <c r="E136" s="31" t="s">
        <v>576</v>
      </c>
      <c r="F136" s="91">
        <v>71538</v>
      </c>
      <c r="G136" s="32">
        <v>98.95</v>
      </c>
      <c r="H136" s="32" t="s">
        <v>872</v>
      </c>
      <c r="I136" s="79"/>
      <c r="J136" s="79"/>
      <c r="K136" s="79"/>
      <c r="L136" s="79"/>
      <c r="M136" s="79"/>
      <c r="N136" s="79"/>
      <c r="O136" s="79"/>
      <c r="P136" s="79"/>
      <c r="Q136" s="79"/>
      <c r="R136" s="79"/>
      <c r="S136" s="79"/>
      <c r="T136" s="79"/>
      <c r="U136" s="79"/>
      <c r="V136" s="79"/>
      <c r="W136" s="79"/>
      <c r="X136" s="79"/>
      <c r="Y136" s="79"/>
      <c r="Z136" s="79"/>
      <c r="AA136" s="79"/>
      <c r="AB136" s="79"/>
    </row>
    <row r="137" spans="1:28" ht="12.75" customHeight="1">
      <c r="A137" s="90">
        <v>45173</v>
      </c>
      <c r="B137" s="32" t="s">
        <v>942</v>
      </c>
      <c r="C137" s="31" t="s">
        <v>943</v>
      </c>
      <c r="D137" s="31" t="s">
        <v>577</v>
      </c>
      <c r="E137" s="31" t="s">
        <v>576</v>
      </c>
      <c r="F137" s="91">
        <v>123859</v>
      </c>
      <c r="G137" s="32">
        <v>98.82</v>
      </c>
      <c r="H137" s="32" t="s">
        <v>872</v>
      </c>
      <c r="I137" s="79"/>
      <c r="J137" s="79"/>
      <c r="K137" s="79"/>
      <c r="L137" s="79"/>
      <c r="M137" s="79"/>
      <c r="N137" s="79"/>
      <c r="O137" s="79"/>
      <c r="P137" s="79"/>
      <c r="Q137" s="79"/>
      <c r="R137" s="79"/>
      <c r="S137" s="79"/>
      <c r="T137" s="79"/>
      <c r="U137" s="79"/>
      <c r="V137" s="79"/>
      <c r="W137" s="79"/>
      <c r="X137" s="79"/>
      <c r="Y137" s="79"/>
      <c r="Z137" s="79"/>
      <c r="AA137" s="79"/>
      <c r="AB137" s="79"/>
    </row>
    <row r="138" spans="1:28" ht="12.75" customHeight="1">
      <c r="A138" s="90">
        <v>45173</v>
      </c>
      <c r="B138" s="32" t="s">
        <v>1066</v>
      </c>
      <c r="C138" s="31" t="s">
        <v>1067</v>
      </c>
      <c r="D138" s="31" t="s">
        <v>1068</v>
      </c>
      <c r="E138" s="31" t="s">
        <v>576</v>
      </c>
      <c r="F138" s="91">
        <v>56050</v>
      </c>
      <c r="G138" s="32">
        <v>96.85</v>
      </c>
      <c r="H138" s="32" t="s">
        <v>872</v>
      </c>
      <c r="I138" s="79"/>
      <c r="J138" s="79"/>
      <c r="K138" s="79"/>
      <c r="L138" s="79"/>
      <c r="M138" s="79"/>
      <c r="N138" s="79"/>
      <c r="O138" s="79"/>
      <c r="P138" s="79"/>
      <c r="Q138" s="79"/>
      <c r="R138" s="79"/>
      <c r="S138" s="79"/>
      <c r="T138" s="79"/>
      <c r="U138" s="79"/>
      <c r="V138" s="79"/>
      <c r="W138" s="79"/>
      <c r="X138" s="79"/>
      <c r="Y138" s="79"/>
      <c r="Z138" s="79"/>
      <c r="AA138" s="79"/>
      <c r="AB138" s="79"/>
    </row>
    <row r="139" spans="1:28" ht="12.75" customHeight="1">
      <c r="A139" s="90">
        <v>45173</v>
      </c>
      <c r="B139" s="32" t="s">
        <v>1069</v>
      </c>
      <c r="C139" s="31" t="s">
        <v>1070</v>
      </c>
      <c r="D139" s="31" t="s">
        <v>923</v>
      </c>
      <c r="E139" s="31" t="s">
        <v>576</v>
      </c>
      <c r="F139" s="91">
        <v>267936</v>
      </c>
      <c r="G139" s="32">
        <v>358.62</v>
      </c>
      <c r="H139" s="32" t="s">
        <v>872</v>
      </c>
      <c r="I139" s="79"/>
      <c r="J139" s="79"/>
      <c r="K139" s="79"/>
      <c r="L139" s="79"/>
      <c r="M139" s="79"/>
      <c r="N139" s="79"/>
      <c r="O139" s="79"/>
      <c r="P139" s="79"/>
      <c r="Q139" s="79"/>
      <c r="R139" s="79"/>
      <c r="S139" s="79"/>
      <c r="T139" s="79"/>
      <c r="U139" s="79"/>
      <c r="V139" s="79"/>
      <c r="W139" s="79"/>
      <c r="X139" s="79"/>
      <c r="Y139" s="79"/>
      <c r="Z139" s="79"/>
      <c r="AA139" s="79"/>
      <c r="AB139" s="79"/>
    </row>
    <row r="140" spans="1:28" ht="12.75" customHeight="1">
      <c r="A140" s="90">
        <v>45173</v>
      </c>
      <c r="B140" s="32" t="s">
        <v>1120</v>
      </c>
      <c r="C140" s="31" t="s">
        <v>1121</v>
      </c>
      <c r="D140" s="31" t="s">
        <v>1122</v>
      </c>
      <c r="E140" s="31" t="s">
        <v>576</v>
      </c>
      <c r="F140" s="91">
        <v>237000</v>
      </c>
      <c r="G140" s="32">
        <v>5</v>
      </c>
      <c r="H140" s="32" t="s">
        <v>872</v>
      </c>
      <c r="I140" s="79"/>
      <c r="J140" s="79"/>
      <c r="K140" s="79"/>
      <c r="L140" s="79"/>
      <c r="M140" s="79"/>
      <c r="N140" s="79"/>
      <c r="O140" s="79"/>
      <c r="P140" s="79"/>
      <c r="Q140" s="79"/>
      <c r="R140" s="79"/>
      <c r="S140" s="79"/>
      <c r="T140" s="79"/>
      <c r="U140" s="79"/>
      <c r="V140" s="79"/>
      <c r="W140" s="79"/>
      <c r="X140" s="79"/>
      <c r="Y140" s="79"/>
      <c r="Z140" s="79"/>
      <c r="AA140" s="79"/>
      <c r="AB140" s="79"/>
    </row>
    <row r="141" spans="1:28" ht="12.75" customHeight="1">
      <c r="A141" s="90">
        <v>45173</v>
      </c>
      <c r="B141" s="32" t="s">
        <v>334</v>
      </c>
      <c r="C141" s="31" t="s">
        <v>924</v>
      </c>
      <c r="D141" s="31" t="s">
        <v>577</v>
      </c>
      <c r="E141" s="31" t="s">
        <v>576</v>
      </c>
      <c r="F141" s="91">
        <v>682022</v>
      </c>
      <c r="G141" s="32">
        <v>1160.54</v>
      </c>
      <c r="H141" s="32" t="s">
        <v>872</v>
      </c>
      <c r="I141" s="79"/>
      <c r="J141" s="79"/>
      <c r="K141" s="79"/>
      <c r="L141" s="79"/>
      <c r="M141" s="79"/>
      <c r="N141" s="79"/>
      <c r="O141" s="79"/>
      <c r="P141" s="79"/>
      <c r="Q141" s="79"/>
      <c r="R141" s="79"/>
      <c r="S141" s="79"/>
      <c r="T141" s="79"/>
      <c r="U141" s="79"/>
      <c r="V141" s="79"/>
      <c r="W141" s="79"/>
      <c r="X141" s="79"/>
      <c r="Y141" s="79"/>
      <c r="Z141" s="79"/>
      <c r="AA141" s="79"/>
      <c r="AB141" s="79"/>
    </row>
    <row r="142" spans="1:28" ht="12.75" customHeight="1">
      <c r="A142" s="90">
        <v>45173</v>
      </c>
      <c r="B142" s="32" t="s">
        <v>1123</v>
      </c>
      <c r="C142" s="31" t="s">
        <v>1124</v>
      </c>
      <c r="D142" s="31" t="s">
        <v>1125</v>
      </c>
      <c r="E142" s="31" t="s">
        <v>576</v>
      </c>
      <c r="F142" s="91">
        <v>94000</v>
      </c>
      <c r="G142" s="32">
        <v>50.4</v>
      </c>
      <c r="H142" s="32" t="s">
        <v>872</v>
      </c>
      <c r="I142" s="79"/>
      <c r="J142" s="79"/>
      <c r="K142" s="79"/>
      <c r="L142" s="79"/>
      <c r="M142" s="79"/>
      <c r="N142" s="79"/>
      <c r="O142" s="79"/>
      <c r="P142" s="79"/>
      <c r="Q142" s="79"/>
      <c r="R142" s="79"/>
      <c r="S142" s="79"/>
      <c r="T142" s="79"/>
      <c r="U142" s="79"/>
      <c r="V142" s="79"/>
      <c r="W142" s="79"/>
      <c r="X142" s="79"/>
      <c r="Y142" s="79"/>
      <c r="Z142" s="79"/>
      <c r="AA142" s="79"/>
      <c r="AB142" s="79"/>
    </row>
    <row r="143" spans="1:28" ht="12.75" customHeight="1">
      <c r="A143" s="90">
        <v>45173</v>
      </c>
      <c r="B143" s="32" t="s">
        <v>945</v>
      </c>
      <c r="C143" s="31" t="s">
        <v>946</v>
      </c>
      <c r="D143" s="31" t="s">
        <v>886</v>
      </c>
      <c r="E143" s="31" t="s">
        <v>576</v>
      </c>
      <c r="F143" s="91">
        <v>1469191</v>
      </c>
      <c r="G143" s="32">
        <v>53.6</v>
      </c>
      <c r="H143" s="32" t="s">
        <v>872</v>
      </c>
      <c r="I143" s="79"/>
      <c r="J143" s="79"/>
      <c r="K143" s="79"/>
      <c r="L143" s="79"/>
      <c r="M143" s="79"/>
      <c r="N143" s="79"/>
      <c r="O143" s="79"/>
      <c r="P143" s="79"/>
      <c r="Q143" s="79"/>
      <c r="R143" s="79"/>
      <c r="S143" s="79"/>
      <c r="T143" s="79"/>
      <c r="U143" s="79"/>
      <c r="V143" s="79"/>
      <c r="W143" s="79"/>
      <c r="X143" s="79"/>
      <c r="Y143" s="79"/>
      <c r="Z143" s="79"/>
      <c r="AA143" s="79"/>
      <c r="AB143" s="79"/>
    </row>
    <row r="144" spans="1:28" ht="12.75" customHeight="1">
      <c r="A144" s="90">
        <v>45173</v>
      </c>
      <c r="B144" s="32" t="s">
        <v>945</v>
      </c>
      <c r="C144" s="31" t="s">
        <v>946</v>
      </c>
      <c r="D144" s="31" t="s">
        <v>577</v>
      </c>
      <c r="E144" s="31" t="s">
        <v>576</v>
      </c>
      <c r="F144" s="91">
        <v>1216668</v>
      </c>
      <c r="G144" s="32">
        <v>53.57</v>
      </c>
      <c r="H144" s="32" t="s">
        <v>872</v>
      </c>
      <c r="I144" s="79"/>
      <c r="J144" s="79"/>
      <c r="K144" s="79"/>
      <c r="L144" s="79"/>
      <c r="M144" s="79"/>
      <c r="N144" s="79"/>
      <c r="O144" s="79"/>
      <c r="P144" s="79"/>
      <c r="Q144" s="79"/>
      <c r="R144" s="79"/>
      <c r="S144" s="79"/>
      <c r="T144" s="79"/>
      <c r="U144" s="79"/>
      <c r="V144" s="79"/>
      <c r="W144" s="79"/>
      <c r="X144" s="79"/>
      <c r="Y144" s="79"/>
      <c r="Z144" s="79"/>
      <c r="AA144" s="79"/>
      <c r="AB144" s="79"/>
    </row>
    <row r="145" spans="1:28" ht="12.75" customHeight="1">
      <c r="A145" s="90">
        <v>45173</v>
      </c>
      <c r="B145" s="32" t="s">
        <v>945</v>
      </c>
      <c r="C145" s="31" t="s">
        <v>946</v>
      </c>
      <c r="D145" s="31" t="s">
        <v>1071</v>
      </c>
      <c r="E145" s="31" t="s">
        <v>576</v>
      </c>
      <c r="F145" s="91">
        <v>200000</v>
      </c>
      <c r="G145" s="32">
        <v>54.01</v>
      </c>
      <c r="H145" s="32" t="s">
        <v>872</v>
      </c>
      <c r="I145" s="79"/>
      <c r="J145" s="79"/>
      <c r="K145" s="79"/>
      <c r="L145" s="79"/>
      <c r="M145" s="79"/>
      <c r="N145" s="79"/>
      <c r="O145" s="79"/>
      <c r="P145" s="79"/>
      <c r="Q145" s="79"/>
      <c r="R145" s="79"/>
      <c r="S145" s="79"/>
      <c r="T145" s="79"/>
      <c r="U145" s="79"/>
      <c r="V145" s="79"/>
      <c r="W145" s="79"/>
      <c r="X145" s="79"/>
      <c r="Y145" s="79"/>
      <c r="Z145" s="79"/>
      <c r="AA145" s="79"/>
      <c r="AB145" s="79"/>
    </row>
    <row r="146" spans="1:28" ht="12.75" customHeight="1">
      <c r="A146" s="90">
        <v>45173</v>
      </c>
      <c r="B146" s="32" t="s">
        <v>105</v>
      </c>
      <c r="C146" s="31" t="s">
        <v>1072</v>
      </c>
      <c r="D146" s="31" t="s">
        <v>1126</v>
      </c>
      <c r="E146" s="31" t="s">
        <v>576</v>
      </c>
      <c r="F146" s="91">
        <v>2549807</v>
      </c>
      <c r="G146" s="32">
        <v>182.12</v>
      </c>
      <c r="H146" s="32" t="s">
        <v>872</v>
      </c>
      <c r="I146" s="79"/>
      <c r="J146" s="7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79"/>
      <c r="W146" s="79"/>
      <c r="X146" s="79"/>
      <c r="Y146" s="79"/>
      <c r="Z146" s="79"/>
      <c r="AA146" s="79"/>
      <c r="AB146" s="79"/>
    </row>
    <row r="147" spans="1:28" ht="12.75" customHeight="1">
      <c r="A147" s="90">
        <v>45173</v>
      </c>
      <c r="B147" s="32" t="s">
        <v>1074</v>
      </c>
      <c r="C147" s="31" t="s">
        <v>1075</v>
      </c>
      <c r="D147" s="31" t="s">
        <v>577</v>
      </c>
      <c r="E147" s="31" t="s">
        <v>576</v>
      </c>
      <c r="F147" s="91">
        <v>147313</v>
      </c>
      <c r="G147" s="32">
        <v>543.89</v>
      </c>
      <c r="H147" s="32" t="s">
        <v>872</v>
      </c>
      <c r="I147" s="79"/>
      <c r="J147" s="79"/>
      <c r="K147" s="79"/>
      <c r="L147" s="79"/>
      <c r="M147" s="79"/>
      <c r="N147" s="79"/>
      <c r="O147" s="79"/>
      <c r="P147" s="79"/>
      <c r="Q147" s="79"/>
      <c r="R147" s="79"/>
      <c r="S147" s="79"/>
      <c r="T147" s="79"/>
      <c r="U147" s="79"/>
      <c r="V147" s="79"/>
      <c r="W147" s="79"/>
      <c r="X147" s="79"/>
      <c r="Y147" s="79"/>
      <c r="Z147" s="79"/>
      <c r="AA147" s="79"/>
      <c r="AB147" s="79"/>
    </row>
    <row r="148" spans="1:28" ht="12.75" customHeight="1">
      <c r="A148" s="90">
        <v>45173</v>
      </c>
      <c r="B148" s="32" t="s">
        <v>1079</v>
      </c>
      <c r="C148" s="31" t="s">
        <v>1080</v>
      </c>
      <c r="D148" s="31" t="s">
        <v>888</v>
      </c>
      <c r="E148" s="31" t="s">
        <v>576</v>
      </c>
      <c r="F148" s="91">
        <v>14586697</v>
      </c>
      <c r="G148" s="32">
        <v>2.5</v>
      </c>
      <c r="H148" s="32" t="s">
        <v>872</v>
      </c>
      <c r="I148" s="79"/>
      <c r="J148" s="79"/>
      <c r="K148" s="79"/>
      <c r="L148" s="79"/>
      <c r="M148" s="79"/>
      <c r="N148" s="79"/>
      <c r="O148" s="79"/>
      <c r="P148" s="79"/>
      <c r="Q148" s="79"/>
      <c r="R148" s="79"/>
      <c r="S148" s="79"/>
      <c r="T148" s="79"/>
      <c r="U148" s="79"/>
      <c r="V148" s="79"/>
      <c r="W148" s="79"/>
      <c r="X148" s="79"/>
      <c r="Y148" s="79"/>
      <c r="Z148" s="79"/>
      <c r="AA148" s="79"/>
      <c r="AB148" s="79"/>
    </row>
    <row r="149" spans="1:28" ht="12.75" customHeight="1">
      <c r="A149" s="90">
        <v>45173</v>
      </c>
      <c r="B149" s="32" t="s">
        <v>1079</v>
      </c>
      <c r="C149" s="31" t="s">
        <v>1080</v>
      </c>
      <c r="D149" s="31" t="s">
        <v>938</v>
      </c>
      <c r="E149" s="31" t="s">
        <v>576</v>
      </c>
      <c r="F149" s="91">
        <v>10116347</v>
      </c>
      <c r="G149" s="32">
        <v>2.64</v>
      </c>
      <c r="H149" s="32" t="s">
        <v>872</v>
      </c>
      <c r="I149" s="79"/>
      <c r="J149" s="79"/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79"/>
      <c r="W149" s="79"/>
      <c r="X149" s="79"/>
      <c r="Y149" s="79"/>
      <c r="Z149" s="79"/>
      <c r="AA149" s="79"/>
      <c r="AB149" s="79"/>
    </row>
    <row r="150" spans="1:28" ht="12.75" customHeight="1">
      <c r="A150" s="90">
        <v>45173</v>
      </c>
      <c r="B150" s="32" t="s">
        <v>1127</v>
      </c>
      <c r="C150" s="31" t="s">
        <v>1128</v>
      </c>
      <c r="D150" s="31" t="s">
        <v>1129</v>
      </c>
      <c r="E150" s="31" t="s">
        <v>576</v>
      </c>
      <c r="F150" s="91">
        <v>289362</v>
      </c>
      <c r="G150" s="32">
        <v>7.22</v>
      </c>
      <c r="H150" s="32" t="s">
        <v>872</v>
      </c>
      <c r="I150" s="79"/>
      <c r="J150" s="79"/>
      <c r="K150" s="79"/>
      <c r="L150" s="79"/>
      <c r="M150" s="79"/>
      <c r="N150" s="79"/>
      <c r="O150" s="79"/>
      <c r="P150" s="79"/>
      <c r="Q150" s="79"/>
      <c r="R150" s="79"/>
      <c r="S150" s="79"/>
      <c r="T150" s="79"/>
      <c r="U150" s="79"/>
      <c r="V150" s="79"/>
      <c r="W150" s="79"/>
      <c r="X150" s="79"/>
      <c r="Y150" s="79"/>
      <c r="Z150" s="79"/>
      <c r="AA150" s="79"/>
      <c r="AB150" s="79"/>
    </row>
    <row r="151" spans="1:28" ht="12.75" customHeight="1">
      <c r="A151" s="90">
        <v>45173</v>
      </c>
      <c r="B151" s="32" t="s">
        <v>1130</v>
      </c>
      <c r="C151" s="31" t="s">
        <v>1131</v>
      </c>
      <c r="D151" s="31" t="s">
        <v>1132</v>
      </c>
      <c r="E151" s="31" t="s">
        <v>576</v>
      </c>
      <c r="F151" s="91">
        <v>806700</v>
      </c>
      <c r="G151" s="32">
        <v>611.98</v>
      </c>
      <c r="H151" s="32" t="s">
        <v>872</v>
      </c>
      <c r="I151" s="79"/>
      <c r="J151" s="79"/>
      <c r="K151" s="79"/>
      <c r="L151" s="79"/>
      <c r="M151" s="79"/>
      <c r="N151" s="79"/>
      <c r="O151" s="79"/>
      <c r="P151" s="79"/>
      <c r="Q151" s="79"/>
      <c r="R151" s="79"/>
      <c r="S151" s="79"/>
      <c r="T151" s="79"/>
      <c r="U151" s="79"/>
      <c r="V151" s="79"/>
      <c r="W151" s="79"/>
      <c r="X151" s="79"/>
      <c r="Y151" s="79"/>
      <c r="Z151" s="79"/>
      <c r="AA151" s="79"/>
      <c r="AB151" s="79"/>
    </row>
    <row r="152" spans="1:28" ht="12.75" customHeight="1">
      <c r="A152" s="90">
        <v>45173</v>
      </c>
      <c r="B152" s="32" t="s">
        <v>948</v>
      </c>
      <c r="C152" s="31" t="s">
        <v>949</v>
      </c>
      <c r="D152" s="31" t="s">
        <v>950</v>
      </c>
      <c r="E152" s="31" t="s">
        <v>576</v>
      </c>
      <c r="F152" s="91">
        <v>51000</v>
      </c>
      <c r="G152" s="32">
        <v>91.23</v>
      </c>
      <c r="H152" s="32" t="s">
        <v>872</v>
      </c>
      <c r="I152" s="79"/>
      <c r="J152" s="7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79"/>
      <c r="W152" s="79"/>
      <c r="X152" s="79"/>
      <c r="Y152" s="79"/>
      <c r="Z152" s="79"/>
      <c r="AA152" s="79"/>
      <c r="AB152" s="79"/>
    </row>
    <row r="153" spans="1:28" ht="12.75" customHeight="1">
      <c r="A153" s="90">
        <v>45173</v>
      </c>
      <c r="B153" s="32" t="s">
        <v>1081</v>
      </c>
      <c r="C153" s="31" t="s">
        <v>1082</v>
      </c>
      <c r="D153" s="31" t="s">
        <v>877</v>
      </c>
      <c r="E153" s="31" t="s">
        <v>576</v>
      </c>
      <c r="F153" s="91">
        <v>3962886</v>
      </c>
      <c r="G153" s="32">
        <v>34.090000000000003</v>
      </c>
      <c r="H153" s="32" t="s">
        <v>872</v>
      </c>
      <c r="I153" s="79"/>
      <c r="J153" s="79"/>
      <c r="K153" s="79"/>
      <c r="L153" s="79"/>
      <c r="M153" s="79"/>
      <c r="N153" s="79"/>
      <c r="O153" s="79"/>
      <c r="P153" s="79"/>
      <c r="Q153" s="79"/>
      <c r="R153" s="79"/>
      <c r="S153" s="79"/>
      <c r="T153" s="79"/>
      <c r="U153" s="79"/>
      <c r="V153" s="79"/>
      <c r="W153" s="79"/>
      <c r="X153" s="79"/>
      <c r="Y153" s="79"/>
      <c r="Z153" s="79"/>
      <c r="AA153" s="79"/>
      <c r="AB153" s="79"/>
    </row>
    <row r="154" spans="1:28" ht="12.75" customHeight="1">
      <c r="A154" s="90">
        <v>45173</v>
      </c>
      <c r="B154" s="32" t="s">
        <v>951</v>
      </c>
      <c r="C154" s="31" t="s">
        <v>952</v>
      </c>
      <c r="D154" s="31" t="s">
        <v>953</v>
      </c>
      <c r="E154" s="31" t="s">
        <v>576</v>
      </c>
      <c r="F154" s="91">
        <v>629362</v>
      </c>
      <c r="G154" s="32">
        <v>299.82</v>
      </c>
      <c r="H154" s="32" t="s">
        <v>872</v>
      </c>
      <c r="I154" s="79"/>
      <c r="J154" s="79"/>
      <c r="K154" s="79"/>
      <c r="L154" s="79"/>
      <c r="M154" s="79"/>
      <c r="N154" s="79"/>
      <c r="O154" s="79"/>
      <c r="P154" s="79"/>
      <c r="Q154" s="79"/>
      <c r="R154" s="79"/>
      <c r="S154" s="79"/>
      <c r="T154" s="79"/>
      <c r="U154" s="79"/>
      <c r="V154" s="79"/>
      <c r="W154" s="79"/>
      <c r="X154" s="79"/>
      <c r="Y154" s="79"/>
      <c r="Z154" s="79"/>
      <c r="AA154" s="79"/>
      <c r="AB154" s="79"/>
    </row>
    <row r="155" spans="1:28" ht="12.75" customHeight="1">
      <c r="A155" s="90">
        <v>45173</v>
      </c>
      <c r="B155" s="32" t="s">
        <v>834</v>
      </c>
      <c r="C155" s="31" t="s">
        <v>1083</v>
      </c>
      <c r="D155" s="31" t="s">
        <v>577</v>
      </c>
      <c r="E155" s="31" t="s">
        <v>576</v>
      </c>
      <c r="F155" s="91">
        <v>6026484</v>
      </c>
      <c r="G155" s="32">
        <v>127.24</v>
      </c>
      <c r="H155" s="32" t="s">
        <v>872</v>
      </c>
      <c r="I155" s="79"/>
      <c r="J155" s="79"/>
      <c r="K155" s="79"/>
      <c r="L155" s="79"/>
      <c r="M155" s="79"/>
      <c r="N155" s="79"/>
      <c r="O155" s="79"/>
      <c r="P155" s="79"/>
      <c r="Q155" s="79"/>
      <c r="R155" s="79"/>
      <c r="S155" s="79"/>
      <c r="T155" s="79"/>
      <c r="U155" s="79"/>
      <c r="V155" s="79"/>
      <c r="W155" s="79"/>
      <c r="X155" s="79"/>
      <c r="Y155" s="79"/>
      <c r="Z155" s="79"/>
      <c r="AA155" s="79"/>
      <c r="AB155" s="79"/>
    </row>
    <row r="156" spans="1:28" ht="12.75" customHeight="1">
      <c r="A156" s="90">
        <v>45173</v>
      </c>
      <c r="B156" s="32" t="s">
        <v>834</v>
      </c>
      <c r="C156" s="31" t="s">
        <v>1083</v>
      </c>
      <c r="D156" s="31" t="s">
        <v>886</v>
      </c>
      <c r="E156" s="31" t="s">
        <v>576</v>
      </c>
      <c r="F156" s="91">
        <v>8955495</v>
      </c>
      <c r="G156" s="32">
        <v>127.8</v>
      </c>
      <c r="H156" s="32" t="s">
        <v>872</v>
      </c>
      <c r="I156" s="79"/>
      <c r="J156" s="79"/>
      <c r="K156" s="79"/>
      <c r="L156" s="79"/>
      <c r="M156" s="79"/>
      <c r="N156" s="79"/>
      <c r="O156" s="79"/>
      <c r="P156" s="79"/>
      <c r="Q156" s="79"/>
      <c r="R156" s="79"/>
      <c r="S156" s="79"/>
      <c r="T156" s="79"/>
      <c r="U156" s="79"/>
      <c r="V156" s="79"/>
      <c r="W156" s="79"/>
      <c r="X156" s="79"/>
      <c r="Y156" s="79"/>
      <c r="Z156" s="79"/>
      <c r="AA156" s="79"/>
      <c r="AB156" s="79"/>
    </row>
    <row r="157" spans="1:28" ht="15" customHeight="1">
      <c r="A157" s="90">
        <v>45173</v>
      </c>
      <c r="B157" s="32" t="s">
        <v>1084</v>
      </c>
      <c r="C157" s="31" t="s">
        <v>1085</v>
      </c>
      <c r="D157" s="31" t="s">
        <v>888</v>
      </c>
      <c r="E157" s="31" t="s">
        <v>576</v>
      </c>
      <c r="F157" s="91">
        <v>13200427</v>
      </c>
      <c r="G157" s="32">
        <v>12.76</v>
      </c>
      <c r="H157" s="32" t="s">
        <v>872</v>
      </c>
    </row>
    <row r="158" spans="1:28" ht="15" customHeight="1">
      <c r="A158" s="90">
        <v>45173</v>
      </c>
      <c r="B158" s="32" t="s">
        <v>1084</v>
      </c>
      <c r="C158" s="31" t="s">
        <v>1085</v>
      </c>
      <c r="D158" s="31" t="s">
        <v>947</v>
      </c>
      <c r="E158" s="31" t="s">
        <v>576</v>
      </c>
      <c r="F158" s="91">
        <v>21999619</v>
      </c>
      <c r="G158" s="32">
        <v>12.59</v>
      </c>
      <c r="H158" s="32" t="s">
        <v>872</v>
      </c>
    </row>
    <row r="159" spans="1:28" ht="15" customHeight="1">
      <c r="A159" s="90">
        <v>45173</v>
      </c>
      <c r="B159" s="32" t="s">
        <v>1086</v>
      </c>
      <c r="C159" s="31" t="s">
        <v>1087</v>
      </c>
      <c r="D159" s="31" t="s">
        <v>947</v>
      </c>
      <c r="E159" s="31" t="s">
        <v>576</v>
      </c>
      <c r="F159" s="91">
        <v>28965476</v>
      </c>
      <c r="G159" s="32">
        <v>8.65</v>
      </c>
      <c r="H159" s="32" t="s">
        <v>872</v>
      </c>
    </row>
    <row r="160" spans="1:28" ht="15" customHeight="1">
      <c r="A160" s="90">
        <v>45173</v>
      </c>
      <c r="B160" s="32" t="s">
        <v>1088</v>
      </c>
      <c r="C160" s="31" t="s">
        <v>1089</v>
      </c>
      <c r="D160" s="31" t="s">
        <v>1090</v>
      </c>
      <c r="E160" s="31" t="s">
        <v>576</v>
      </c>
      <c r="F160" s="91">
        <v>11027</v>
      </c>
      <c r="G160" s="32">
        <v>162.43</v>
      </c>
      <c r="H160" s="32" t="s">
        <v>872</v>
      </c>
    </row>
    <row r="161" spans="1:8" ht="15" customHeight="1">
      <c r="A161" s="90">
        <v>45173</v>
      </c>
      <c r="B161" s="32" t="s">
        <v>453</v>
      </c>
      <c r="C161" s="31" t="s">
        <v>954</v>
      </c>
      <c r="D161" s="31" t="s">
        <v>577</v>
      </c>
      <c r="E161" s="31" t="s">
        <v>576</v>
      </c>
      <c r="F161" s="91">
        <v>212852</v>
      </c>
      <c r="G161" s="32">
        <v>2784.89</v>
      </c>
      <c r="H161" s="32" t="s">
        <v>872</v>
      </c>
    </row>
    <row r="162" spans="1:8" ht="15" customHeight="1">
      <c r="A162" s="90">
        <v>45173</v>
      </c>
      <c r="B162" s="32" t="s">
        <v>955</v>
      </c>
      <c r="C162" s="31" t="s">
        <v>956</v>
      </c>
      <c r="D162" s="31" t="s">
        <v>886</v>
      </c>
      <c r="E162" s="31" t="s">
        <v>576</v>
      </c>
      <c r="F162" s="91">
        <v>2585393</v>
      </c>
      <c r="G162" s="32">
        <v>25.79</v>
      </c>
      <c r="H162" s="32" t="s">
        <v>872</v>
      </c>
    </row>
    <row r="163" spans="1:8" ht="15" customHeight="1">
      <c r="A163" s="90">
        <v>45173</v>
      </c>
      <c r="B163" s="32" t="s">
        <v>955</v>
      </c>
      <c r="C163" s="31" t="s">
        <v>956</v>
      </c>
      <c r="D163" s="31" t="s">
        <v>577</v>
      </c>
      <c r="E163" s="31" t="s">
        <v>576</v>
      </c>
      <c r="F163" s="91">
        <v>1598175</v>
      </c>
      <c r="G163" s="32">
        <v>25.78</v>
      </c>
      <c r="H163" s="32" t="s">
        <v>872</v>
      </c>
    </row>
    <row r="164" spans="1:8" ht="15" customHeight="1">
      <c r="A164" s="90">
        <v>45173</v>
      </c>
      <c r="B164" s="32" t="s">
        <v>955</v>
      </c>
      <c r="C164" s="31" t="s">
        <v>956</v>
      </c>
      <c r="D164" s="31" t="s">
        <v>957</v>
      </c>
      <c r="E164" s="31" t="s">
        <v>576</v>
      </c>
      <c r="F164" s="91">
        <v>1800000</v>
      </c>
      <c r="G164" s="32">
        <v>25.45</v>
      </c>
      <c r="H164" s="32" t="s">
        <v>872</v>
      </c>
    </row>
    <row r="165" spans="1:8" ht="15" customHeight="1">
      <c r="A165" s="90">
        <v>45173</v>
      </c>
      <c r="B165" s="32" t="s">
        <v>471</v>
      </c>
      <c r="C165" s="31" t="s">
        <v>1091</v>
      </c>
      <c r="D165" s="31" t="s">
        <v>577</v>
      </c>
      <c r="E165" s="31" t="s">
        <v>576</v>
      </c>
      <c r="F165" s="91">
        <v>647253</v>
      </c>
      <c r="G165" s="32">
        <v>827.63</v>
      </c>
      <c r="H165" s="32" t="s">
        <v>872</v>
      </c>
    </row>
    <row r="166" spans="1:8" ht="15" customHeight="1">
      <c r="A166" s="90">
        <v>45173</v>
      </c>
      <c r="B166" s="32" t="s">
        <v>1092</v>
      </c>
      <c r="C166" s="31" t="s">
        <v>1093</v>
      </c>
      <c r="D166" s="31" t="s">
        <v>1133</v>
      </c>
      <c r="E166" s="31" t="s">
        <v>576</v>
      </c>
      <c r="F166" s="91">
        <v>100000</v>
      </c>
      <c r="G166" s="32">
        <v>36.04</v>
      </c>
      <c r="H166" s="32" t="s">
        <v>872</v>
      </c>
    </row>
    <row r="167" spans="1:8" ht="15" customHeight="1">
      <c r="A167" s="90">
        <v>45173</v>
      </c>
      <c r="B167" s="32" t="s">
        <v>1092</v>
      </c>
      <c r="C167" s="31" t="s">
        <v>1093</v>
      </c>
      <c r="D167" s="31" t="s">
        <v>922</v>
      </c>
      <c r="E167" s="31" t="s">
        <v>576</v>
      </c>
      <c r="F167" s="91">
        <v>78000</v>
      </c>
      <c r="G167" s="32">
        <v>36.72</v>
      </c>
      <c r="H167" s="32" t="s">
        <v>872</v>
      </c>
    </row>
    <row r="168" spans="1:8" ht="15" customHeight="1">
      <c r="A168" s="90">
        <v>45173</v>
      </c>
      <c r="B168" s="32" t="s">
        <v>759</v>
      </c>
      <c r="C168" s="31" t="s">
        <v>1134</v>
      </c>
      <c r="D168" s="31" t="s">
        <v>1135</v>
      </c>
      <c r="E168" s="31" t="s">
        <v>576</v>
      </c>
      <c r="F168" s="91">
        <v>1635000</v>
      </c>
      <c r="G168" s="32">
        <v>269</v>
      </c>
      <c r="H168" s="32" t="s">
        <v>872</v>
      </c>
    </row>
    <row r="169" spans="1:8" ht="15" customHeight="1">
      <c r="A169" s="90">
        <v>45173</v>
      </c>
      <c r="B169" s="32" t="s">
        <v>1094</v>
      </c>
      <c r="C169" s="31" t="s">
        <v>1095</v>
      </c>
      <c r="D169" s="31" t="s">
        <v>1136</v>
      </c>
      <c r="E169" s="31" t="s">
        <v>576</v>
      </c>
      <c r="F169" s="91">
        <v>2500000</v>
      </c>
      <c r="G169" s="32">
        <v>61.7</v>
      </c>
      <c r="H169" s="32" t="s">
        <v>872</v>
      </c>
    </row>
    <row r="170" spans="1:8" ht="15" customHeight="1">
      <c r="A170" s="90">
        <v>45173</v>
      </c>
      <c r="B170" s="32" t="s">
        <v>1097</v>
      </c>
      <c r="C170" s="31" t="s">
        <v>1098</v>
      </c>
      <c r="D170" s="31" t="s">
        <v>577</v>
      </c>
      <c r="E170" s="31" t="s">
        <v>576</v>
      </c>
      <c r="F170" s="91">
        <v>50246</v>
      </c>
      <c r="G170" s="32">
        <v>429.87</v>
      </c>
      <c r="H170" s="32" t="s">
        <v>872</v>
      </c>
    </row>
    <row r="171" spans="1:8" ht="15" customHeight="1">
      <c r="A171" s="90">
        <v>45173</v>
      </c>
      <c r="B171" s="32" t="s">
        <v>958</v>
      </c>
      <c r="C171" s="31" t="s">
        <v>959</v>
      </c>
      <c r="D171" s="31" t="s">
        <v>886</v>
      </c>
      <c r="E171" s="31" t="s">
        <v>576</v>
      </c>
      <c r="F171" s="91">
        <v>1629256</v>
      </c>
      <c r="G171" s="32">
        <v>240.24</v>
      </c>
      <c r="H171" s="32" t="s">
        <v>872</v>
      </c>
    </row>
    <row r="172" spans="1:8" ht="15" customHeight="1">
      <c r="A172" s="90">
        <v>45173</v>
      </c>
      <c r="B172" s="32" t="s">
        <v>958</v>
      </c>
      <c r="C172" s="31" t="s">
        <v>959</v>
      </c>
      <c r="D172" s="31" t="s">
        <v>1099</v>
      </c>
      <c r="E172" s="31" t="s">
        <v>576</v>
      </c>
      <c r="F172" s="91">
        <v>1705143</v>
      </c>
      <c r="G172" s="32">
        <v>242.51</v>
      </c>
      <c r="H172" s="32" t="s">
        <v>872</v>
      </c>
    </row>
    <row r="173" spans="1:8" ht="15" customHeight="1">
      <c r="A173" s="90">
        <v>45173</v>
      </c>
      <c r="B173" s="32" t="s">
        <v>1100</v>
      </c>
      <c r="C173" s="31" t="s">
        <v>1101</v>
      </c>
      <c r="D173" s="31" t="s">
        <v>886</v>
      </c>
      <c r="E173" s="31" t="s">
        <v>576</v>
      </c>
      <c r="F173" s="91">
        <v>891290</v>
      </c>
      <c r="G173" s="32">
        <v>28.1</v>
      </c>
      <c r="H173" s="32" t="s">
        <v>872</v>
      </c>
    </row>
    <row r="174" spans="1:8" ht="15" customHeight="1">
      <c r="A174" s="90">
        <v>45173</v>
      </c>
      <c r="B174" s="32" t="s">
        <v>897</v>
      </c>
      <c r="C174" s="31" t="s">
        <v>898</v>
      </c>
      <c r="D174" s="31" t="s">
        <v>886</v>
      </c>
      <c r="E174" s="31" t="s">
        <v>576</v>
      </c>
      <c r="F174" s="91">
        <v>21100453</v>
      </c>
      <c r="G174" s="32">
        <v>19.510000000000002</v>
      </c>
      <c r="H174" s="32" t="s">
        <v>872</v>
      </c>
    </row>
    <row r="175" spans="1:8" ht="15" customHeight="1">
      <c r="A175" s="90">
        <v>45173</v>
      </c>
      <c r="B175" s="32" t="s">
        <v>491</v>
      </c>
      <c r="C175" s="31" t="s">
        <v>1102</v>
      </c>
      <c r="D175" s="31" t="s">
        <v>1103</v>
      </c>
      <c r="E175" s="31" t="s">
        <v>576</v>
      </c>
      <c r="F175" s="91">
        <v>18755466</v>
      </c>
      <c r="G175" s="32">
        <v>155.61000000000001</v>
      </c>
      <c r="H175" s="32" t="s">
        <v>872</v>
      </c>
    </row>
    <row r="176" spans="1:8" ht="15" customHeight="1">
      <c r="A176" s="90">
        <v>45173</v>
      </c>
      <c r="B176" s="32" t="s">
        <v>491</v>
      </c>
      <c r="C176" s="31" t="s">
        <v>1102</v>
      </c>
      <c r="D176" s="31" t="s">
        <v>886</v>
      </c>
      <c r="E176" s="31" t="s">
        <v>576</v>
      </c>
      <c r="F176" s="91">
        <v>13355155</v>
      </c>
      <c r="G176" s="32">
        <v>153.83000000000001</v>
      </c>
      <c r="H176" s="32" t="s">
        <v>872</v>
      </c>
    </row>
    <row r="177" spans="1:8" ht="15" customHeight="1">
      <c r="A177" s="90">
        <v>45173</v>
      </c>
      <c r="B177" s="32" t="s">
        <v>908</v>
      </c>
      <c r="C177" s="31" t="s">
        <v>909</v>
      </c>
      <c r="D177" s="31" t="s">
        <v>577</v>
      </c>
      <c r="E177" s="31" t="s">
        <v>576</v>
      </c>
      <c r="F177" s="91">
        <v>176571</v>
      </c>
      <c r="G177" s="32">
        <v>901.55</v>
      </c>
      <c r="H177" s="32" t="s">
        <v>872</v>
      </c>
    </row>
    <row r="178" spans="1:8" ht="15" customHeight="1">
      <c r="A178" s="90">
        <v>45173</v>
      </c>
      <c r="B178" s="32" t="s">
        <v>1105</v>
      </c>
      <c r="C178" s="31" t="s">
        <v>1106</v>
      </c>
      <c r="D178" s="31" t="s">
        <v>1137</v>
      </c>
      <c r="E178" s="31" t="s">
        <v>576</v>
      </c>
      <c r="F178" s="91">
        <v>50000</v>
      </c>
      <c r="G178" s="32">
        <v>190.85</v>
      </c>
      <c r="H178" s="32" t="s">
        <v>872</v>
      </c>
    </row>
    <row r="179" spans="1:8" ht="15" customHeight="1">
      <c r="A179" s="90">
        <v>45173</v>
      </c>
      <c r="B179" s="32" t="s">
        <v>530</v>
      </c>
      <c r="C179" s="31" t="s">
        <v>1138</v>
      </c>
      <c r="D179" s="31" t="s">
        <v>1054</v>
      </c>
      <c r="E179" s="31" t="s">
        <v>576</v>
      </c>
      <c r="F179" s="91">
        <v>509707</v>
      </c>
      <c r="G179" s="32">
        <v>370.19</v>
      </c>
      <c r="H179" s="32" t="s">
        <v>872</v>
      </c>
    </row>
    <row r="180" spans="1:8" ht="15" customHeight="1">
      <c r="A180" s="90">
        <v>45173</v>
      </c>
      <c r="B180" s="32" t="s">
        <v>1110</v>
      </c>
      <c r="C180" s="31" t="s">
        <v>1111</v>
      </c>
      <c r="D180" s="31" t="s">
        <v>1139</v>
      </c>
      <c r="E180" s="31" t="s">
        <v>576</v>
      </c>
      <c r="F180" s="91">
        <v>197746</v>
      </c>
      <c r="G180" s="32">
        <v>134</v>
      </c>
      <c r="H180" s="32" t="s">
        <v>872</v>
      </c>
    </row>
    <row r="181" spans="1:8" ht="15" customHeight="1">
      <c r="A181" s="90">
        <v>45173</v>
      </c>
      <c r="B181" s="32" t="s">
        <v>1110</v>
      </c>
      <c r="C181" s="31" t="s">
        <v>1111</v>
      </c>
      <c r="D181" s="31" t="s">
        <v>577</v>
      </c>
      <c r="E181" s="31" t="s">
        <v>576</v>
      </c>
      <c r="F181" s="91">
        <v>201394</v>
      </c>
      <c r="G181" s="32">
        <v>137.66999999999999</v>
      </c>
      <c r="H181" s="32" t="s">
        <v>872</v>
      </c>
    </row>
    <row r="182" spans="1:8" ht="15" customHeight="1">
      <c r="A182" s="90">
        <v>45173</v>
      </c>
      <c r="B182" s="32" t="s">
        <v>960</v>
      </c>
      <c r="C182" s="31" t="s">
        <v>961</v>
      </c>
      <c r="D182" s="31" t="s">
        <v>1112</v>
      </c>
      <c r="E182" s="31" t="s">
        <v>576</v>
      </c>
      <c r="F182" s="91">
        <v>921118</v>
      </c>
      <c r="G182" s="32">
        <v>64.11</v>
      </c>
      <c r="H182" s="32" t="s">
        <v>872</v>
      </c>
    </row>
    <row r="183" spans="1:8" ht="15" customHeight="1">
      <c r="A183" s="90">
        <v>45173</v>
      </c>
      <c r="B183" s="32" t="s">
        <v>1113</v>
      </c>
      <c r="C183" s="31" t="s">
        <v>1114</v>
      </c>
      <c r="D183" s="31" t="s">
        <v>1115</v>
      </c>
      <c r="E183" s="31" t="s">
        <v>576</v>
      </c>
      <c r="F183" s="91">
        <v>8752886</v>
      </c>
      <c r="G183" s="32">
        <v>3.14</v>
      </c>
      <c r="H183" s="32" t="s">
        <v>872</v>
      </c>
    </row>
    <row r="184" spans="1:8" ht="15" customHeight="1">
      <c r="A184" s="90">
        <v>45173</v>
      </c>
      <c r="B184" s="32" t="s">
        <v>889</v>
      </c>
      <c r="C184" s="31" t="s">
        <v>890</v>
      </c>
      <c r="D184" s="31" t="s">
        <v>888</v>
      </c>
      <c r="E184" s="31" t="s">
        <v>576</v>
      </c>
      <c r="F184" s="91">
        <v>9517768</v>
      </c>
      <c r="G184" s="32">
        <v>4.51</v>
      </c>
      <c r="H184" s="32" t="s">
        <v>872</v>
      </c>
    </row>
    <row r="185" spans="1:8" ht="15" customHeight="1">
      <c r="A185" s="90"/>
      <c r="B185" s="32"/>
      <c r="C185" s="31"/>
      <c r="D185" s="31"/>
      <c r="E185" s="31"/>
      <c r="F185" s="91"/>
      <c r="G185" s="32"/>
      <c r="H185" s="32"/>
    </row>
    <row r="186" spans="1:8" ht="15" customHeight="1">
      <c r="A186" s="90"/>
      <c r="B186" s="32"/>
      <c r="C186" s="31"/>
      <c r="D186" s="31"/>
      <c r="E186" s="31"/>
      <c r="F186" s="91"/>
      <c r="G186" s="32"/>
      <c r="H186" s="32"/>
    </row>
    <row r="187" spans="1:8" ht="15" customHeight="1">
      <c r="A187" s="90"/>
      <c r="B187" s="32"/>
      <c r="C187" s="31"/>
      <c r="D187" s="31"/>
      <c r="E187" s="31"/>
      <c r="F187" s="91"/>
      <c r="G187" s="32"/>
      <c r="H187" s="32"/>
    </row>
    <row r="188" spans="1:8" ht="15" customHeight="1">
      <c r="A188" s="90"/>
      <c r="B188" s="32"/>
      <c r="C188" s="31"/>
      <c r="D188" s="31"/>
      <c r="E188" s="31"/>
      <c r="F188" s="91"/>
      <c r="G188" s="32"/>
      <c r="H188" s="32"/>
    </row>
    <row r="189" spans="1:8" ht="15" customHeight="1">
      <c r="A189" s="90"/>
      <c r="B189" s="32"/>
      <c r="C189" s="31"/>
      <c r="D189" s="31"/>
      <c r="E189" s="31"/>
      <c r="F189" s="91"/>
      <c r="G189" s="32"/>
      <c r="H189" s="32"/>
    </row>
    <row r="190" spans="1:8" ht="15" customHeight="1">
      <c r="A190" s="90"/>
      <c r="B190" s="32"/>
      <c r="C190" s="31"/>
      <c r="D190" s="31"/>
      <c r="E190" s="31"/>
      <c r="F190" s="91"/>
      <c r="G190" s="32"/>
      <c r="H190" s="32"/>
    </row>
    <row r="191" spans="1:8" ht="15" customHeight="1">
      <c r="A191" s="90"/>
      <c r="B191" s="32"/>
      <c r="C191" s="31"/>
      <c r="D191" s="31"/>
      <c r="E191" s="31"/>
      <c r="F191" s="91"/>
      <c r="G191" s="32"/>
      <c r="H191" s="32"/>
    </row>
    <row r="192" spans="1:8" ht="15" customHeight="1">
      <c r="A192" s="90"/>
      <c r="B192" s="32"/>
      <c r="C192" s="31"/>
      <c r="D192" s="31"/>
      <c r="E192" s="31"/>
      <c r="F192" s="91"/>
      <c r="G192" s="32"/>
      <c r="H192" s="32"/>
    </row>
    <row r="193" spans="1:8" ht="15" customHeight="1">
      <c r="A193" s="90"/>
      <c r="B193" s="32"/>
      <c r="C193" s="31"/>
      <c r="D193" s="31"/>
      <c r="E193" s="31"/>
      <c r="F193" s="91"/>
      <c r="G193" s="32"/>
      <c r="H193" s="32"/>
    </row>
    <row r="194" spans="1:8" ht="15" customHeight="1">
      <c r="A194" s="90"/>
      <c r="B194" s="32"/>
      <c r="C194" s="31"/>
      <c r="D194" s="31"/>
      <c r="E194" s="31"/>
      <c r="F194" s="91"/>
      <c r="G194" s="32"/>
      <c r="H194" s="32"/>
    </row>
    <row r="195" spans="1:8" ht="15" customHeight="1">
      <c r="A195" s="90"/>
      <c r="B195" s="32"/>
      <c r="C195" s="31"/>
      <c r="D195" s="31"/>
      <c r="E195" s="31"/>
      <c r="F195" s="91"/>
      <c r="G195" s="32"/>
      <c r="H195" s="32"/>
    </row>
    <row r="196" spans="1:8" ht="15" customHeight="1">
      <c r="A196" s="90"/>
      <c r="B196" s="32"/>
      <c r="C196" s="31"/>
      <c r="D196" s="31"/>
      <c r="E196" s="31"/>
      <c r="F196" s="91"/>
      <c r="G196" s="32"/>
      <c r="H196" s="32"/>
    </row>
    <row r="197" spans="1:8" ht="15" customHeight="1">
      <c r="A197" s="90"/>
      <c r="B197" s="32"/>
      <c r="C197" s="31"/>
      <c r="D197" s="31"/>
      <c r="E197" s="31"/>
      <c r="F197" s="91"/>
      <c r="G197" s="32"/>
      <c r="H197" s="32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452"/>
  <sheetViews>
    <sheetView zoomScale="80" zoomScaleNormal="80" workbookViewId="0">
      <selection activeCell="A10" sqref="A10"/>
    </sheetView>
  </sheetViews>
  <sheetFormatPr defaultColWidth="14.44140625" defaultRowHeight="15" customHeight="1"/>
  <cols>
    <col min="1" max="1" width="5.88671875" customWidth="1"/>
    <col min="2" max="2" width="10.33203125" customWidth="1"/>
    <col min="3" max="3" width="10.33203125" hidden="1" customWidth="1"/>
    <col min="4" max="4" width="33.33203125" customWidth="1"/>
    <col min="5" max="5" width="8" customWidth="1"/>
    <col min="6" max="6" width="13.6640625" customWidth="1"/>
    <col min="7" max="7" width="9.5546875" customWidth="1"/>
    <col min="8" max="8" width="11" customWidth="1"/>
    <col min="9" max="9" width="13.44140625" customWidth="1"/>
    <col min="10" max="10" width="21.6640625" customWidth="1"/>
    <col min="11" max="11" width="10.6640625" customWidth="1"/>
    <col min="12" max="12" width="10.5546875" customWidth="1"/>
    <col min="13" max="13" width="14.33203125" customWidth="1"/>
    <col min="14" max="15" width="14" customWidth="1"/>
    <col min="16" max="16" width="14.5546875" customWidth="1"/>
    <col min="17" max="17" width="17.6640625" customWidth="1"/>
    <col min="18" max="18" width="5.6640625" hidden="1" customWidth="1"/>
    <col min="19" max="19" width="12.6640625" customWidth="1"/>
    <col min="20" max="20" width="8.33203125" customWidth="1"/>
    <col min="21" max="38" width="9.332031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3"/>
      <c r="G2" s="93"/>
      <c r="H2" s="93"/>
      <c r="I2" s="93"/>
      <c r="J2" s="22"/>
      <c r="K2" s="93"/>
      <c r="L2" s="93"/>
      <c r="M2" s="93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4"/>
      <c r="L3" s="93"/>
      <c r="M3" s="93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5"/>
      <c r="J4" s="3"/>
      <c r="K4" s="94"/>
      <c r="L4" s="93"/>
      <c r="M4" s="93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60"/>
      <c r="M5" s="96" t="s">
        <v>310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7" t="s">
        <v>979</v>
      </c>
      <c r="D6" s="1"/>
      <c r="E6" s="1"/>
      <c r="F6" s="6"/>
      <c r="G6" s="6"/>
      <c r="H6" s="6"/>
      <c r="I6" s="6"/>
      <c r="J6" s="1"/>
      <c r="K6" s="6"/>
      <c r="L6" s="6"/>
      <c r="M6" s="98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8">
        <f>Main!B10</f>
        <v>45174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9" t="s">
        <v>578</v>
      </c>
      <c r="C8" s="99"/>
      <c r="D8" s="99"/>
      <c r="E8" s="99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100" t="s">
        <v>16</v>
      </c>
      <c r="B9" s="101" t="s">
        <v>567</v>
      </c>
      <c r="C9" s="101"/>
      <c r="D9" s="102" t="s">
        <v>579</v>
      </c>
      <c r="E9" s="101" t="s">
        <v>580</v>
      </c>
      <c r="F9" s="101" t="s">
        <v>581</v>
      </c>
      <c r="G9" s="101" t="s">
        <v>582</v>
      </c>
      <c r="H9" s="101" t="s">
        <v>583</v>
      </c>
      <c r="I9" s="101" t="s">
        <v>584</v>
      </c>
      <c r="J9" s="100" t="s">
        <v>585</v>
      </c>
      <c r="K9" s="101" t="s">
        <v>586</v>
      </c>
      <c r="L9" s="103" t="s">
        <v>587</v>
      </c>
      <c r="M9" s="103" t="s">
        <v>588</v>
      </c>
      <c r="N9" s="101" t="s">
        <v>589</v>
      </c>
      <c r="O9" s="102" t="s">
        <v>590</v>
      </c>
      <c r="P9" s="101" t="s">
        <v>591</v>
      </c>
      <c r="Q9" s="1"/>
      <c r="R9" s="6"/>
      <c r="S9" s="1"/>
      <c r="T9" s="1"/>
      <c r="U9" s="1"/>
      <c r="V9" s="1"/>
      <c r="W9" s="1"/>
      <c r="X9" s="1"/>
    </row>
    <row r="10" spans="1:38" ht="14.25" customHeight="1">
      <c r="A10" s="254">
        <v>1</v>
      </c>
      <c r="B10" s="240">
        <v>45119</v>
      </c>
      <c r="C10" s="255"/>
      <c r="D10" s="256" t="s">
        <v>129</v>
      </c>
      <c r="E10" s="257" t="s">
        <v>592</v>
      </c>
      <c r="F10" s="239" t="s">
        <v>868</v>
      </c>
      <c r="G10" s="241">
        <v>1540</v>
      </c>
      <c r="H10" s="239"/>
      <c r="I10" s="239" t="s">
        <v>867</v>
      </c>
      <c r="J10" s="241" t="s">
        <v>593</v>
      </c>
      <c r="K10" s="241"/>
      <c r="L10" s="250"/>
      <c r="M10" s="258"/>
      <c r="N10" s="241"/>
      <c r="O10" s="259"/>
      <c r="P10" s="112">
        <f>VLOOKUP(D10,'MidCap Intra'!$B$11:$C$568,2,0)</f>
        <v>1584.55</v>
      </c>
      <c r="Q10" s="41"/>
      <c r="R10" s="41" t="s">
        <v>594</v>
      </c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</row>
    <row r="11" spans="1:38" ht="14.25" customHeight="1">
      <c r="A11" s="254">
        <v>2</v>
      </c>
      <c r="B11" s="240">
        <v>45133</v>
      </c>
      <c r="C11" s="255"/>
      <c r="D11" s="260" t="s">
        <v>74</v>
      </c>
      <c r="E11" s="257" t="s">
        <v>592</v>
      </c>
      <c r="F11" s="239" t="s">
        <v>873</v>
      </c>
      <c r="G11" s="241">
        <v>185</v>
      </c>
      <c r="H11" s="239"/>
      <c r="I11" s="239" t="s">
        <v>874</v>
      </c>
      <c r="J11" s="241" t="s">
        <v>593</v>
      </c>
      <c r="K11" s="241"/>
      <c r="L11" s="250"/>
      <c r="M11" s="258"/>
      <c r="N11" s="241"/>
      <c r="O11" s="259"/>
      <c r="P11" s="112">
        <f>VLOOKUP(D11,'MidCap Intra'!$B$11:$C$568,2,0)</f>
        <v>195.45</v>
      </c>
      <c r="Q11" s="41"/>
      <c r="R11" s="41" t="s">
        <v>594</v>
      </c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</row>
    <row r="12" spans="1:38" ht="14.25" customHeight="1">
      <c r="A12" s="282">
        <v>3</v>
      </c>
      <c r="B12" s="281">
        <v>45133</v>
      </c>
      <c r="C12" s="283"/>
      <c r="D12" s="288" t="s">
        <v>491</v>
      </c>
      <c r="E12" s="266" t="s">
        <v>592</v>
      </c>
      <c r="F12" s="236">
        <v>127.5</v>
      </c>
      <c r="G12" s="237">
        <v>118</v>
      </c>
      <c r="H12" s="236">
        <v>134.75</v>
      </c>
      <c r="I12" s="236" t="s">
        <v>875</v>
      </c>
      <c r="J12" s="109" t="s">
        <v>934</v>
      </c>
      <c r="K12" s="109">
        <f>H12-F12</f>
        <v>7.25</v>
      </c>
      <c r="L12" s="110">
        <f>(F12*-0.3)/100</f>
        <v>-0.38250000000000001</v>
      </c>
      <c r="M12" s="111">
        <f>(K12+L12)/F12</f>
        <v>5.3862745098039212E-2</v>
      </c>
      <c r="N12" s="251" t="s">
        <v>595</v>
      </c>
      <c r="O12" s="253">
        <v>45170</v>
      </c>
      <c r="P12" s="252" t="s">
        <v>311</v>
      </c>
      <c r="Q12" s="41"/>
      <c r="R12" s="41" t="s">
        <v>594</v>
      </c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</row>
    <row r="13" spans="1:38" ht="15" customHeight="1">
      <c r="A13" s="254">
        <v>4</v>
      </c>
      <c r="B13" s="240">
        <v>45142</v>
      </c>
      <c r="C13" s="255"/>
      <c r="D13" s="260" t="s">
        <v>556</v>
      </c>
      <c r="E13" s="257" t="s">
        <v>982</v>
      </c>
      <c r="F13" s="239" t="s">
        <v>980</v>
      </c>
      <c r="G13" s="241">
        <v>1738</v>
      </c>
      <c r="H13" s="239"/>
      <c r="I13" s="239" t="s">
        <v>981</v>
      </c>
      <c r="J13" s="241" t="s">
        <v>593</v>
      </c>
      <c r="K13" s="241"/>
      <c r="L13" s="250"/>
      <c r="M13" s="258"/>
      <c r="N13" s="241"/>
      <c r="O13" s="259"/>
      <c r="P13" s="112">
        <f>VLOOKUP(D13,'MidCap Intra'!$B$11:$C$568,2,0)</f>
        <v>1852.55</v>
      </c>
      <c r="R13" s="41" t="s">
        <v>594</v>
      </c>
    </row>
    <row r="14" spans="1:38" ht="15" customHeight="1">
      <c r="A14" s="242">
        <v>5</v>
      </c>
      <c r="B14" s="240">
        <v>45145</v>
      </c>
      <c r="C14" s="255"/>
      <c r="D14" s="256" t="s">
        <v>535</v>
      </c>
      <c r="E14" s="257" t="s">
        <v>592</v>
      </c>
      <c r="F14" s="239" t="s">
        <v>879</v>
      </c>
      <c r="G14" s="241">
        <v>365</v>
      </c>
      <c r="H14" s="239"/>
      <c r="I14" s="239" t="s">
        <v>880</v>
      </c>
      <c r="J14" s="241" t="s">
        <v>593</v>
      </c>
      <c r="K14" s="241"/>
      <c r="L14" s="250"/>
      <c r="M14" s="258"/>
      <c r="N14" s="241"/>
      <c r="O14" s="259"/>
      <c r="P14" s="112">
        <f>VLOOKUP(D14,'MidCap Intra'!$B$11:$C$568,2,0)</f>
        <v>405.15</v>
      </c>
      <c r="R14" s="41" t="s">
        <v>594</v>
      </c>
    </row>
    <row r="15" spans="1:38" ht="15" customHeight="1">
      <c r="A15" s="282">
        <v>6</v>
      </c>
      <c r="B15" s="245">
        <v>45167</v>
      </c>
      <c r="C15" s="265"/>
      <c r="D15" s="287" t="s">
        <v>402</v>
      </c>
      <c r="E15" s="266" t="s">
        <v>592</v>
      </c>
      <c r="F15" s="244">
        <v>2935</v>
      </c>
      <c r="G15" s="235">
        <v>2700</v>
      </c>
      <c r="H15" s="244">
        <v>3125</v>
      </c>
      <c r="I15" s="244" t="s">
        <v>891</v>
      </c>
      <c r="J15" s="109" t="s">
        <v>977</v>
      </c>
      <c r="K15" s="109">
        <f>H15-F15</f>
        <v>190</v>
      </c>
      <c r="L15" s="110">
        <f>(F15*-0.3)/100</f>
        <v>-8.8049999999999997</v>
      </c>
      <c r="M15" s="111">
        <f>(K15+L15)/F15</f>
        <v>6.173594548551959E-2</v>
      </c>
      <c r="N15" s="251" t="s">
        <v>595</v>
      </c>
      <c r="O15" s="253">
        <v>45173</v>
      </c>
      <c r="P15" s="252" t="s">
        <v>311</v>
      </c>
      <c r="R15" s="41" t="s">
        <v>594</v>
      </c>
    </row>
    <row r="16" spans="1:38" ht="15" customHeight="1">
      <c r="A16" s="282">
        <v>7</v>
      </c>
      <c r="B16" s="245">
        <v>45167</v>
      </c>
      <c r="C16" s="265"/>
      <c r="D16" s="287" t="s">
        <v>430</v>
      </c>
      <c r="E16" s="266" t="s">
        <v>592</v>
      </c>
      <c r="F16" s="244">
        <v>114.5</v>
      </c>
      <c r="G16" s="235">
        <v>105</v>
      </c>
      <c r="H16" s="244">
        <v>122.25</v>
      </c>
      <c r="I16" s="244" t="s">
        <v>894</v>
      </c>
      <c r="J16" s="109" t="s">
        <v>935</v>
      </c>
      <c r="K16" s="109">
        <f>H16-F16</f>
        <v>7.75</v>
      </c>
      <c r="L16" s="110">
        <f>(F16*-0.3)/100</f>
        <v>-0.34350000000000003</v>
      </c>
      <c r="M16" s="111">
        <f>(K16+L16)/F16</f>
        <v>6.4685589519650658E-2</v>
      </c>
      <c r="N16" s="251" t="s">
        <v>595</v>
      </c>
      <c r="O16" s="253">
        <v>45170</v>
      </c>
      <c r="P16" s="252" t="s">
        <v>311</v>
      </c>
      <c r="R16" s="41" t="s">
        <v>594</v>
      </c>
    </row>
    <row r="17" spans="1:38" ht="15" customHeight="1">
      <c r="A17" s="254">
        <v>8</v>
      </c>
      <c r="B17" s="240">
        <v>45168</v>
      </c>
      <c r="C17" s="255"/>
      <c r="D17" s="260" t="s">
        <v>324</v>
      </c>
      <c r="E17" s="257" t="s">
        <v>592</v>
      </c>
      <c r="F17" s="239" t="s">
        <v>902</v>
      </c>
      <c r="G17" s="241">
        <v>577</v>
      </c>
      <c r="H17" s="239"/>
      <c r="I17" s="239" t="s">
        <v>914</v>
      </c>
      <c r="J17" s="241" t="s">
        <v>593</v>
      </c>
      <c r="K17" s="241"/>
      <c r="L17" s="250"/>
      <c r="M17" s="258"/>
      <c r="N17" s="241"/>
      <c r="O17" s="259"/>
      <c r="P17" s="112">
        <f>VLOOKUP(D17,'MidCap Intra'!$B$11:$C$568,2,0)</f>
        <v>624.85</v>
      </c>
      <c r="R17" s="41" t="s">
        <v>594</v>
      </c>
    </row>
    <row r="18" spans="1:38" ht="15" customHeight="1">
      <c r="A18" s="282">
        <v>9</v>
      </c>
      <c r="B18" s="245">
        <v>45169</v>
      </c>
      <c r="C18" s="265"/>
      <c r="D18" s="287" t="s">
        <v>387</v>
      </c>
      <c r="E18" s="266" t="s">
        <v>592</v>
      </c>
      <c r="F18" s="244">
        <v>1530</v>
      </c>
      <c r="G18" s="235">
        <v>1415</v>
      </c>
      <c r="H18" s="244">
        <v>1612.5</v>
      </c>
      <c r="I18" s="244" t="s">
        <v>918</v>
      </c>
      <c r="J18" s="109" t="s">
        <v>821</v>
      </c>
      <c r="K18" s="109">
        <f>H18-F18</f>
        <v>82.5</v>
      </c>
      <c r="L18" s="110">
        <f>(F18*-0.3)/100</f>
        <v>-4.59</v>
      </c>
      <c r="M18" s="111">
        <f>(K18+L18)/F18</f>
        <v>5.092156862745098E-2</v>
      </c>
      <c r="N18" s="251" t="s">
        <v>595</v>
      </c>
      <c r="O18" s="253">
        <v>45170</v>
      </c>
      <c r="P18" s="252" t="s">
        <v>311</v>
      </c>
      <c r="R18" s="41" t="s">
        <v>594</v>
      </c>
    </row>
    <row r="19" spans="1:38" ht="15" customHeight="1">
      <c r="A19" s="254">
        <v>10</v>
      </c>
      <c r="B19" s="240">
        <v>45170</v>
      </c>
      <c r="C19" s="255"/>
      <c r="D19" s="260" t="s">
        <v>228</v>
      </c>
      <c r="E19" s="257" t="s">
        <v>592</v>
      </c>
      <c r="F19" s="239" t="s">
        <v>927</v>
      </c>
      <c r="G19" s="241">
        <v>119</v>
      </c>
      <c r="H19" s="239"/>
      <c r="I19" s="239" t="s">
        <v>928</v>
      </c>
      <c r="J19" s="241" t="s">
        <v>593</v>
      </c>
      <c r="K19" s="241"/>
      <c r="L19" s="250"/>
      <c r="M19" s="258"/>
      <c r="N19" s="241"/>
      <c r="O19" s="259"/>
      <c r="P19" s="112">
        <f>VLOOKUP(D19,'MidCap Intra'!$B$11:$C$568,2,0)</f>
        <v>131.75</v>
      </c>
    </row>
    <row r="20" spans="1:38" ht="15" customHeight="1">
      <c r="A20" s="254">
        <v>11</v>
      </c>
      <c r="B20" s="240">
        <v>45170</v>
      </c>
      <c r="C20" s="255"/>
      <c r="D20" s="260" t="s">
        <v>114</v>
      </c>
      <c r="E20" s="257" t="s">
        <v>592</v>
      </c>
      <c r="F20" s="239" t="s">
        <v>933</v>
      </c>
      <c r="G20" s="241">
        <v>133</v>
      </c>
      <c r="H20" s="239"/>
      <c r="I20" s="239" t="s">
        <v>887</v>
      </c>
      <c r="J20" s="241" t="s">
        <v>593</v>
      </c>
      <c r="K20" s="241"/>
      <c r="L20" s="250"/>
      <c r="M20" s="258"/>
      <c r="N20" s="241"/>
      <c r="O20" s="259"/>
      <c r="P20" s="112">
        <f>VLOOKUP(D20,'MidCap Intra'!$B$11:$C$568,2,0)</f>
        <v>143.05000000000001</v>
      </c>
    </row>
    <row r="21" spans="1:38" ht="15" customHeight="1">
      <c r="A21" s="295">
        <v>12</v>
      </c>
      <c r="B21" s="245">
        <v>45173</v>
      </c>
      <c r="C21" s="265"/>
      <c r="D21" s="287" t="s">
        <v>486</v>
      </c>
      <c r="E21" s="266" t="s">
        <v>592</v>
      </c>
      <c r="F21" s="244">
        <v>133.5</v>
      </c>
      <c r="G21" s="235">
        <v>124</v>
      </c>
      <c r="H21" s="244">
        <v>142</v>
      </c>
      <c r="I21" s="244" t="s">
        <v>963</v>
      </c>
      <c r="J21" s="109" t="s">
        <v>978</v>
      </c>
      <c r="K21" s="109">
        <f>H21-F21</f>
        <v>8.5</v>
      </c>
      <c r="L21" s="110">
        <f>(F21*-0.02)/100</f>
        <v>-2.6699999999999998E-2</v>
      </c>
      <c r="M21" s="111">
        <f>(K21+L21)/F21</f>
        <v>6.3470411985018724E-2</v>
      </c>
      <c r="N21" s="251" t="s">
        <v>595</v>
      </c>
      <c r="O21" s="253">
        <v>45173</v>
      </c>
      <c r="P21" s="252" t="s">
        <v>311</v>
      </c>
    </row>
    <row r="22" spans="1:38" ht="15" customHeight="1">
      <c r="A22" s="254">
        <v>13</v>
      </c>
      <c r="B22" s="240">
        <v>45173</v>
      </c>
      <c r="C22" s="255"/>
      <c r="D22" s="260" t="s">
        <v>229</v>
      </c>
      <c r="E22" s="257" t="s">
        <v>592</v>
      </c>
      <c r="F22" s="239" t="s">
        <v>975</v>
      </c>
      <c r="G22" s="241">
        <v>3195</v>
      </c>
      <c r="H22" s="239"/>
      <c r="I22" s="239" t="s">
        <v>976</v>
      </c>
      <c r="J22" s="241" t="s">
        <v>593</v>
      </c>
      <c r="K22" s="241"/>
      <c r="L22" s="250"/>
      <c r="M22" s="258"/>
      <c r="N22" s="241"/>
      <c r="O22" s="259"/>
      <c r="P22" s="112">
        <f>VLOOKUP(D22,'MidCap Intra'!$B$11:$C$568,2,0)</f>
        <v>3418.5</v>
      </c>
    </row>
    <row r="23" spans="1:38" ht="15" customHeight="1">
      <c r="A23" s="254"/>
      <c r="B23" s="240"/>
      <c r="C23" s="255"/>
      <c r="D23" s="260"/>
      <c r="E23" s="257"/>
      <c r="F23" s="239"/>
      <c r="G23" s="241"/>
      <c r="H23" s="239"/>
      <c r="I23" s="239"/>
      <c r="J23" s="241"/>
      <c r="K23" s="241"/>
      <c r="L23" s="250"/>
      <c r="M23" s="258"/>
      <c r="N23" s="241"/>
      <c r="O23" s="259"/>
      <c r="P23" s="250"/>
    </row>
    <row r="24" spans="1:38" ht="15" customHeight="1">
      <c r="A24" s="254"/>
      <c r="B24" s="240"/>
      <c r="C24" s="255"/>
      <c r="D24" s="260"/>
      <c r="E24" s="257"/>
      <c r="F24" s="239"/>
      <c r="G24" s="241"/>
      <c r="H24" s="239"/>
      <c r="I24" s="239"/>
      <c r="J24" s="241"/>
      <c r="K24" s="241"/>
      <c r="L24" s="250"/>
      <c r="M24" s="258"/>
      <c r="N24" s="241"/>
      <c r="O24" s="259"/>
      <c r="P24" s="250"/>
    </row>
    <row r="25" spans="1:38" ht="15" customHeight="1">
      <c r="A25" s="254"/>
      <c r="B25" s="240"/>
      <c r="C25" s="255"/>
      <c r="D25" s="256"/>
      <c r="E25" s="257"/>
      <c r="F25" s="239"/>
      <c r="G25" s="241"/>
      <c r="H25" s="239"/>
      <c r="I25" s="239"/>
      <c r="J25" s="241"/>
      <c r="K25" s="241"/>
      <c r="L25" s="250"/>
      <c r="M25" s="258"/>
      <c r="N25" s="241"/>
      <c r="O25" s="259"/>
      <c r="P25" s="250"/>
    </row>
    <row r="30" spans="1:38" ht="14.25" customHeight="1">
      <c r="A30" s="113"/>
      <c r="B30" s="114"/>
      <c r="C30" s="115"/>
      <c r="D30" s="116"/>
      <c r="E30" s="117"/>
      <c r="F30" s="117"/>
      <c r="G30" s="113"/>
      <c r="H30" s="117"/>
      <c r="I30" s="118"/>
      <c r="J30" s="119"/>
      <c r="K30" s="119"/>
      <c r="L30" s="120"/>
      <c r="M30" s="121"/>
      <c r="N30" s="122"/>
      <c r="O30" s="123"/>
      <c r="P30" s="124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38" ht="12" customHeight="1">
      <c r="A31" s="125" t="s">
        <v>596</v>
      </c>
      <c r="B31" s="126"/>
      <c r="C31" s="127"/>
      <c r="E31" s="128"/>
      <c r="F31" s="128"/>
      <c r="G31" s="128"/>
      <c r="H31" s="128"/>
      <c r="I31" s="128"/>
      <c r="J31" s="129"/>
      <c r="K31" s="128"/>
      <c r="L31" s="130"/>
      <c r="M31" s="60"/>
      <c r="N31" s="129"/>
      <c r="O31" s="127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38" ht="12" customHeight="1">
      <c r="A32" s="131" t="s">
        <v>597</v>
      </c>
      <c r="B32" s="125"/>
      <c r="C32" s="125"/>
      <c r="D32" s="125"/>
      <c r="E32" s="41"/>
      <c r="F32" s="132" t="s">
        <v>598</v>
      </c>
      <c r="G32" s="6"/>
      <c r="H32" s="6"/>
      <c r="I32" s="6"/>
      <c r="J32" s="133"/>
      <c r="K32" s="134"/>
      <c r="L32" s="134"/>
      <c r="M32" s="135"/>
      <c r="N32" s="1"/>
      <c r="O32" s="136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2" customHeight="1">
      <c r="A33" s="125" t="s">
        <v>599</v>
      </c>
      <c r="B33" s="125"/>
      <c r="C33" s="125"/>
      <c r="D33" s="125" t="s">
        <v>600</v>
      </c>
      <c r="E33" s="6"/>
      <c r="F33" s="132" t="s">
        <v>601</v>
      </c>
      <c r="G33" s="6"/>
      <c r="H33" s="6"/>
      <c r="I33" s="6"/>
      <c r="J33" s="133"/>
      <c r="K33" s="134"/>
      <c r="L33" s="134"/>
      <c r="M33" s="135"/>
      <c r="N33" s="1"/>
      <c r="O33" s="136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2" customHeight="1">
      <c r="A34" s="125"/>
      <c r="B34" s="125"/>
      <c r="C34" s="125"/>
      <c r="D34" s="125"/>
      <c r="E34" s="6"/>
      <c r="F34" s="6"/>
      <c r="G34" s="6"/>
      <c r="H34" s="6"/>
      <c r="I34" s="6"/>
      <c r="J34" s="137"/>
      <c r="K34" s="134"/>
      <c r="L34" s="134"/>
      <c r="M34" s="6"/>
      <c r="N34" s="138"/>
      <c r="O34" s="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2.75" customHeight="1">
      <c r="A35" s="1"/>
      <c r="B35" s="139" t="s">
        <v>602</v>
      </c>
      <c r="C35" s="139"/>
      <c r="D35" s="139"/>
      <c r="E35" s="139"/>
      <c r="F35" s="140"/>
      <c r="G35" s="6"/>
      <c r="H35" s="6"/>
      <c r="I35" s="141"/>
      <c r="J35" s="142"/>
      <c r="K35" s="143"/>
      <c r="L35" s="142"/>
      <c r="M35" s="6"/>
      <c r="N35" s="1"/>
      <c r="O35" s="1"/>
      <c r="P35" s="41"/>
      <c r="R35" s="60"/>
      <c r="S35" s="1"/>
      <c r="T35" s="1"/>
      <c r="U35" s="1"/>
      <c r="V35" s="1"/>
      <c r="W35" s="1"/>
      <c r="X35" s="1"/>
      <c r="Y35" s="1"/>
      <c r="Z35" s="1"/>
    </row>
    <row r="36" spans="1:38" ht="38.25" customHeight="1">
      <c r="A36" s="144" t="s">
        <v>16</v>
      </c>
      <c r="B36" s="144" t="s">
        <v>567</v>
      </c>
      <c r="C36" s="144"/>
      <c r="D36" s="89" t="s">
        <v>579</v>
      </c>
      <c r="E36" s="144" t="s">
        <v>580</v>
      </c>
      <c r="F36" s="144" t="s">
        <v>581</v>
      </c>
      <c r="G36" s="144" t="s">
        <v>603</v>
      </c>
      <c r="H36" s="144" t="s">
        <v>583</v>
      </c>
      <c r="I36" s="144" t="s">
        <v>584</v>
      </c>
      <c r="J36" s="103" t="s">
        <v>585</v>
      </c>
      <c r="K36" s="101" t="s">
        <v>604</v>
      </c>
      <c r="L36" s="145" t="s">
        <v>587</v>
      </c>
      <c r="M36" s="103" t="s">
        <v>588</v>
      </c>
      <c r="N36" s="100" t="s">
        <v>589</v>
      </c>
      <c r="O36" s="89" t="s">
        <v>590</v>
      </c>
      <c r="P36" s="41"/>
      <c r="Q36" s="1"/>
      <c r="R36" s="60"/>
      <c r="S36" s="60"/>
      <c r="T36" s="60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ht="13.5" customHeight="1">
      <c r="A37" s="104"/>
      <c r="B37" s="156"/>
      <c r="C37" s="157"/>
      <c r="D37" s="157"/>
      <c r="E37" s="104"/>
      <c r="F37" s="104"/>
      <c r="G37" s="104"/>
      <c r="H37" s="106"/>
      <c r="I37" s="106"/>
      <c r="J37" s="106"/>
      <c r="K37" s="106"/>
      <c r="L37" s="107"/>
      <c r="M37" s="108"/>
      <c r="N37" s="286"/>
      <c r="O37" s="259"/>
      <c r="P37" s="41"/>
      <c r="Q37" s="284"/>
      <c r="R37" s="41"/>
      <c r="S37" s="41"/>
      <c r="T37" s="285"/>
      <c r="U37" s="285"/>
      <c r="V37" s="285"/>
      <c r="W37" s="285"/>
      <c r="X37" s="285"/>
      <c r="Y37" s="285"/>
      <c r="Z37" s="285"/>
      <c r="AA37" s="285"/>
      <c r="AB37" s="285"/>
      <c r="AC37" s="285"/>
      <c r="AD37" s="285"/>
      <c r="AE37" s="285"/>
      <c r="AF37" s="285"/>
      <c r="AG37" s="285"/>
      <c r="AH37" s="285"/>
      <c r="AI37" s="285"/>
      <c r="AJ37" s="285"/>
      <c r="AK37" s="285"/>
      <c r="AL37" s="285"/>
    </row>
    <row r="38" spans="1:38" ht="13.5" customHeight="1">
      <c r="A38" s="104"/>
      <c r="B38" s="156"/>
      <c r="C38" s="157"/>
      <c r="D38" s="157"/>
      <c r="E38" s="104"/>
      <c r="F38" s="104"/>
      <c r="G38" s="104"/>
      <c r="H38" s="106"/>
      <c r="I38" s="106"/>
      <c r="J38" s="106"/>
      <c r="K38" s="106"/>
      <c r="L38" s="107"/>
      <c r="M38" s="108"/>
      <c r="N38" s="286"/>
      <c r="O38" s="259"/>
      <c r="P38" s="41"/>
      <c r="Q38" s="284"/>
      <c r="R38" s="41"/>
      <c r="S38" s="41"/>
      <c r="T38" s="285"/>
      <c r="U38" s="285"/>
      <c r="V38" s="285"/>
      <c r="W38" s="285"/>
      <c r="X38" s="285"/>
      <c r="Y38" s="285"/>
      <c r="Z38" s="285"/>
      <c r="AA38" s="285"/>
      <c r="AB38" s="285"/>
      <c r="AC38" s="285"/>
      <c r="AD38" s="285"/>
      <c r="AE38" s="285"/>
      <c r="AF38" s="285"/>
      <c r="AG38" s="285"/>
      <c r="AH38" s="285"/>
      <c r="AI38" s="285"/>
      <c r="AJ38" s="285"/>
      <c r="AK38" s="285"/>
      <c r="AL38" s="285"/>
    </row>
    <row r="40" spans="1:38" ht="44.25" customHeight="1">
      <c r="A40" s="125" t="s">
        <v>596</v>
      </c>
      <c r="B40" s="146"/>
      <c r="C40" s="146"/>
      <c r="D40" s="1"/>
      <c r="E40" s="6"/>
      <c r="F40" s="6"/>
      <c r="G40" s="6"/>
      <c r="H40" s="6" t="s">
        <v>608</v>
      </c>
      <c r="I40" s="6"/>
      <c r="J40" s="6"/>
      <c r="K40" s="121"/>
      <c r="L40" s="147"/>
      <c r="M40" s="121"/>
      <c r="N40" s="122"/>
      <c r="O40" s="121"/>
      <c r="P40" s="41"/>
      <c r="Q40" s="1"/>
      <c r="R40" s="6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38" ht="12.75" customHeight="1">
      <c r="A41" s="131" t="s">
        <v>597</v>
      </c>
      <c r="B41" s="125"/>
      <c r="C41" s="125"/>
      <c r="D41" s="125"/>
      <c r="E41" s="41"/>
      <c r="F41" s="132" t="s">
        <v>598</v>
      </c>
      <c r="G41" s="60"/>
      <c r="H41" s="41"/>
      <c r="I41" s="60"/>
      <c r="J41" s="6"/>
      <c r="K41" s="148"/>
      <c r="L41" s="149"/>
      <c r="M41" s="6"/>
      <c r="N41" s="115"/>
      <c r="O41" s="150"/>
      <c r="P41" s="41"/>
      <c r="Q41" s="41"/>
      <c r="R41" s="6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</row>
    <row r="42" spans="1:38" ht="14.25" customHeight="1">
      <c r="A42" s="131"/>
      <c r="B42" s="125"/>
      <c r="C42" s="125"/>
      <c r="D42" s="125"/>
      <c r="E42" s="6"/>
      <c r="F42" s="132" t="s">
        <v>601</v>
      </c>
      <c r="G42" s="60"/>
      <c r="H42" s="41"/>
      <c r="I42" s="60"/>
      <c r="J42" s="6"/>
      <c r="K42" s="148"/>
      <c r="L42" s="149"/>
      <c r="M42" s="6"/>
      <c r="N42" s="115"/>
      <c r="O42" s="150"/>
      <c r="P42" s="41"/>
      <c r="Q42" s="41"/>
      <c r="R42" s="6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</row>
    <row r="43" spans="1:38" ht="14.25" customHeight="1">
      <c r="A43" s="125"/>
      <c r="B43" s="125"/>
      <c r="C43" s="125"/>
      <c r="D43" s="125"/>
      <c r="E43" s="6"/>
      <c r="F43" s="6"/>
      <c r="G43" s="6"/>
      <c r="H43" s="6"/>
      <c r="I43" s="6"/>
      <c r="J43" s="137"/>
      <c r="K43" s="134"/>
      <c r="L43" s="135"/>
      <c r="M43" s="6"/>
      <c r="N43" s="138"/>
      <c r="O43" s="1"/>
      <c r="P43" s="41"/>
      <c r="Q43" s="41"/>
      <c r="R43" s="6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</row>
    <row r="44" spans="1:38" ht="12.75" customHeight="1">
      <c r="A44" s="151" t="s">
        <v>609</v>
      </c>
      <c r="B44" s="151"/>
      <c r="C44" s="151"/>
      <c r="D44" s="151"/>
      <c r="E44" s="6"/>
      <c r="F44" s="6"/>
      <c r="G44" s="6"/>
      <c r="H44" s="6"/>
      <c r="I44" s="6"/>
      <c r="J44" s="6"/>
      <c r="K44" s="6"/>
      <c r="L44" s="6"/>
      <c r="M44" s="6"/>
      <c r="N44" s="6"/>
      <c r="O44" s="24"/>
      <c r="Q44" s="41"/>
      <c r="R44" s="6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</row>
    <row r="45" spans="1:38" ht="38.25" customHeight="1">
      <c r="A45" s="101" t="s">
        <v>16</v>
      </c>
      <c r="B45" s="101" t="s">
        <v>567</v>
      </c>
      <c r="C45" s="101"/>
      <c r="D45" s="102" t="s">
        <v>579</v>
      </c>
      <c r="E45" s="101" t="s">
        <v>580</v>
      </c>
      <c r="F45" s="101" t="s">
        <v>581</v>
      </c>
      <c r="G45" s="101" t="s">
        <v>603</v>
      </c>
      <c r="H45" s="101" t="s">
        <v>583</v>
      </c>
      <c r="I45" s="267" t="s">
        <v>584</v>
      </c>
      <c r="J45" s="269" t="s">
        <v>585</v>
      </c>
      <c r="K45" s="268" t="s">
        <v>610</v>
      </c>
      <c r="L45" s="103" t="s">
        <v>587</v>
      </c>
      <c r="M45" s="152" t="s">
        <v>611</v>
      </c>
      <c r="N45" s="101" t="s">
        <v>612</v>
      </c>
      <c r="O45" s="100" t="s">
        <v>589</v>
      </c>
      <c r="P45" s="102" t="s">
        <v>590</v>
      </c>
      <c r="Q45" s="41"/>
      <c r="R45" s="6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</row>
    <row r="46" spans="1:38" ht="12.75" customHeight="1">
      <c r="A46" s="236">
        <v>1</v>
      </c>
      <c r="B46" s="293">
        <v>45169</v>
      </c>
      <c r="C46" s="294"/>
      <c r="D46" s="294" t="s">
        <v>912</v>
      </c>
      <c r="E46" s="236" t="s">
        <v>605</v>
      </c>
      <c r="F46" s="236">
        <v>4380</v>
      </c>
      <c r="G46" s="236">
        <v>4300</v>
      </c>
      <c r="H46" s="237">
        <v>4435</v>
      </c>
      <c r="I46" s="237" t="s">
        <v>913</v>
      </c>
      <c r="J46" s="289" t="s">
        <v>733</v>
      </c>
      <c r="K46" s="290">
        <f t="shared" ref="K46" si="0">H46-F46</f>
        <v>55</v>
      </c>
      <c r="L46" s="110">
        <f t="shared" ref="L46" si="1">(H46*N46)*0.03%</f>
        <v>199.57499999999999</v>
      </c>
      <c r="M46" s="291">
        <f t="shared" ref="M46" si="2">(K46*N46)-L46</f>
        <v>8050.4250000000002</v>
      </c>
      <c r="N46" s="290">
        <v>150</v>
      </c>
      <c r="O46" s="109" t="s">
        <v>595</v>
      </c>
      <c r="P46" s="292">
        <v>45173</v>
      </c>
      <c r="Q46" s="153"/>
      <c r="R46" s="60" t="s">
        <v>607</v>
      </c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154"/>
      <c r="AG46" s="155"/>
      <c r="AH46" s="153"/>
      <c r="AI46" s="153"/>
      <c r="AJ46" s="154"/>
      <c r="AK46" s="154"/>
      <c r="AL46" s="154"/>
    </row>
    <row r="47" spans="1:38" ht="12.75" customHeight="1">
      <c r="A47" s="104">
        <v>2</v>
      </c>
      <c r="B47" s="156">
        <v>45169</v>
      </c>
      <c r="C47" s="157"/>
      <c r="D47" s="157" t="s">
        <v>915</v>
      </c>
      <c r="E47" s="104" t="s">
        <v>605</v>
      </c>
      <c r="F47" s="104" t="s">
        <v>916</v>
      </c>
      <c r="G47" s="104">
        <v>2385</v>
      </c>
      <c r="H47" s="106"/>
      <c r="I47" s="106" t="s">
        <v>917</v>
      </c>
      <c r="J47" s="238" t="s">
        <v>593</v>
      </c>
      <c r="K47" s="104"/>
      <c r="L47" s="107"/>
      <c r="M47" s="158"/>
      <c r="N47" s="104"/>
      <c r="O47" s="106"/>
      <c r="P47" s="105"/>
      <c r="Q47" s="153"/>
      <c r="R47" s="60" t="s">
        <v>594</v>
      </c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154"/>
      <c r="AG47" s="155"/>
      <c r="AH47" s="153"/>
      <c r="AI47" s="153"/>
      <c r="AJ47" s="154"/>
      <c r="AK47" s="154"/>
      <c r="AL47" s="154"/>
    </row>
    <row r="48" spans="1:38" ht="12.75" customHeight="1">
      <c r="A48" s="236">
        <v>3</v>
      </c>
      <c r="B48" s="293">
        <v>45170</v>
      </c>
      <c r="C48" s="294"/>
      <c r="D48" s="294" t="s">
        <v>929</v>
      </c>
      <c r="E48" s="236" t="s">
        <v>605</v>
      </c>
      <c r="F48" s="236">
        <v>1096.5</v>
      </c>
      <c r="G48" s="236">
        <v>1082</v>
      </c>
      <c r="H48" s="237">
        <v>1106.5</v>
      </c>
      <c r="I48" s="237" t="s">
        <v>930</v>
      </c>
      <c r="J48" s="289" t="s">
        <v>962</v>
      </c>
      <c r="K48" s="290">
        <f t="shared" ref="K48" si="3">H48-F48</f>
        <v>10</v>
      </c>
      <c r="L48" s="110">
        <f t="shared" ref="L48" si="4">(H48*N48)*0.03%</f>
        <v>282.15749999999997</v>
      </c>
      <c r="M48" s="291">
        <f t="shared" ref="M48" si="5">(K48*N48)-L48</f>
        <v>8217.8425000000007</v>
      </c>
      <c r="N48" s="290">
        <v>850</v>
      </c>
      <c r="O48" s="109" t="s">
        <v>595</v>
      </c>
      <c r="P48" s="292">
        <v>45173</v>
      </c>
      <c r="Q48" s="153"/>
      <c r="R48" s="60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154"/>
      <c r="AG48" s="155"/>
      <c r="AH48" s="153"/>
      <c r="AI48" s="153"/>
      <c r="AJ48" s="154"/>
      <c r="AK48" s="154"/>
      <c r="AL48" s="154"/>
    </row>
    <row r="49" spans="1:38" ht="12.75" customHeight="1">
      <c r="A49" s="104">
        <v>4</v>
      </c>
      <c r="B49" s="156">
        <v>45170</v>
      </c>
      <c r="C49" s="157"/>
      <c r="D49" s="157" t="s">
        <v>899</v>
      </c>
      <c r="E49" s="104" t="s">
        <v>605</v>
      </c>
      <c r="F49" s="104" t="s">
        <v>936</v>
      </c>
      <c r="G49" s="104">
        <v>7170</v>
      </c>
      <c r="H49" s="106"/>
      <c r="I49" s="106" t="s">
        <v>937</v>
      </c>
      <c r="J49" s="238" t="s">
        <v>593</v>
      </c>
      <c r="K49" s="104"/>
      <c r="L49" s="107"/>
      <c r="M49" s="158"/>
      <c r="N49" s="104"/>
      <c r="O49" s="106"/>
      <c r="P49" s="105"/>
      <c r="Q49" s="153"/>
      <c r="R49" s="60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154"/>
      <c r="AG49" s="155"/>
      <c r="AH49" s="153"/>
      <c r="AI49" s="153"/>
      <c r="AJ49" s="154"/>
      <c r="AK49" s="154"/>
      <c r="AL49" s="154"/>
    </row>
    <row r="50" spans="1:38" ht="12.75" customHeight="1">
      <c r="A50" s="104">
        <v>5</v>
      </c>
      <c r="B50" s="156">
        <v>45173</v>
      </c>
      <c r="C50" s="157"/>
      <c r="D50" s="157" t="s">
        <v>969</v>
      </c>
      <c r="E50" s="104" t="s">
        <v>605</v>
      </c>
      <c r="F50" s="104" t="s">
        <v>970</v>
      </c>
      <c r="G50" s="104">
        <v>1325</v>
      </c>
      <c r="H50" s="106"/>
      <c r="I50" s="106" t="s">
        <v>971</v>
      </c>
      <c r="J50" s="238" t="s">
        <v>593</v>
      </c>
      <c r="K50" s="104"/>
      <c r="L50" s="107"/>
      <c r="M50" s="158"/>
      <c r="N50" s="104"/>
      <c r="O50" s="106"/>
      <c r="P50" s="105"/>
      <c r="Q50" s="153"/>
      <c r="R50" s="60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154"/>
      <c r="AG50" s="155"/>
      <c r="AH50" s="153"/>
      <c r="AI50" s="153"/>
      <c r="AJ50" s="154"/>
      <c r="AK50" s="154"/>
      <c r="AL50" s="154"/>
    </row>
    <row r="51" spans="1:38" ht="12.75" customHeight="1">
      <c r="A51" s="104">
        <v>6</v>
      </c>
      <c r="B51" s="156">
        <v>45173</v>
      </c>
      <c r="C51" s="157"/>
      <c r="D51" s="157" t="s">
        <v>972</v>
      </c>
      <c r="E51" s="104" t="s">
        <v>605</v>
      </c>
      <c r="F51" s="104" t="s">
        <v>973</v>
      </c>
      <c r="G51" s="104">
        <v>4090</v>
      </c>
      <c r="H51" s="106"/>
      <c r="I51" s="106" t="s">
        <v>974</v>
      </c>
      <c r="J51" s="238" t="s">
        <v>593</v>
      </c>
      <c r="K51" s="104"/>
      <c r="L51" s="107"/>
      <c r="M51" s="158"/>
      <c r="N51" s="104"/>
      <c r="O51" s="106"/>
      <c r="P51" s="105"/>
      <c r="Q51" s="153"/>
      <c r="R51" s="60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154"/>
      <c r="AG51" s="155"/>
      <c r="AH51" s="153"/>
      <c r="AI51" s="153"/>
      <c r="AJ51" s="154"/>
      <c r="AK51" s="154"/>
      <c r="AL51" s="154"/>
    </row>
    <row r="52" spans="1:38" ht="12.75" customHeight="1">
      <c r="A52" s="104"/>
      <c r="B52" s="156"/>
      <c r="C52" s="157"/>
      <c r="D52" s="157"/>
      <c r="E52" s="104"/>
      <c r="F52" s="104"/>
      <c r="G52" s="104"/>
      <c r="H52" s="106"/>
      <c r="I52" s="106"/>
      <c r="J52" s="238"/>
      <c r="K52" s="104"/>
      <c r="L52" s="107"/>
      <c r="M52" s="158"/>
      <c r="N52" s="104"/>
      <c r="O52" s="106"/>
      <c r="P52" s="105"/>
      <c r="Q52" s="153"/>
      <c r="R52" s="60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154"/>
      <c r="AG52" s="155"/>
      <c r="AH52" s="153"/>
      <c r="AI52" s="153"/>
      <c r="AJ52" s="154"/>
      <c r="AK52" s="154"/>
      <c r="AL52" s="154"/>
    </row>
    <row r="53" spans="1:38" ht="12.75" customHeight="1">
      <c r="A53" s="104"/>
      <c r="B53" s="156"/>
      <c r="C53" s="157"/>
      <c r="D53" s="157"/>
      <c r="E53" s="104"/>
      <c r="F53" s="104"/>
      <c r="G53" s="104"/>
      <c r="H53" s="106"/>
      <c r="I53" s="106"/>
      <c r="J53" s="238"/>
      <c r="K53" s="104"/>
      <c r="L53" s="107"/>
      <c r="M53" s="158"/>
      <c r="N53" s="104"/>
      <c r="O53" s="106"/>
      <c r="P53" s="105"/>
      <c r="Q53" s="153"/>
      <c r="R53" s="60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154"/>
      <c r="AG53" s="155"/>
      <c r="AH53" s="153"/>
      <c r="AI53" s="153"/>
      <c r="AJ53" s="154"/>
      <c r="AK53" s="154"/>
      <c r="AL53" s="154"/>
    </row>
    <row r="55" spans="1:38" ht="12.75" customHeight="1">
      <c r="A55" s="154"/>
      <c r="B55" s="159"/>
      <c r="C55" s="153"/>
      <c r="D55" s="153"/>
      <c r="E55" s="154"/>
      <c r="F55" s="154"/>
      <c r="G55" s="154"/>
      <c r="H55" s="160"/>
      <c r="I55" s="160"/>
      <c r="J55" s="160"/>
      <c r="K55" s="153"/>
      <c r="L55" s="154"/>
      <c r="M55" s="154"/>
      <c r="N55" s="154"/>
      <c r="O55" s="160"/>
      <c r="P55" s="160"/>
      <c r="Q55" s="153"/>
      <c r="R55" s="60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154"/>
      <c r="AG55" s="155"/>
      <c r="AH55" s="153"/>
      <c r="AI55" s="153"/>
      <c r="AJ55" s="154"/>
      <c r="AK55" s="154"/>
      <c r="AL55" s="154"/>
    </row>
    <row r="56" spans="1:38" ht="13.8">
      <c r="A56" s="161" t="s">
        <v>613</v>
      </c>
      <c r="B56" s="161"/>
      <c r="C56" s="161"/>
      <c r="D56" s="161"/>
      <c r="E56" s="162"/>
      <c r="F56" s="118"/>
      <c r="G56" s="118"/>
      <c r="H56" s="118"/>
      <c r="I56" s="118"/>
      <c r="J56" s="1"/>
      <c r="K56" s="6"/>
      <c r="L56" s="6"/>
      <c r="M56" s="6"/>
      <c r="N56" s="1"/>
      <c r="O56" s="1"/>
      <c r="P56" s="41"/>
      <c r="Q56" s="41"/>
      <c r="R56" s="6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41"/>
      <c r="AG56" s="41"/>
      <c r="AH56" s="41"/>
      <c r="AI56" s="41"/>
      <c r="AJ56" s="41"/>
      <c r="AK56" s="41"/>
      <c r="AL56" s="41"/>
    </row>
    <row r="57" spans="1:38" ht="39.6">
      <c r="A57" s="101" t="s">
        <v>16</v>
      </c>
      <c r="B57" s="101" t="s">
        <v>567</v>
      </c>
      <c r="C57" s="101"/>
      <c r="D57" s="102" t="s">
        <v>579</v>
      </c>
      <c r="E57" s="101" t="s">
        <v>580</v>
      </c>
      <c r="F57" s="101" t="s">
        <v>581</v>
      </c>
      <c r="G57" s="101" t="s">
        <v>603</v>
      </c>
      <c r="H57" s="101" t="s">
        <v>583</v>
      </c>
      <c r="I57" s="101" t="s">
        <v>584</v>
      </c>
      <c r="J57" s="100" t="s">
        <v>585</v>
      </c>
      <c r="K57" s="100" t="s">
        <v>614</v>
      </c>
      <c r="L57" s="103" t="s">
        <v>587</v>
      </c>
      <c r="M57" s="152" t="s">
        <v>611</v>
      </c>
      <c r="N57" s="101" t="s">
        <v>612</v>
      </c>
      <c r="O57" s="101" t="s">
        <v>589</v>
      </c>
      <c r="P57" s="102" t="s">
        <v>590</v>
      </c>
      <c r="Q57" s="41"/>
      <c r="R57" s="6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41"/>
      <c r="AG57" s="41"/>
      <c r="AH57" s="41"/>
      <c r="AI57" s="41"/>
      <c r="AJ57" s="41"/>
      <c r="AK57" s="41"/>
      <c r="AL57" s="41"/>
    </row>
    <row r="58" spans="1:38" ht="15" customHeight="1">
      <c r="A58" s="270">
        <v>1</v>
      </c>
      <c r="B58" s="271">
        <v>45168</v>
      </c>
      <c r="C58" s="272"/>
      <c r="D58" s="273" t="s">
        <v>900</v>
      </c>
      <c r="E58" s="272" t="s">
        <v>605</v>
      </c>
      <c r="F58" s="274" t="s">
        <v>931</v>
      </c>
      <c r="G58" s="272">
        <v>20</v>
      </c>
      <c r="H58" s="272">
        <v>23</v>
      </c>
      <c r="I58" s="274" t="s">
        <v>901</v>
      </c>
      <c r="J58" s="275" t="s">
        <v>932</v>
      </c>
      <c r="K58" s="276">
        <f t="shared" ref="K58" si="6">H58-F58</f>
        <v>-13.5</v>
      </c>
      <c r="L58" s="277">
        <v>50</v>
      </c>
      <c r="M58" s="278">
        <f t="shared" ref="M58" si="7">(K58*N58)-50</f>
        <v>-4100</v>
      </c>
      <c r="N58" s="276">
        <v>300</v>
      </c>
      <c r="O58" s="279" t="s">
        <v>606</v>
      </c>
      <c r="P58" s="280">
        <v>45170</v>
      </c>
      <c r="Q58" s="154"/>
      <c r="R58" s="154" t="s">
        <v>607</v>
      </c>
      <c r="S58" s="154"/>
      <c r="T58" s="154"/>
      <c r="U58" s="154"/>
      <c r="V58" s="154"/>
      <c r="W58" s="154"/>
      <c r="X58" s="154"/>
      <c r="Y58" s="154"/>
      <c r="Z58" s="154"/>
      <c r="AA58" s="154"/>
      <c r="AB58" s="154"/>
      <c r="AC58" s="154"/>
      <c r="AD58" s="154"/>
      <c r="AE58" s="154"/>
      <c r="AF58" s="154"/>
      <c r="AG58" s="154"/>
      <c r="AH58" s="154"/>
      <c r="AI58" s="154"/>
      <c r="AJ58" s="154"/>
      <c r="AK58" s="154"/>
      <c r="AL58" s="154"/>
    </row>
    <row r="59" spans="1:38" ht="15" customHeight="1">
      <c r="A59" s="239">
        <v>2</v>
      </c>
      <c r="B59" s="240">
        <v>45168</v>
      </c>
      <c r="C59" s="241"/>
      <c r="D59" s="261" t="s">
        <v>903</v>
      </c>
      <c r="E59" s="241" t="s">
        <v>605</v>
      </c>
      <c r="F59" s="262" t="s">
        <v>904</v>
      </c>
      <c r="G59" s="241">
        <v>25</v>
      </c>
      <c r="H59" s="241"/>
      <c r="I59" s="262" t="s">
        <v>882</v>
      </c>
      <c r="J59" s="241" t="s">
        <v>593</v>
      </c>
      <c r="K59" s="239"/>
      <c r="L59" s="263"/>
      <c r="M59" s="264"/>
      <c r="N59" s="239"/>
      <c r="O59" s="241"/>
      <c r="P59" s="240"/>
      <c r="Q59" s="154"/>
      <c r="R59" s="154" t="s">
        <v>607</v>
      </c>
      <c r="S59" s="154"/>
      <c r="T59" s="154"/>
      <c r="U59" s="154"/>
      <c r="V59" s="154"/>
      <c r="W59" s="154"/>
      <c r="X59" s="154"/>
      <c r="Y59" s="154"/>
      <c r="Z59" s="154"/>
      <c r="AA59" s="154"/>
      <c r="AB59" s="154"/>
      <c r="AC59" s="154"/>
      <c r="AD59" s="154"/>
      <c r="AE59" s="154"/>
      <c r="AF59" s="154"/>
      <c r="AG59" s="154"/>
      <c r="AH59" s="154"/>
      <c r="AI59" s="154"/>
      <c r="AJ59" s="154"/>
      <c r="AK59" s="154"/>
      <c r="AL59" s="154"/>
    </row>
    <row r="60" spans="1:38" ht="15" customHeight="1">
      <c r="A60" s="239">
        <v>3</v>
      </c>
      <c r="B60" s="240">
        <v>45173</v>
      </c>
      <c r="C60" s="241"/>
      <c r="D60" s="261" t="s">
        <v>966</v>
      </c>
      <c r="E60" s="241" t="s">
        <v>605</v>
      </c>
      <c r="F60" s="262" t="s">
        <v>967</v>
      </c>
      <c r="G60" s="241">
        <v>10</v>
      </c>
      <c r="H60" s="241"/>
      <c r="I60" s="262" t="s">
        <v>968</v>
      </c>
      <c r="J60" s="241" t="s">
        <v>593</v>
      </c>
      <c r="K60" s="239"/>
      <c r="L60" s="263"/>
      <c r="M60" s="264"/>
      <c r="N60" s="239"/>
      <c r="O60" s="241"/>
      <c r="P60" s="240"/>
      <c r="Q60" s="154"/>
      <c r="R60" s="154"/>
      <c r="S60" s="154"/>
      <c r="T60" s="154"/>
      <c r="U60" s="154"/>
      <c r="V60" s="154"/>
      <c r="W60" s="154"/>
      <c r="X60" s="154"/>
      <c r="Y60" s="154"/>
      <c r="Z60" s="154"/>
      <c r="AA60" s="154"/>
      <c r="AB60" s="154"/>
      <c r="AC60" s="154"/>
      <c r="AD60" s="154"/>
      <c r="AE60" s="154"/>
      <c r="AF60" s="154"/>
      <c r="AG60" s="154"/>
      <c r="AH60" s="154"/>
      <c r="AI60" s="154"/>
      <c r="AJ60" s="154"/>
      <c r="AK60" s="154"/>
      <c r="AL60" s="154"/>
    </row>
    <row r="61" spans="1:38" ht="15" customHeight="1">
      <c r="A61" s="239"/>
      <c r="B61" s="240"/>
      <c r="C61" s="241"/>
      <c r="D61" s="261"/>
      <c r="E61" s="241"/>
      <c r="F61" s="262"/>
      <c r="G61" s="241"/>
      <c r="H61" s="241"/>
      <c r="I61" s="262"/>
      <c r="J61" s="241"/>
      <c r="K61" s="239"/>
      <c r="L61" s="263"/>
      <c r="M61" s="264"/>
      <c r="N61" s="239"/>
      <c r="O61" s="241"/>
      <c r="P61" s="240"/>
      <c r="Q61" s="154"/>
      <c r="R61" s="154"/>
      <c r="S61" s="154"/>
      <c r="T61" s="154"/>
      <c r="U61" s="154"/>
      <c r="V61" s="154"/>
      <c r="W61" s="154"/>
      <c r="X61" s="154"/>
      <c r="Y61" s="154"/>
      <c r="Z61" s="154"/>
      <c r="AA61" s="154"/>
      <c r="AB61" s="154"/>
      <c r="AC61" s="154"/>
      <c r="AD61" s="154"/>
      <c r="AE61" s="154"/>
      <c r="AF61" s="154"/>
      <c r="AG61" s="154"/>
      <c r="AH61" s="154"/>
      <c r="AI61" s="154"/>
      <c r="AJ61" s="154"/>
      <c r="AK61" s="154"/>
      <c r="AL61" s="154"/>
    </row>
    <row r="62" spans="1:38" ht="15" customHeight="1">
      <c r="A62" s="239"/>
      <c r="B62" s="240"/>
      <c r="C62" s="241"/>
      <c r="D62" s="261"/>
      <c r="E62" s="241"/>
      <c r="F62" s="262"/>
      <c r="G62" s="241"/>
      <c r="H62" s="241"/>
      <c r="I62" s="262"/>
      <c r="J62" s="241"/>
      <c r="K62" s="239"/>
      <c r="L62" s="263"/>
      <c r="M62" s="264"/>
      <c r="N62" s="239"/>
      <c r="O62" s="241"/>
      <c r="P62" s="240"/>
      <c r="Q62" s="154"/>
      <c r="R62" s="154"/>
      <c r="S62" s="154"/>
      <c r="T62" s="154"/>
      <c r="U62" s="154"/>
      <c r="V62" s="154"/>
      <c r="W62" s="154"/>
      <c r="X62" s="154"/>
      <c r="Y62" s="154"/>
      <c r="Z62" s="154"/>
      <c r="AA62" s="154"/>
      <c r="AB62" s="154"/>
      <c r="AC62" s="154"/>
      <c r="AD62" s="154"/>
      <c r="AE62" s="154"/>
      <c r="AF62" s="154"/>
      <c r="AG62" s="154"/>
      <c r="AH62" s="154"/>
      <c r="AI62" s="154"/>
      <c r="AJ62" s="154"/>
      <c r="AK62" s="154"/>
      <c r="AL62" s="154"/>
    </row>
    <row r="63" spans="1:38" ht="38.25" customHeight="1">
      <c r="A63" s="99" t="s">
        <v>619</v>
      </c>
      <c r="B63" s="163"/>
      <c r="C63" s="163"/>
      <c r="D63" s="164"/>
      <c r="E63" s="140"/>
      <c r="F63" s="6"/>
      <c r="G63" s="6"/>
      <c r="H63" s="141"/>
      <c r="I63" s="165"/>
      <c r="J63" s="1"/>
      <c r="K63" s="6"/>
      <c r="L63" s="6"/>
      <c r="M63" s="6"/>
      <c r="N63" s="1"/>
      <c r="O63" s="1"/>
      <c r="Q63" s="1"/>
      <c r="R63" s="6"/>
      <c r="S63" s="1"/>
      <c r="T63" s="1"/>
      <c r="U63" s="1"/>
      <c r="V63" s="1"/>
      <c r="W63" s="1"/>
      <c r="X63" s="6"/>
      <c r="Y63" s="1"/>
      <c r="Z63" s="1"/>
      <c r="AA63" s="1"/>
      <c r="AB63" s="1"/>
      <c r="AC63" s="1"/>
      <c r="AD63" s="6"/>
      <c r="AE63" s="1"/>
      <c r="AF63" s="1"/>
      <c r="AG63" s="1"/>
      <c r="AH63" s="1"/>
      <c r="AI63" s="1"/>
      <c r="AJ63" s="6"/>
      <c r="AK63" s="1"/>
    </row>
    <row r="64" spans="1:38" ht="39.6">
      <c r="A64" s="100" t="s">
        <v>16</v>
      </c>
      <c r="B64" s="101" t="s">
        <v>567</v>
      </c>
      <c r="C64" s="101"/>
      <c r="D64" s="102" t="s">
        <v>579</v>
      </c>
      <c r="E64" s="101" t="s">
        <v>580</v>
      </c>
      <c r="F64" s="101" t="s">
        <v>581</v>
      </c>
      <c r="G64" s="101" t="s">
        <v>582</v>
      </c>
      <c r="H64" s="101" t="s">
        <v>583</v>
      </c>
      <c r="I64" s="101" t="s">
        <v>584</v>
      </c>
      <c r="J64" s="100" t="s">
        <v>585</v>
      </c>
      <c r="K64" s="144" t="s">
        <v>604</v>
      </c>
      <c r="L64" s="145" t="s">
        <v>587</v>
      </c>
      <c r="M64" s="103" t="s">
        <v>588</v>
      </c>
      <c r="N64" s="101" t="s">
        <v>589</v>
      </c>
      <c r="O64" s="102" t="s">
        <v>590</v>
      </c>
      <c r="P64" s="101" t="s">
        <v>591</v>
      </c>
      <c r="Q64" s="41"/>
      <c r="R64" s="6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</row>
    <row r="65" spans="1:38" ht="14.25" customHeight="1">
      <c r="A65" s="104">
        <v>1</v>
      </c>
      <c r="B65" s="105">
        <v>45169</v>
      </c>
      <c r="C65" s="157"/>
      <c r="D65" s="157" t="s">
        <v>910</v>
      </c>
      <c r="E65" s="104" t="s">
        <v>605</v>
      </c>
      <c r="F65" s="104" t="s">
        <v>919</v>
      </c>
      <c r="G65" s="104">
        <v>350</v>
      </c>
      <c r="H65" s="104"/>
      <c r="I65" s="104" t="s">
        <v>911</v>
      </c>
      <c r="J65" s="106" t="s">
        <v>593</v>
      </c>
      <c r="K65" s="106"/>
      <c r="L65" s="107"/>
      <c r="M65" s="108"/>
      <c r="N65" s="238"/>
      <c r="O65" s="243"/>
      <c r="P65" s="105"/>
      <c r="Q65" s="41"/>
      <c r="R65" s="41" t="s">
        <v>594</v>
      </c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</row>
    <row r="66" spans="1:38" ht="14.25" customHeight="1">
      <c r="A66" s="104">
        <v>2</v>
      </c>
      <c r="B66" s="105">
        <v>45173</v>
      </c>
      <c r="C66" s="157"/>
      <c r="D66" s="157" t="s">
        <v>168</v>
      </c>
      <c r="E66" s="104" t="s">
        <v>605</v>
      </c>
      <c r="F66" s="104" t="s">
        <v>964</v>
      </c>
      <c r="G66" s="104">
        <v>4790</v>
      </c>
      <c r="H66" s="104"/>
      <c r="I66" s="104" t="s">
        <v>965</v>
      </c>
      <c r="J66" s="106" t="s">
        <v>593</v>
      </c>
      <c r="K66" s="106"/>
      <c r="L66" s="107"/>
      <c r="M66" s="108"/>
      <c r="N66" s="238"/>
      <c r="O66" s="243"/>
      <c r="P66" s="105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</row>
    <row r="67" spans="1:38" ht="14.25" customHeight="1">
      <c r="A67" s="104"/>
      <c r="B67" s="105"/>
      <c r="C67" s="157"/>
      <c r="D67" s="157"/>
      <c r="E67" s="104"/>
      <c r="F67" s="104"/>
      <c r="G67" s="104"/>
      <c r="H67" s="104"/>
      <c r="I67" s="104"/>
      <c r="J67" s="106"/>
      <c r="K67" s="106"/>
      <c r="L67" s="107"/>
      <c r="M67" s="108"/>
      <c r="N67" s="238"/>
      <c r="O67" s="243"/>
      <c r="P67" s="105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</row>
    <row r="68" spans="1:38" ht="12.75" customHeight="1">
      <c r="A68" s="104"/>
      <c r="B68" s="105"/>
      <c r="C68" s="157"/>
      <c r="D68" s="157"/>
      <c r="E68" s="104"/>
      <c r="F68" s="104"/>
      <c r="G68" s="104"/>
      <c r="H68" s="104"/>
      <c r="I68" s="104"/>
      <c r="J68" s="106"/>
      <c r="K68" s="106"/>
      <c r="L68" s="107"/>
      <c r="M68" s="166"/>
      <c r="N68" s="106"/>
      <c r="O68" s="106"/>
      <c r="P68" s="105"/>
      <c r="R68" s="6"/>
      <c r="S68" s="1"/>
      <c r="T68" s="1"/>
      <c r="U68" s="1"/>
      <c r="V68" s="1"/>
      <c r="W68" s="1"/>
      <c r="X68" s="1"/>
      <c r="Y68" s="1"/>
    </row>
    <row r="69" spans="1:38" ht="12.75" customHeight="1">
      <c r="A69" s="125" t="s">
        <v>596</v>
      </c>
      <c r="B69" s="125"/>
      <c r="C69" s="125"/>
      <c r="D69" s="125"/>
      <c r="E69" s="41"/>
      <c r="F69" s="132" t="s">
        <v>598</v>
      </c>
      <c r="G69" s="60"/>
      <c r="H69" s="60"/>
      <c r="I69" s="60"/>
      <c r="J69" s="6"/>
      <c r="K69" s="148"/>
      <c r="L69" s="149"/>
      <c r="M69" s="6"/>
      <c r="N69" s="115"/>
      <c r="O69" s="167"/>
      <c r="P69" s="1"/>
      <c r="Q69" s="1"/>
      <c r="R69" s="6"/>
      <c r="S69" s="1"/>
      <c r="T69" s="1"/>
      <c r="U69" s="1"/>
      <c r="V69" s="1"/>
      <c r="W69" s="1"/>
      <c r="X69" s="1"/>
      <c r="Y69" s="1"/>
      <c r="Z69" s="1"/>
    </row>
    <row r="70" spans="1:38" ht="12.75" customHeight="1">
      <c r="A70" s="131" t="s">
        <v>597</v>
      </c>
      <c r="B70" s="125"/>
      <c r="C70" s="125"/>
      <c r="D70" s="125"/>
      <c r="E70" s="6"/>
      <c r="F70" s="132" t="s">
        <v>601</v>
      </c>
      <c r="G70" s="6"/>
      <c r="H70" s="6" t="s">
        <v>621</v>
      </c>
      <c r="I70" s="6"/>
      <c r="J70" s="1"/>
      <c r="K70" s="6"/>
      <c r="L70" s="6"/>
      <c r="M70" s="6"/>
      <c r="N70" s="1"/>
      <c r="O70" s="1"/>
      <c r="Q70" s="1"/>
      <c r="R70" s="6"/>
      <c r="S70" s="1"/>
      <c r="T70" s="1"/>
      <c r="U70" s="1"/>
      <c r="V70" s="1"/>
      <c r="W70" s="1"/>
      <c r="X70" s="1"/>
      <c r="Y70" s="1"/>
      <c r="Z70" s="1"/>
    </row>
    <row r="71" spans="1:38" ht="12.75" customHeight="1">
      <c r="A71" s="131"/>
      <c r="B71" s="125"/>
      <c r="C71" s="125"/>
      <c r="D71" s="125"/>
      <c r="E71" s="6"/>
      <c r="F71" s="132"/>
      <c r="G71" s="6"/>
      <c r="H71" s="6"/>
      <c r="I71" s="6"/>
      <c r="J71" s="1"/>
      <c r="K71" s="6"/>
      <c r="L71" s="6"/>
      <c r="M71" s="6"/>
      <c r="N71" s="1"/>
      <c r="O71" s="1"/>
      <c r="Q71" s="1"/>
      <c r="R71" s="60"/>
      <c r="S71" s="1"/>
      <c r="T71" s="1"/>
      <c r="U71" s="1"/>
      <c r="V71" s="1"/>
      <c r="W71" s="1"/>
      <c r="X71" s="1"/>
      <c r="Y71" s="1"/>
      <c r="Z71" s="1"/>
    </row>
    <row r="72" spans="1:38" ht="12.75" customHeight="1">
      <c r="A72" s="131"/>
      <c r="B72" s="125"/>
      <c r="C72" s="125"/>
      <c r="D72" s="125"/>
      <c r="E72" s="6"/>
      <c r="F72" s="132"/>
      <c r="G72" s="60"/>
      <c r="H72" s="41"/>
      <c r="I72" s="60"/>
      <c r="J72" s="6"/>
      <c r="K72" s="148"/>
      <c r="L72" s="149"/>
      <c r="M72" s="6"/>
      <c r="N72" s="115"/>
      <c r="O72" s="150"/>
      <c r="P72" s="1"/>
      <c r="Q72" s="1"/>
      <c r="R72" s="6"/>
      <c r="S72" s="1"/>
      <c r="T72" s="1"/>
      <c r="U72" s="1"/>
      <c r="V72" s="1"/>
      <c r="W72" s="1"/>
      <c r="X72" s="1"/>
      <c r="Y72" s="1"/>
      <c r="Z72" s="1"/>
    </row>
    <row r="73" spans="1:38" ht="12.75" customHeight="1">
      <c r="A73" s="131"/>
      <c r="B73" s="125"/>
      <c r="C73" s="125"/>
      <c r="D73" s="125"/>
      <c r="E73" s="6"/>
      <c r="F73" s="132"/>
      <c r="G73" s="60"/>
      <c r="H73" s="41"/>
      <c r="I73" s="60"/>
      <c r="J73" s="6"/>
      <c r="K73" s="148"/>
      <c r="L73" s="149"/>
      <c r="M73" s="6"/>
      <c r="N73" s="115"/>
      <c r="O73" s="150"/>
      <c r="P73" s="1"/>
      <c r="Q73" s="1"/>
      <c r="R73" s="6"/>
      <c r="S73" s="1"/>
      <c r="T73" s="1"/>
      <c r="U73" s="1"/>
      <c r="V73" s="1"/>
      <c r="W73" s="1"/>
      <c r="X73" s="1"/>
      <c r="Y73" s="1"/>
      <c r="Z73" s="1"/>
    </row>
    <row r="74" spans="1:38" ht="12.75" customHeight="1">
      <c r="A74" s="131"/>
      <c r="B74" s="125"/>
      <c r="C74" s="125"/>
      <c r="D74" s="125"/>
      <c r="E74" s="6"/>
      <c r="F74" s="132"/>
      <c r="G74" s="60"/>
      <c r="H74" s="41"/>
      <c r="I74" s="60"/>
      <c r="J74" s="6"/>
      <c r="K74" s="148"/>
      <c r="L74" s="149"/>
      <c r="M74" s="6"/>
      <c r="N74" s="115"/>
      <c r="O74" s="150"/>
      <c r="P74" s="1"/>
      <c r="Q74" s="1"/>
      <c r="R74" s="6"/>
      <c r="S74" s="1"/>
      <c r="T74" s="1"/>
      <c r="U74" s="1"/>
      <c r="V74" s="1"/>
      <c r="W74" s="1"/>
      <c r="X74" s="1"/>
      <c r="Y74" s="1"/>
      <c r="Z74" s="1"/>
    </row>
    <row r="75" spans="1:38" ht="12.75" customHeight="1">
      <c r="A75" s="131"/>
      <c r="B75" s="125"/>
      <c r="C75" s="125"/>
      <c r="D75" s="125"/>
      <c r="E75" s="6"/>
      <c r="F75" s="132"/>
      <c r="G75" s="60"/>
      <c r="H75" s="41"/>
      <c r="I75" s="60"/>
      <c r="J75" s="6"/>
      <c r="K75" s="148"/>
      <c r="L75" s="149"/>
      <c r="M75" s="6"/>
      <c r="N75" s="115"/>
      <c r="O75" s="150"/>
      <c r="P75" s="1"/>
      <c r="Q75" s="1"/>
      <c r="R75" s="6"/>
      <c r="S75" s="1"/>
      <c r="T75" s="1"/>
      <c r="U75" s="1"/>
      <c r="V75" s="1"/>
      <c r="W75" s="1"/>
      <c r="X75" s="1"/>
      <c r="Y75" s="1"/>
      <c r="Z75" s="1"/>
    </row>
    <row r="76" spans="1:38" ht="12.75" customHeight="1">
      <c r="A76" s="131"/>
      <c r="B76" s="125"/>
      <c r="C76" s="125"/>
      <c r="D76" s="125"/>
      <c r="E76" s="6"/>
      <c r="F76" s="132"/>
      <c r="G76" s="60"/>
      <c r="H76" s="41"/>
      <c r="I76" s="60"/>
      <c r="J76" s="6"/>
      <c r="K76" s="148"/>
      <c r="L76" s="149"/>
      <c r="M76" s="6"/>
      <c r="N76" s="115"/>
      <c r="O76" s="150"/>
      <c r="P76" s="1"/>
      <c r="Q76" s="1"/>
      <c r="R76" s="6"/>
      <c r="S76" s="1"/>
      <c r="T76" s="1"/>
      <c r="U76" s="1"/>
      <c r="V76" s="1"/>
      <c r="W76" s="1"/>
      <c r="X76" s="1"/>
      <c r="Y76" s="1"/>
      <c r="Z76" s="1"/>
    </row>
    <row r="77" spans="1:38" ht="12.75" customHeight="1">
      <c r="A77" s="131"/>
      <c r="B77" s="125"/>
      <c r="C77" s="125"/>
      <c r="D77" s="125"/>
      <c r="E77" s="6"/>
      <c r="F77" s="132"/>
      <c r="G77" s="60"/>
      <c r="H77" s="41"/>
      <c r="I77" s="60"/>
      <c r="J77" s="6"/>
      <c r="K77" s="148"/>
      <c r="L77" s="149"/>
      <c r="M77" s="6"/>
      <c r="N77" s="115"/>
      <c r="O77" s="150"/>
      <c r="P77" s="1"/>
      <c r="Q77" s="1"/>
      <c r="R77" s="6"/>
      <c r="S77" s="1"/>
      <c r="T77" s="1"/>
      <c r="U77" s="1"/>
      <c r="V77" s="1"/>
      <c r="W77" s="1"/>
      <c r="X77" s="1"/>
      <c r="Y77" s="1"/>
      <c r="Z77" s="1"/>
    </row>
    <row r="78" spans="1:38" ht="12.75" customHeight="1">
      <c r="A78" s="60"/>
      <c r="B78" s="114"/>
      <c r="C78" s="114"/>
      <c r="D78" s="41"/>
      <c r="E78" s="60"/>
      <c r="F78" s="60"/>
      <c r="G78" s="60"/>
      <c r="H78" s="41"/>
      <c r="I78" s="60"/>
      <c r="J78" s="6"/>
      <c r="K78" s="148"/>
      <c r="L78" s="149"/>
      <c r="M78" s="6"/>
      <c r="N78" s="115"/>
      <c r="O78" s="150"/>
      <c r="P78" s="1"/>
      <c r="Q78" s="1"/>
      <c r="R78" s="6"/>
      <c r="S78" s="1"/>
      <c r="T78" s="1"/>
      <c r="U78" s="1"/>
      <c r="V78" s="1"/>
      <c r="W78" s="1"/>
      <c r="X78" s="1"/>
      <c r="Y78" s="1"/>
      <c r="Z78" s="1"/>
    </row>
    <row r="79" spans="1:38" ht="38.25" customHeight="1">
      <c r="A79" s="41"/>
      <c r="B79" s="168" t="s">
        <v>622</v>
      </c>
      <c r="C79" s="168"/>
      <c r="D79" s="168"/>
      <c r="E79" s="168"/>
      <c r="F79" s="6"/>
      <c r="G79" s="6"/>
      <c r="H79" s="142"/>
      <c r="I79" s="6"/>
      <c r="J79" s="142"/>
      <c r="K79" s="143"/>
      <c r="L79" s="6"/>
      <c r="M79" s="6"/>
      <c r="N79" s="1"/>
      <c r="O79" s="1"/>
      <c r="P79" s="1"/>
      <c r="Q79" s="1"/>
      <c r="R79" s="6"/>
      <c r="S79" s="1"/>
      <c r="T79" s="1"/>
      <c r="U79" s="1"/>
      <c r="V79" s="1"/>
      <c r="W79" s="1"/>
      <c r="X79" s="1"/>
      <c r="Y79" s="1"/>
      <c r="Z79" s="1"/>
    </row>
    <row r="80" spans="1:38" ht="12.75" customHeight="1">
      <c r="A80" s="100" t="s">
        <v>16</v>
      </c>
      <c r="B80" s="101" t="s">
        <v>567</v>
      </c>
      <c r="C80" s="101"/>
      <c r="D80" s="102" t="s">
        <v>579</v>
      </c>
      <c r="E80" s="101" t="s">
        <v>580</v>
      </c>
      <c r="F80" s="101" t="s">
        <v>581</v>
      </c>
      <c r="G80" s="101" t="s">
        <v>623</v>
      </c>
      <c r="H80" s="101" t="s">
        <v>624</v>
      </c>
      <c r="I80" s="101" t="s">
        <v>584</v>
      </c>
      <c r="J80" s="169" t="s">
        <v>585</v>
      </c>
      <c r="K80" s="101" t="s">
        <v>586</v>
      </c>
      <c r="L80" s="101" t="s">
        <v>625</v>
      </c>
      <c r="M80" s="101" t="s">
        <v>589</v>
      </c>
      <c r="N80" s="102" t="s">
        <v>590</v>
      </c>
      <c r="O80" s="1"/>
      <c r="P80" s="1"/>
      <c r="Q80" s="1"/>
      <c r="R80" s="6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70">
        <v>1</v>
      </c>
      <c r="B81" s="171">
        <v>41579</v>
      </c>
      <c r="C81" s="171"/>
      <c r="D81" s="172" t="s">
        <v>626</v>
      </c>
      <c r="E81" s="173" t="s">
        <v>592</v>
      </c>
      <c r="F81" s="174">
        <v>82</v>
      </c>
      <c r="G81" s="173" t="s">
        <v>627</v>
      </c>
      <c r="H81" s="173">
        <v>100</v>
      </c>
      <c r="I81" s="175">
        <v>100</v>
      </c>
      <c r="J81" s="176" t="s">
        <v>628</v>
      </c>
      <c r="K81" s="177">
        <f t="shared" ref="K81:K133" si="8">H81-F81</f>
        <v>18</v>
      </c>
      <c r="L81" s="178">
        <f t="shared" ref="L81:L133" si="9">K81/F81</f>
        <v>0.21951219512195122</v>
      </c>
      <c r="M81" s="173" t="s">
        <v>595</v>
      </c>
      <c r="N81" s="179">
        <v>42657</v>
      </c>
      <c r="O81" s="1"/>
      <c r="P81" s="1"/>
      <c r="Q81" s="1"/>
      <c r="R81" s="6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70">
        <v>2</v>
      </c>
      <c r="B82" s="171">
        <v>41794</v>
      </c>
      <c r="C82" s="171"/>
      <c r="D82" s="172" t="s">
        <v>629</v>
      </c>
      <c r="E82" s="173" t="s">
        <v>605</v>
      </c>
      <c r="F82" s="174">
        <v>257</v>
      </c>
      <c r="G82" s="173" t="s">
        <v>627</v>
      </c>
      <c r="H82" s="173">
        <v>300</v>
      </c>
      <c r="I82" s="175">
        <v>300</v>
      </c>
      <c r="J82" s="176" t="s">
        <v>628</v>
      </c>
      <c r="K82" s="177">
        <f t="shared" si="8"/>
        <v>43</v>
      </c>
      <c r="L82" s="178">
        <f t="shared" si="9"/>
        <v>0.16731517509727625</v>
      </c>
      <c r="M82" s="173" t="s">
        <v>595</v>
      </c>
      <c r="N82" s="179">
        <v>41822</v>
      </c>
      <c r="O82" s="1"/>
      <c r="P82" s="1"/>
      <c r="Q82" s="1"/>
      <c r="R82" s="6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70">
        <v>3</v>
      </c>
      <c r="B83" s="171">
        <v>41828</v>
      </c>
      <c r="C83" s="171"/>
      <c r="D83" s="172" t="s">
        <v>630</v>
      </c>
      <c r="E83" s="173" t="s">
        <v>605</v>
      </c>
      <c r="F83" s="174">
        <v>393</v>
      </c>
      <c r="G83" s="173" t="s">
        <v>627</v>
      </c>
      <c r="H83" s="173">
        <v>468</v>
      </c>
      <c r="I83" s="175">
        <v>468</v>
      </c>
      <c r="J83" s="176" t="s">
        <v>628</v>
      </c>
      <c r="K83" s="177">
        <f t="shared" si="8"/>
        <v>75</v>
      </c>
      <c r="L83" s="178">
        <f t="shared" si="9"/>
        <v>0.19083969465648856</v>
      </c>
      <c r="M83" s="173" t="s">
        <v>595</v>
      </c>
      <c r="N83" s="179">
        <v>41863</v>
      </c>
      <c r="O83" s="1"/>
      <c r="P83" s="1"/>
      <c r="Q83" s="1"/>
      <c r="R83" s="6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70">
        <v>4</v>
      </c>
      <c r="B84" s="171">
        <v>41857</v>
      </c>
      <c r="C84" s="171"/>
      <c r="D84" s="172" t="s">
        <v>631</v>
      </c>
      <c r="E84" s="173" t="s">
        <v>605</v>
      </c>
      <c r="F84" s="174">
        <v>205</v>
      </c>
      <c r="G84" s="173" t="s">
        <v>627</v>
      </c>
      <c r="H84" s="173">
        <v>275</v>
      </c>
      <c r="I84" s="175">
        <v>250</v>
      </c>
      <c r="J84" s="176" t="s">
        <v>628</v>
      </c>
      <c r="K84" s="177">
        <f t="shared" si="8"/>
        <v>70</v>
      </c>
      <c r="L84" s="178">
        <f t="shared" si="9"/>
        <v>0.34146341463414637</v>
      </c>
      <c r="M84" s="173" t="s">
        <v>595</v>
      </c>
      <c r="N84" s="179">
        <v>41962</v>
      </c>
      <c r="O84" s="1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70">
        <v>5</v>
      </c>
      <c r="B85" s="171">
        <v>41886</v>
      </c>
      <c r="C85" s="171"/>
      <c r="D85" s="172" t="s">
        <v>632</v>
      </c>
      <c r="E85" s="173" t="s">
        <v>605</v>
      </c>
      <c r="F85" s="174">
        <v>162</v>
      </c>
      <c r="G85" s="173" t="s">
        <v>627</v>
      </c>
      <c r="H85" s="173">
        <v>190</v>
      </c>
      <c r="I85" s="175">
        <v>190</v>
      </c>
      <c r="J85" s="176" t="s">
        <v>628</v>
      </c>
      <c r="K85" s="177">
        <f t="shared" si="8"/>
        <v>28</v>
      </c>
      <c r="L85" s="178">
        <f t="shared" si="9"/>
        <v>0.1728395061728395</v>
      </c>
      <c r="M85" s="173" t="s">
        <v>595</v>
      </c>
      <c r="N85" s="179">
        <v>42006</v>
      </c>
      <c r="O85" s="1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70">
        <v>6</v>
      </c>
      <c r="B86" s="171">
        <v>41886</v>
      </c>
      <c r="C86" s="171"/>
      <c r="D86" s="172" t="s">
        <v>633</v>
      </c>
      <c r="E86" s="173" t="s">
        <v>605</v>
      </c>
      <c r="F86" s="174">
        <v>75</v>
      </c>
      <c r="G86" s="173" t="s">
        <v>627</v>
      </c>
      <c r="H86" s="173">
        <v>91.5</v>
      </c>
      <c r="I86" s="175" t="s">
        <v>620</v>
      </c>
      <c r="J86" s="176" t="s">
        <v>634</v>
      </c>
      <c r="K86" s="177">
        <f t="shared" si="8"/>
        <v>16.5</v>
      </c>
      <c r="L86" s="178">
        <f t="shared" si="9"/>
        <v>0.22</v>
      </c>
      <c r="M86" s="173" t="s">
        <v>595</v>
      </c>
      <c r="N86" s="179">
        <v>41954</v>
      </c>
      <c r="O86" s="1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70">
        <v>7</v>
      </c>
      <c r="B87" s="171">
        <v>41913</v>
      </c>
      <c r="C87" s="171"/>
      <c r="D87" s="172" t="s">
        <v>635</v>
      </c>
      <c r="E87" s="173" t="s">
        <v>605</v>
      </c>
      <c r="F87" s="174">
        <v>850</v>
      </c>
      <c r="G87" s="173" t="s">
        <v>627</v>
      </c>
      <c r="H87" s="173">
        <v>982.5</v>
      </c>
      <c r="I87" s="175">
        <v>1050</v>
      </c>
      <c r="J87" s="176" t="s">
        <v>636</v>
      </c>
      <c r="K87" s="177">
        <f t="shared" si="8"/>
        <v>132.5</v>
      </c>
      <c r="L87" s="178">
        <f t="shared" si="9"/>
        <v>0.15588235294117647</v>
      </c>
      <c r="M87" s="173" t="s">
        <v>595</v>
      </c>
      <c r="N87" s="179">
        <v>42039</v>
      </c>
      <c r="O87" s="1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70">
        <v>8</v>
      </c>
      <c r="B88" s="171">
        <v>41913</v>
      </c>
      <c r="C88" s="171"/>
      <c r="D88" s="172" t="s">
        <v>637</v>
      </c>
      <c r="E88" s="173" t="s">
        <v>605</v>
      </c>
      <c r="F88" s="174">
        <v>475</v>
      </c>
      <c r="G88" s="173" t="s">
        <v>627</v>
      </c>
      <c r="H88" s="173">
        <v>515</v>
      </c>
      <c r="I88" s="175">
        <v>600</v>
      </c>
      <c r="J88" s="176" t="s">
        <v>638</v>
      </c>
      <c r="K88" s="177">
        <f t="shared" si="8"/>
        <v>40</v>
      </c>
      <c r="L88" s="178">
        <f t="shared" si="9"/>
        <v>8.4210526315789472E-2</v>
      </c>
      <c r="M88" s="173" t="s">
        <v>595</v>
      </c>
      <c r="N88" s="179">
        <v>41939</v>
      </c>
      <c r="O88" s="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70">
        <v>9</v>
      </c>
      <c r="B89" s="171">
        <v>41913</v>
      </c>
      <c r="C89" s="171"/>
      <c r="D89" s="172" t="s">
        <v>639</v>
      </c>
      <c r="E89" s="173" t="s">
        <v>605</v>
      </c>
      <c r="F89" s="174">
        <v>86</v>
      </c>
      <c r="G89" s="173" t="s">
        <v>627</v>
      </c>
      <c r="H89" s="173">
        <v>99</v>
      </c>
      <c r="I89" s="175">
        <v>140</v>
      </c>
      <c r="J89" s="176" t="s">
        <v>640</v>
      </c>
      <c r="K89" s="177">
        <f t="shared" si="8"/>
        <v>13</v>
      </c>
      <c r="L89" s="178">
        <f t="shared" si="9"/>
        <v>0.15116279069767441</v>
      </c>
      <c r="M89" s="173" t="s">
        <v>595</v>
      </c>
      <c r="N89" s="179">
        <v>41939</v>
      </c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70">
        <v>10</v>
      </c>
      <c r="B90" s="171">
        <v>41926</v>
      </c>
      <c r="C90" s="171"/>
      <c r="D90" s="172" t="s">
        <v>641</v>
      </c>
      <c r="E90" s="173" t="s">
        <v>605</v>
      </c>
      <c r="F90" s="174">
        <v>496.6</v>
      </c>
      <c r="G90" s="173" t="s">
        <v>627</v>
      </c>
      <c r="H90" s="173">
        <v>621</v>
      </c>
      <c r="I90" s="175">
        <v>580</v>
      </c>
      <c r="J90" s="176" t="s">
        <v>628</v>
      </c>
      <c r="K90" s="177">
        <f t="shared" si="8"/>
        <v>124.39999999999998</v>
      </c>
      <c r="L90" s="178">
        <f t="shared" si="9"/>
        <v>0.25050342327829234</v>
      </c>
      <c r="M90" s="173" t="s">
        <v>595</v>
      </c>
      <c r="N90" s="179">
        <v>42605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70">
        <v>11</v>
      </c>
      <c r="B91" s="171">
        <v>41926</v>
      </c>
      <c r="C91" s="171"/>
      <c r="D91" s="172" t="s">
        <v>642</v>
      </c>
      <c r="E91" s="173" t="s">
        <v>605</v>
      </c>
      <c r="F91" s="174">
        <v>2481.9</v>
      </c>
      <c r="G91" s="173" t="s">
        <v>627</v>
      </c>
      <c r="H91" s="173">
        <v>2840</v>
      </c>
      <c r="I91" s="175">
        <v>2870</v>
      </c>
      <c r="J91" s="176" t="s">
        <v>643</v>
      </c>
      <c r="K91" s="177">
        <f t="shared" si="8"/>
        <v>358.09999999999991</v>
      </c>
      <c r="L91" s="178">
        <f t="shared" si="9"/>
        <v>0.14428462065353154</v>
      </c>
      <c r="M91" s="173" t="s">
        <v>595</v>
      </c>
      <c r="N91" s="179">
        <v>42017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70">
        <v>12</v>
      </c>
      <c r="B92" s="171">
        <v>41928</v>
      </c>
      <c r="C92" s="171"/>
      <c r="D92" s="172" t="s">
        <v>644</v>
      </c>
      <c r="E92" s="173" t="s">
        <v>605</v>
      </c>
      <c r="F92" s="174">
        <v>84.5</v>
      </c>
      <c r="G92" s="173" t="s">
        <v>627</v>
      </c>
      <c r="H92" s="173">
        <v>93</v>
      </c>
      <c r="I92" s="175">
        <v>110</v>
      </c>
      <c r="J92" s="176" t="s">
        <v>645</v>
      </c>
      <c r="K92" s="177">
        <f t="shared" si="8"/>
        <v>8.5</v>
      </c>
      <c r="L92" s="178">
        <f t="shared" si="9"/>
        <v>0.10059171597633136</v>
      </c>
      <c r="M92" s="173" t="s">
        <v>595</v>
      </c>
      <c r="N92" s="179">
        <v>41939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70">
        <v>13</v>
      </c>
      <c r="B93" s="171">
        <v>41928</v>
      </c>
      <c r="C93" s="171"/>
      <c r="D93" s="172" t="s">
        <v>646</v>
      </c>
      <c r="E93" s="173" t="s">
        <v>605</v>
      </c>
      <c r="F93" s="174">
        <v>401</v>
      </c>
      <c r="G93" s="173" t="s">
        <v>627</v>
      </c>
      <c r="H93" s="173">
        <v>428</v>
      </c>
      <c r="I93" s="175">
        <v>450</v>
      </c>
      <c r="J93" s="176" t="s">
        <v>647</v>
      </c>
      <c r="K93" s="177">
        <f t="shared" si="8"/>
        <v>27</v>
      </c>
      <c r="L93" s="178">
        <f t="shared" si="9"/>
        <v>6.7331670822942641E-2</v>
      </c>
      <c r="M93" s="173" t="s">
        <v>595</v>
      </c>
      <c r="N93" s="179">
        <v>42020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70">
        <v>14</v>
      </c>
      <c r="B94" s="171">
        <v>41928</v>
      </c>
      <c r="C94" s="171"/>
      <c r="D94" s="172" t="s">
        <v>648</v>
      </c>
      <c r="E94" s="173" t="s">
        <v>605</v>
      </c>
      <c r="F94" s="174">
        <v>101</v>
      </c>
      <c r="G94" s="173" t="s">
        <v>627</v>
      </c>
      <c r="H94" s="173">
        <v>112</v>
      </c>
      <c r="I94" s="175">
        <v>120</v>
      </c>
      <c r="J94" s="176" t="s">
        <v>649</v>
      </c>
      <c r="K94" s="177">
        <f t="shared" si="8"/>
        <v>11</v>
      </c>
      <c r="L94" s="178">
        <f t="shared" si="9"/>
        <v>0.10891089108910891</v>
      </c>
      <c r="M94" s="173" t="s">
        <v>595</v>
      </c>
      <c r="N94" s="179">
        <v>41939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70">
        <v>15</v>
      </c>
      <c r="B95" s="171">
        <v>41954</v>
      </c>
      <c r="C95" s="171"/>
      <c r="D95" s="172" t="s">
        <v>650</v>
      </c>
      <c r="E95" s="173" t="s">
        <v>605</v>
      </c>
      <c r="F95" s="174">
        <v>59</v>
      </c>
      <c r="G95" s="173" t="s">
        <v>627</v>
      </c>
      <c r="H95" s="173">
        <v>76</v>
      </c>
      <c r="I95" s="175">
        <v>76</v>
      </c>
      <c r="J95" s="176" t="s">
        <v>628</v>
      </c>
      <c r="K95" s="177">
        <f t="shared" si="8"/>
        <v>17</v>
      </c>
      <c r="L95" s="178">
        <f t="shared" si="9"/>
        <v>0.28813559322033899</v>
      </c>
      <c r="M95" s="173" t="s">
        <v>595</v>
      </c>
      <c r="N95" s="179">
        <v>43032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70">
        <v>16</v>
      </c>
      <c r="B96" s="171">
        <v>41954</v>
      </c>
      <c r="C96" s="171"/>
      <c r="D96" s="172" t="s">
        <v>639</v>
      </c>
      <c r="E96" s="173" t="s">
        <v>605</v>
      </c>
      <c r="F96" s="174">
        <v>99</v>
      </c>
      <c r="G96" s="173" t="s">
        <v>627</v>
      </c>
      <c r="H96" s="173">
        <v>120</v>
      </c>
      <c r="I96" s="175">
        <v>120</v>
      </c>
      <c r="J96" s="176" t="s">
        <v>616</v>
      </c>
      <c r="K96" s="177">
        <f t="shared" si="8"/>
        <v>21</v>
      </c>
      <c r="L96" s="178">
        <f t="shared" si="9"/>
        <v>0.21212121212121213</v>
      </c>
      <c r="M96" s="173" t="s">
        <v>595</v>
      </c>
      <c r="N96" s="179">
        <v>41960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70">
        <v>17</v>
      </c>
      <c r="B97" s="171">
        <v>41956</v>
      </c>
      <c r="C97" s="171"/>
      <c r="D97" s="172" t="s">
        <v>651</v>
      </c>
      <c r="E97" s="173" t="s">
        <v>605</v>
      </c>
      <c r="F97" s="174">
        <v>22</v>
      </c>
      <c r="G97" s="173" t="s">
        <v>627</v>
      </c>
      <c r="H97" s="173">
        <v>33.549999999999997</v>
      </c>
      <c r="I97" s="175">
        <v>32</v>
      </c>
      <c r="J97" s="176" t="s">
        <v>652</v>
      </c>
      <c r="K97" s="177">
        <f t="shared" si="8"/>
        <v>11.549999999999997</v>
      </c>
      <c r="L97" s="178">
        <f t="shared" si="9"/>
        <v>0.52499999999999991</v>
      </c>
      <c r="M97" s="173" t="s">
        <v>595</v>
      </c>
      <c r="N97" s="179">
        <v>42188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70">
        <v>18</v>
      </c>
      <c r="B98" s="171">
        <v>41976</v>
      </c>
      <c r="C98" s="171"/>
      <c r="D98" s="172" t="s">
        <v>653</v>
      </c>
      <c r="E98" s="173" t="s">
        <v>605</v>
      </c>
      <c r="F98" s="174">
        <v>440</v>
      </c>
      <c r="G98" s="173" t="s">
        <v>627</v>
      </c>
      <c r="H98" s="173">
        <v>520</v>
      </c>
      <c r="I98" s="175">
        <v>520</v>
      </c>
      <c r="J98" s="176" t="s">
        <v>654</v>
      </c>
      <c r="K98" s="177">
        <f t="shared" si="8"/>
        <v>80</v>
      </c>
      <c r="L98" s="178">
        <f t="shared" si="9"/>
        <v>0.18181818181818182</v>
      </c>
      <c r="M98" s="173" t="s">
        <v>595</v>
      </c>
      <c r="N98" s="179">
        <v>42208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70">
        <v>19</v>
      </c>
      <c r="B99" s="171">
        <v>41976</v>
      </c>
      <c r="C99" s="171"/>
      <c r="D99" s="172" t="s">
        <v>655</v>
      </c>
      <c r="E99" s="173" t="s">
        <v>605</v>
      </c>
      <c r="F99" s="174">
        <v>360</v>
      </c>
      <c r="G99" s="173" t="s">
        <v>627</v>
      </c>
      <c r="H99" s="173">
        <v>427</v>
      </c>
      <c r="I99" s="175">
        <v>425</v>
      </c>
      <c r="J99" s="176" t="s">
        <v>656</v>
      </c>
      <c r="K99" s="177">
        <f t="shared" si="8"/>
        <v>67</v>
      </c>
      <c r="L99" s="178">
        <f t="shared" si="9"/>
        <v>0.18611111111111112</v>
      </c>
      <c r="M99" s="173" t="s">
        <v>595</v>
      </c>
      <c r="N99" s="179">
        <v>42058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70">
        <v>20</v>
      </c>
      <c r="B100" s="171">
        <v>42012</v>
      </c>
      <c r="C100" s="171"/>
      <c r="D100" s="172" t="s">
        <v>657</v>
      </c>
      <c r="E100" s="173" t="s">
        <v>605</v>
      </c>
      <c r="F100" s="174">
        <v>360</v>
      </c>
      <c r="G100" s="173" t="s">
        <v>627</v>
      </c>
      <c r="H100" s="173">
        <v>455</v>
      </c>
      <c r="I100" s="175">
        <v>420</v>
      </c>
      <c r="J100" s="176" t="s">
        <v>658</v>
      </c>
      <c r="K100" s="177">
        <f t="shared" si="8"/>
        <v>95</v>
      </c>
      <c r="L100" s="178">
        <f t="shared" si="9"/>
        <v>0.2638888888888889</v>
      </c>
      <c r="M100" s="173" t="s">
        <v>595</v>
      </c>
      <c r="N100" s="179">
        <v>42024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70">
        <v>21</v>
      </c>
      <c r="B101" s="171">
        <v>42012</v>
      </c>
      <c r="C101" s="171"/>
      <c r="D101" s="172" t="s">
        <v>659</v>
      </c>
      <c r="E101" s="173" t="s">
        <v>605</v>
      </c>
      <c r="F101" s="174">
        <v>130</v>
      </c>
      <c r="G101" s="173"/>
      <c r="H101" s="173">
        <v>175.5</v>
      </c>
      <c r="I101" s="175">
        <v>165</v>
      </c>
      <c r="J101" s="176" t="s">
        <v>660</v>
      </c>
      <c r="K101" s="177">
        <f t="shared" si="8"/>
        <v>45.5</v>
      </c>
      <c r="L101" s="178">
        <f t="shared" si="9"/>
        <v>0.35</v>
      </c>
      <c r="M101" s="173" t="s">
        <v>595</v>
      </c>
      <c r="N101" s="179">
        <v>43088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70">
        <v>22</v>
      </c>
      <c r="B102" s="171">
        <v>42040</v>
      </c>
      <c r="C102" s="171"/>
      <c r="D102" s="172" t="s">
        <v>404</v>
      </c>
      <c r="E102" s="173" t="s">
        <v>592</v>
      </c>
      <c r="F102" s="174">
        <v>98</v>
      </c>
      <c r="G102" s="173"/>
      <c r="H102" s="173">
        <v>120</v>
      </c>
      <c r="I102" s="175">
        <v>120</v>
      </c>
      <c r="J102" s="176" t="s">
        <v>628</v>
      </c>
      <c r="K102" s="177">
        <f t="shared" si="8"/>
        <v>22</v>
      </c>
      <c r="L102" s="178">
        <f t="shared" si="9"/>
        <v>0.22448979591836735</v>
      </c>
      <c r="M102" s="173" t="s">
        <v>595</v>
      </c>
      <c r="N102" s="179">
        <v>42753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70">
        <v>23</v>
      </c>
      <c r="B103" s="171">
        <v>42040</v>
      </c>
      <c r="C103" s="171"/>
      <c r="D103" s="172" t="s">
        <v>661</v>
      </c>
      <c r="E103" s="173" t="s">
        <v>592</v>
      </c>
      <c r="F103" s="174">
        <v>196</v>
      </c>
      <c r="G103" s="173"/>
      <c r="H103" s="173">
        <v>262</v>
      </c>
      <c r="I103" s="175">
        <v>255</v>
      </c>
      <c r="J103" s="176" t="s">
        <v>628</v>
      </c>
      <c r="K103" s="177">
        <f t="shared" si="8"/>
        <v>66</v>
      </c>
      <c r="L103" s="178">
        <f t="shared" si="9"/>
        <v>0.33673469387755101</v>
      </c>
      <c r="M103" s="173" t="s">
        <v>595</v>
      </c>
      <c r="N103" s="179">
        <v>42599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80">
        <v>24</v>
      </c>
      <c r="B104" s="181">
        <v>42067</v>
      </c>
      <c r="C104" s="181"/>
      <c r="D104" s="182" t="s">
        <v>403</v>
      </c>
      <c r="E104" s="183" t="s">
        <v>592</v>
      </c>
      <c r="F104" s="184">
        <v>235</v>
      </c>
      <c r="G104" s="184"/>
      <c r="H104" s="185">
        <v>77</v>
      </c>
      <c r="I104" s="185" t="s">
        <v>662</v>
      </c>
      <c r="J104" s="186" t="s">
        <v>663</v>
      </c>
      <c r="K104" s="187">
        <f t="shared" si="8"/>
        <v>-158</v>
      </c>
      <c r="L104" s="188">
        <f t="shared" si="9"/>
        <v>-0.67234042553191486</v>
      </c>
      <c r="M104" s="184" t="s">
        <v>606</v>
      </c>
      <c r="N104" s="181">
        <v>43522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70">
        <v>25</v>
      </c>
      <c r="B105" s="171">
        <v>42067</v>
      </c>
      <c r="C105" s="171"/>
      <c r="D105" s="172" t="s">
        <v>664</v>
      </c>
      <c r="E105" s="173" t="s">
        <v>592</v>
      </c>
      <c r="F105" s="174">
        <v>185</v>
      </c>
      <c r="G105" s="173"/>
      <c r="H105" s="173">
        <v>224</v>
      </c>
      <c r="I105" s="175" t="s">
        <v>665</v>
      </c>
      <c r="J105" s="176" t="s">
        <v>628</v>
      </c>
      <c r="K105" s="177">
        <f t="shared" si="8"/>
        <v>39</v>
      </c>
      <c r="L105" s="178">
        <f t="shared" si="9"/>
        <v>0.21081081081081082</v>
      </c>
      <c r="M105" s="173" t="s">
        <v>595</v>
      </c>
      <c r="N105" s="179">
        <v>42647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80">
        <v>26</v>
      </c>
      <c r="B106" s="181">
        <v>42090</v>
      </c>
      <c r="C106" s="181"/>
      <c r="D106" s="189" t="s">
        <v>666</v>
      </c>
      <c r="E106" s="184" t="s">
        <v>592</v>
      </c>
      <c r="F106" s="184">
        <v>49.5</v>
      </c>
      <c r="G106" s="185"/>
      <c r="H106" s="185">
        <v>15.85</v>
      </c>
      <c r="I106" s="185">
        <v>67</v>
      </c>
      <c r="J106" s="186" t="s">
        <v>667</v>
      </c>
      <c r="K106" s="185">
        <f t="shared" si="8"/>
        <v>-33.65</v>
      </c>
      <c r="L106" s="190">
        <f t="shared" si="9"/>
        <v>-0.67979797979797973</v>
      </c>
      <c r="M106" s="184" t="s">
        <v>606</v>
      </c>
      <c r="N106" s="191">
        <v>43627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70">
        <v>27</v>
      </c>
      <c r="B107" s="171">
        <v>42093</v>
      </c>
      <c r="C107" s="171"/>
      <c r="D107" s="172" t="s">
        <v>668</v>
      </c>
      <c r="E107" s="173" t="s">
        <v>592</v>
      </c>
      <c r="F107" s="174">
        <v>183.5</v>
      </c>
      <c r="G107" s="173"/>
      <c r="H107" s="173">
        <v>219</v>
      </c>
      <c r="I107" s="175">
        <v>218</v>
      </c>
      <c r="J107" s="176" t="s">
        <v>669</v>
      </c>
      <c r="K107" s="177">
        <f t="shared" si="8"/>
        <v>35.5</v>
      </c>
      <c r="L107" s="178">
        <f t="shared" si="9"/>
        <v>0.19346049046321526</v>
      </c>
      <c r="M107" s="173" t="s">
        <v>595</v>
      </c>
      <c r="N107" s="179">
        <v>42103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70">
        <v>28</v>
      </c>
      <c r="B108" s="171">
        <v>42114</v>
      </c>
      <c r="C108" s="171"/>
      <c r="D108" s="172" t="s">
        <v>670</v>
      </c>
      <c r="E108" s="173" t="s">
        <v>592</v>
      </c>
      <c r="F108" s="174">
        <f>(227+237)/2</f>
        <v>232</v>
      </c>
      <c r="G108" s="173"/>
      <c r="H108" s="173">
        <v>298</v>
      </c>
      <c r="I108" s="175">
        <v>298</v>
      </c>
      <c r="J108" s="176" t="s">
        <v>628</v>
      </c>
      <c r="K108" s="177">
        <f t="shared" si="8"/>
        <v>66</v>
      </c>
      <c r="L108" s="178">
        <f t="shared" si="9"/>
        <v>0.28448275862068967</v>
      </c>
      <c r="M108" s="173" t="s">
        <v>595</v>
      </c>
      <c r="N108" s="179">
        <v>42823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70">
        <v>29</v>
      </c>
      <c r="B109" s="171">
        <v>42128</v>
      </c>
      <c r="C109" s="171"/>
      <c r="D109" s="172" t="s">
        <v>671</v>
      </c>
      <c r="E109" s="173" t="s">
        <v>605</v>
      </c>
      <c r="F109" s="174">
        <v>385</v>
      </c>
      <c r="G109" s="173"/>
      <c r="H109" s="173">
        <f>212.5+331</f>
        <v>543.5</v>
      </c>
      <c r="I109" s="175">
        <v>510</v>
      </c>
      <c r="J109" s="176" t="s">
        <v>672</v>
      </c>
      <c r="K109" s="177">
        <f t="shared" si="8"/>
        <v>158.5</v>
      </c>
      <c r="L109" s="178">
        <f t="shared" si="9"/>
        <v>0.41168831168831171</v>
      </c>
      <c r="M109" s="173" t="s">
        <v>595</v>
      </c>
      <c r="N109" s="179">
        <v>42235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70">
        <v>30</v>
      </c>
      <c r="B110" s="171">
        <v>42128</v>
      </c>
      <c r="C110" s="171"/>
      <c r="D110" s="172" t="s">
        <v>673</v>
      </c>
      <c r="E110" s="173" t="s">
        <v>605</v>
      </c>
      <c r="F110" s="174">
        <v>115.5</v>
      </c>
      <c r="G110" s="173"/>
      <c r="H110" s="173">
        <v>146</v>
      </c>
      <c r="I110" s="175">
        <v>142</v>
      </c>
      <c r="J110" s="176" t="s">
        <v>674</v>
      </c>
      <c r="K110" s="177">
        <f t="shared" si="8"/>
        <v>30.5</v>
      </c>
      <c r="L110" s="178">
        <f t="shared" si="9"/>
        <v>0.26406926406926406</v>
      </c>
      <c r="M110" s="173" t="s">
        <v>595</v>
      </c>
      <c r="N110" s="179">
        <v>42202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70">
        <v>31</v>
      </c>
      <c r="B111" s="171">
        <v>42151</v>
      </c>
      <c r="C111" s="171"/>
      <c r="D111" s="172" t="s">
        <v>541</v>
      </c>
      <c r="E111" s="173" t="s">
        <v>605</v>
      </c>
      <c r="F111" s="174">
        <v>237.5</v>
      </c>
      <c r="G111" s="173"/>
      <c r="H111" s="173">
        <v>279.5</v>
      </c>
      <c r="I111" s="175">
        <v>278</v>
      </c>
      <c r="J111" s="176" t="s">
        <v>628</v>
      </c>
      <c r="K111" s="177">
        <f t="shared" si="8"/>
        <v>42</v>
      </c>
      <c r="L111" s="178">
        <f t="shared" si="9"/>
        <v>0.17684210526315788</v>
      </c>
      <c r="M111" s="173" t="s">
        <v>595</v>
      </c>
      <c r="N111" s="179">
        <v>42222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70">
        <v>32</v>
      </c>
      <c r="B112" s="171">
        <v>42174</v>
      </c>
      <c r="C112" s="171"/>
      <c r="D112" s="172" t="s">
        <v>646</v>
      </c>
      <c r="E112" s="173" t="s">
        <v>592</v>
      </c>
      <c r="F112" s="174">
        <v>340</v>
      </c>
      <c r="G112" s="173"/>
      <c r="H112" s="173">
        <v>448</v>
      </c>
      <c r="I112" s="175">
        <v>448</v>
      </c>
      <c r="J112" s="176" t="s">
        <v>628</v>
      </c>
      <c r="K112" s="177">
        <f t="shared" si="8"/>
        <v>108</v>
      </c>
      <c r="L112" s="178">
        <f t="shared" si="9"/>
        <v>0.31764705882352939</v>
      </c>
      <c r="M112" s="173" t="s">
        <v>595</v>
      </c>
      <c r="N112" s="179">
        <v>43018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70">
        <v>33</v>
      </c>
      <c r="B113" s="171">
        <v>42191</v>
      </c>
      <c r="C113" s="171"/>
      <c r="D113" s="172" t="s">
        <v>675</v>
      </c>
      <c r="E113" s="173" t="s">
        <v>592</v>
      </c>
      <c r="F113" s="174">
        <v>390</v>
      </c>
      <c r="G113" s="173"/>
      <c r="H113" s="173">
        <v>460</v>
      </c>
      <c r="I113" s="175">
        <v>460</v>
      </c>
      <c r="J113" s="176" t="s">
        <v>628</v>
      </c>
      <c r="K113" s="177">
        <f t="shared" si="8"/>
        <v>70</v>
      </c>
      <c r="L113" s="178">
        <f t="shared" si="9"/>
        <v>0.17948717948717949</v>
      </c>
      <c r="M113" s="173" t="s">
        <v>595</v>
      </c>
      <c r="N113" s="179">
        <v>42478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80">
        <v>34</v>
      </c>
      <c r="B114" s="181">
        <v>42195</v>
      </c>
      <c r="C114" s="181"/>
      <c r="D114" s="182" t="s">
        <v>676</v>
      </c>
      <c r="E114" s="183" t="s">
        <v>592</v>
      </c>
      <c r="F114" s="184">
        <v>122.5</v>
      </c>
      <c r="G114" s="184"/>
      <c r="H114" s="185">
        <v>61</v>
      </c>
      <c r="I114" s="185">
        <v>172</v>
      </c>
      <c r="J114" s="186" t="s">
        <v>677</v>
      </c>
      <c r="K114" s="187">
        <f t="shared" si="8"/>
        <v>-61.5</v>
      </c>
      <c r="L114" s="188">
        <f t="shared" si="9"/>
        <v>-0.50204081632653064</v>
      </c>
      <c r="M114" s="184" t="s">
        <v>606</v>
      </c>
      <c r="N114" s="181">
        <v>43333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70">
        <v>35</v>
      </c>
      <c r="B115" s="171">
        <v>42219</v>
      </c>
      <c r="C115" s="171"/>
      <c r="D115" s="172" t="s">
        <v>678</v>
      </c>
      <c r="E115" s="173" t="s">
        <v>592</v>
      </c>
      <c r="F115" s="174">
        <v>297.5</v>
      </c>
      <c r="G115" s="173"/>
      <c r="H115" s="173">
        <v>350</v>
      </c>
      <c r="I115" s="175">
        <v>360</v>
      </c>
      <c r="J115" s="176" t="s">
        <v>679</v>
      </c>
      <c r="K115" s="177">
        <f t="shared" si="8"/>
        <v>52.5</v>
      </c>
      <c r="L115" s="178">
        <f t="shared" si="9"/>
        <v>0.17647058823529413</v>
      </c>
      <c r="M115" s="173" t="s">
        <v>595</v>
      </c>
      <c r="N115" s="179">
        <v>42232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70">
        <v>36</v>
      </c>
      <c r="B116" s="171">
        <v>42219</v>
      </c>
      <c r="C116" s="171"/>
      <c r="D116" s="172" t="s">
        <v>680</v>
      </c>
      <c r="E116" s="173" t="s">
        <v>592</v>
      </c>
      <c r="F116" s="174">
        <v>115.5</v>
      </c>
      <c r="G116" s="173"/>
      <c r="H116" s="173">
        <v>149</v>
      </c>
      <c r="I116" s="175">
        <v>140</v>
      </c>
      <c r="J116" s="176" t="s">
        <v>681</v>
      </c>
      <c r="K116" s="177">
        <f t="shared" si="8"/>
        <v>33.5</v>
      </c>
      <c r="L116" s="178">
        <f t="shared" si="9"/>
        <v>0.29004329004329005</v>
      </c>
      <c r="M116" s="173" t="s">
        <v>595</v>
      </c>
      <c r="N116" s="179">
        <v>42740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70">
        <v>37</v>
      </c>
      <c r="B117" s="171">
        <v>42251</v>
      </c>
      <c r="C117" s="171"/>
      <c r="D117" s="172" t="s">
        <v>541</v>
      </c>
      <c r="E117" s="173" t="s">
        <v>592</v>
      </c>
      <c r="F117" s="174">
        <v>226</v>
      </c>
      <c r="G117" s="173"/>
      <c r="H117" s="173">
        <v>292</v>
      </c>
      <c r="I117" s="175">
        <v>292</v>
      </c>
      <c r="J117" s="176" t="s">
        <v>682</v>
      </c>
      <c r="K117" s="177">
        <f t="shared" si="8"/>
        <v>66</v>
      </c>
      <c r="L117" s="178">
        <f t="shared" si="9"/>
        <v>0.29203539823008851</v>
      </c>
      <c r="M117" s="173" t="s">
        <v>595</v>
      </c>
      <c r="N117" s="179">
        <v>42286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70">
        <v>38</v>
      </c>
      <c r="B118" s="171">
        <v>42254</v>
      </c>
      <c r="C118" s="171"/>
      <c r="D118" s="172" t="s">
        <v>670</v>
      </c>
      <c r="E118" s="173" t="s">
        <v>592</v>
      </c>
      <c r="F118" s="174">
        <v>232.5</v>
      </c>
      <c r="G118" s="173"/>
      <c r="H118" s="173">
        <v>312.5</v>
      </c>
      <c r="I118" s="175">
        <v>310</v>
      </c>
      <c r="J118" s="176" t="s">
        <v>628</v>
      </c>
      <c r="K118" s="177">
        <f t="shared" si="8"/>
        <v>80</v>
      </c>
      <c r="L118" s="178">
        <f t="shared" si="9"/>
        <v>0.34408602150537637</v>
      </c>
      <c r="M118" s="173" t="s">
        <v>595</v>
      </c>
      <c r="N118" s="179">
        <v>42823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70">
        <v>39</v>
      </c>
      <c r="B119" s="171">
        <v>42268</v>
      </c>
      <c r="C119" s="171"/>
      <c r="D119" s="172" t="s">
        <v>683</v>
      </c>
      <c r="E119" s="173" t="s">
        <v>592</v>
      </c>
      <c r="F119" s="174">
        <v>196.5</v>
      </c>
      <c r="G119" s="173"/>
      <c r="H119" s="173">
        <v>238</v>
      </c>
      <c r="I119" s="175">
        <v>238</v>
      </c>
      <c r="J119" s="176" t="s">
        <v>682</v>
      </c>
      <c r="K119" s="177">
        <f t="shared" si="8"/>
        <v>41.5</v>
      </c>
      <c r="L119" s="178">
        <f t="shared" si="9"/>
        <v>0.21119592875318066</v>
      </c>
      <c r="M119" s="173" t="s">
        <v>595</v>
      </c>
      <c r="N119" s="179">
        <v>42291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70">
        <v>40</v>
      </c>
      <c r="B120" s="171">
        <v>42271</v>
      </c>
      <c r="C120" s="171"/>
      <c r="D120" s="172" t="s">
        <v>626</v>
      </c>
      <c r="E120" s="173" t="s">
        <v>592</v>
      </c>
      <c r="F120" s="174">
        <v>65</v>
      </c>
      <c r="G120" s="173"/>
      <c r="H120" s="173">
        <v>82</v>
      </c>
      <c r="I120" s="175">
        <v>82</v>
      </c>
      <c r="J120" s="176" t="s">
        <v>682</v>
      </c>
      <c r="K120" s="177">
        <f t="shared" si="8"/>
        <v>17</v>
      </c>
      <c r="L120" s="178">
        <f t="shared" si="9"/>
        <v>0.26153846153846155</v>
      </c>
      <c r="M120" s="173" t="s">
        <v>595</v>
      </c>
      <c r="N120" s="179">
        <v>42578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70">
        <v>41</v>
      </c>
      <c r="B121" s="171">
        <v>42291</v>
      </c>
      <c r="C121" s="171"/>
      <c r="D121" s="172" t="s">
        <v>684</v>
      </c>
      <c r="E121" s="173" t="s">
        <v>592</v>
      </c>
      <c r="F121" s="174">
        <v>144</v>
      </c>
      <c r="G121" s="173"/>
      <c r="H121" s="173">
        <v>182.5</v>
      </c>
      <c r="I121" s="175">
        <v>181</v>
      </c>
      <c r="J121" s="176" t="s">
        <v>682</v>
      </c>
      <c r="K121" s="177">
        <f t="shared" si="8"/>
        <v>38.5</v>
      </c>
      <c r="L121" s="178">
        <f t="shared" si="9"/>
        <v>0.2673611111111111</v>
      </c>
      <c r="M121" s="173" t="s">
        <v>595</v>
      </c>
      <c r="N121" s="179">
        <v>42817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70">
        <v>42</v>
      </c>
      <c r="B122" s="171">
        <v>42291</v>
      </c>
      <c r="C122" s="171"/>
      <c r="D122" s="172" t="s">
        <v>685</v>
      </c>
      <c r="E122" s="173" t="s">
        <v>592</v>
      </c>
      <c r="F122" s="174">
        <v>264</v>
      </c>
      <c r="G122" s="173"/>
      <c r="H122" s="173">
        <v>311</v>
      </c>
      <c r="I122" s="175">
        <v>311</v>
      </c>
      <c r="J122" s="176" t="s">
        <v>682</v>
      </c>
      <c r="K122" s="177">
        <f t="shared" si="8"/>
        <v>47</v>
      </c>
      <c r="L122" s="178">
        <f t="shared" si="9"/>
        <v>0.17803030303030304</v>
      </c>
      <c r="M122" s="173" t="s">
        <v>595</v>
      </c>
      <c r="N122" s="179">
        <v>42604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70">
        <v>43</v>
      </c>
      <c r="B123" s="171">
        <v>42318</v>
      </c>
      <c r="C123" s="171"/>
      <c r="D123" s="172" t="s">
        <v>686</v>
      </c>
      <c r="E123" s="173" t="s">
        <v>605</v>
      </c>
      <c r="F123" s="174">
        <v>549.5</v>
      </c>
      <c r="G123" s="173"/>
      <c r="H123" s="173">
        <v>630</v>
      </c>
      <c r="I123" s="175">
        <v>630</v>
      </c>
      <c r="J123" s="176" t="s">
        <v>682</v>
      </c>
      <c r="K123" s="177">
        <f t="shared" si="8"/>
        <v>80.5</v>
      </c>
      <c r="L123" s="178">
        <f t="shared" si="9"/>
        <v>0.1464968152866242</v>
      </c>
      <c r="M123" s="173" t="s">
        <v>595</v>
      </c>
      <c r="N123" s="179">
        <v>42419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70">
        <v>44</v>
      </c>
      <c r="B124" s="171">
        <v>42342</v>
      </c>
      <c r="C124" s="171"/>
      <c r="D124" s="172" t="s">
        <v>687</v>
      </c>
      <c r="E124" s="173" t="s">
        <v>592</v>
      </c>
      <c r="F124" s="174">
        <v>1027.5</v>
      </c>
      <c r="G124" s="173"/>
      <c r="H124" s="173">
        <v>1315</v>
      </c>
      <c r="I124" s="175">
        <v>1250</v>
      </c>
      <c r="J124" s="176" t="s">
        <v>682</v>
      </c>
      <c r="K124" s="177">
        <f t="shared" si="8"/>
        <v>287.5</v>
      </c>
      <c r="L124" s="178">
        <f t="shared" si="9"/>
        <v>0.27980535279805352</v>
      </c>
      <c r="M124" s="173" t="s">
        <v>595</v>
      </c>
      <c r="N124" s="179">
        <v>43244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70">
        <v>45</v>
      </c>
      <c r="B125" s="171">
        <v>42367</v>
      </c>
      <c r="C125" s="171"/>
      <c r="D125" s="172" t="s">
        <v>688</v>
      </c>
      <c r="E125" s="173" t="s">
        <v>592</v>
      </c>
      <c r="F125" s="174">
        <v>465</v>
      </c>
      <c r="G125" s="173"/>
      <c r="H125" s="173">
        <v>540</v>
      </c>
      <c r="I125" s="175">
        <v>540</v>
      </c>
      <c r="J125" s="176" t="s">
        <v>682</v>
      </c>
      <c r="K125" s="177">
        <f t="shared" si="8"/>
        <v>75</v>
      </c>
      <c r="L125" s="178">
        <f t="shared" si="9"/>
        <v>0.16129032258064516</v>
      </c>
      <c r="M125" s="173" t="s">
        <v>595</v>
      </c>
      <c r="N125" s="179">
        <v>42530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70">
        <v>46</v>
      </c>
      <c r="B126" s="171">
        <v>42380</v>
      </c>
      <c r="C126" s="171"/>
      <c r="D126" s="172" t="s">
        <v>404</v>
      </c>
      <c r="E126" s="173" t="s">
        <v>605</v>
      </c>
      <c r="F126" s="174">
        <v>81</v>
      </c>
      <c r="G126" s="173"/>
      <c r="H126" s="173">
        <v>110</v>
      </c>
      <c r="I126" s="175">
        <v>110</v>
      </c>
      <c r="J126" s="176" t="s">
        <v>682</v>
      </c>
      <c r="K126" s="177">
        <f t="shared" si="8"/>
        <v>29</v>
      </c>
      <c r="L126" s="178">
        <f t="shared" si="9"/>
        <v>0.35802469135802467</v>
      </c>
      <c r="M126" s="173" t="s">
        <v>595</v>
      </c>
      <c r="N126" s="179">
        <v>42745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70">
        <v>47</v>
      </c>
      <c r="B127" s="171">
        <v>42382</v>
      </c>
      <c r="C127" s="171"/>
      <c r="D127" s="172" t="s">
        <v>689</v>
      </c>
      <c r="E127" s="173" t="s">
        <v>605</v>
      </c>
      <c r="F127" s="174">
        <v>417.5</v>
      </c>
      <c r="G127" s="173"/>
      <c r="H127" s="173">
        <v>547</v>
      </c>
      <c r="I127" s="175">
        <v>535</v>
      </c>
      <c r="J127" s="176" t="s">
        <v>682</v>
      </c>
      <c r="K127" s="177">
        <f t="shared" si="8"/>
        <v>129.5</v>
      </c>
      <c r="L127" s="178">
        <f t="shared" si="9"/>
        <v>0.31017964071856285</v>
      </c>
      <c r="M127" s="173" t="s">
        <v>595</v>
      </c>
      <c r="N127" s="179">
        <v>42578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70">
        <v>48</v>
      </c>
      <c r="B128" s="171">
        <v>42408</v>
      </c>
      <c r="C128" s="171"/>
      <c r="D128" s="172" t="s">
        <v>690</v>
      </c>
      <c r="E128" s="173" t="s">
        <v>592</v>
      </c>
      <c r="F128" s="174">
        <v>650</v>
      </c>
      <c r="G128" s="173"/>
      <c r="H128" s="173">
        <v>800</v>
      </c>
      <c r="I128" s="175">
        <v>800</v>
      </c>
      <c r="J128" s="176" t="s">
        <v>682</v>
      </c>
      <c r="K128" s="177">
        <f t="shared" si="8"/>
        <v>150</v>
      </c>
      <c r="L128" s="178">
        <f t="shared" si="9"/>
        <v>0.23076923076923078</v>
      </c>
      <c r="M128" s="173" t="s">
        <v>595</v>
      </c>
      <c r="N128" s="179">
        <v>43154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70">
        <v>49</v>
      </c>
      <c r="B129" s="171">
        <v>42433</v>
      </c>
      <c r="C129" s="171"/>
      <c r="D129" s="172" t="s">
        <v>237</v>
      </c>
      <c r="E129" s="173" t="s">
        <v>592</v>
      </c>
      <c r="F129" s="174">
        <v>437.5</v>
      </c>
      <c r="G129" s="173"/>
      <c r="H129" s="173">
        <v>504.5</v>
      </c>
      <c r="I129" s="175">
        <v>522</v>
      </c>
      <c r="J129" s="176" t="s">
        <v>691</v>
      </c>
      <c r="K129" s="177">
        <f t="shared" si="8"/>
        <v>67</v>
      </c>
      <c r="L129" s="178">
        <f t="shared" si="9"/>
        <v>0.15314285714285714</v>
      </c>
      <c r="M129" s="173" t="s">
        <v>595</v>
      </c>
      <c r="N129" s="179">
        <v>42480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70">
        <v>50</v>
      </c>
      <c r="B130" s="171">
        <v>42438</v>
      </c>
      <c r="C130" s="171"/>
      <c r="D130" s="172" t="s">
        <v>692</v>
      </c>
      <c r="E130" s="173" t="s">
        <v>592</v>
      </c>
      <c r="F130" s="174">
        <v>189.5</v>
      </c>
      <c r="G130" s="173"/>
      <c r="H130" s="173">
        <v>218</v>
      </c>
      <c r="I130" s="175">
        <v>218</v>
      </c>
      <c r="J130" s="176" t="s">
        <v>682</v>
      </c>
      <c r="K130" s="177">
        <f t="shared" si="8"/>
        <v>28.5</v>
      </c>
      <c r="L130" s="178">
        <f t="shared" si="9"/>
        <v>0.15039577836411611</v>
      </c>
      <c r="M130" s="173" t="s">
        <v>595</v>
      </c>
      <c r="N130" s="179">
        <v>43034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80">
        <v>51</v>
      </c>
      <c r="B131" s="181">
        <v>42471</v>
      </c>
      <c r="C131" s="181"/>
      <c r="D131" s="189" t="s">
        <v>693</v>
      </c>
      <c r="E131" s="184" t="s">
        <v>592</v>
      </c>
      <c r="F131" s="184">
        <v>36.5</v>
      </c>
      <c r="G131" s="185"/>
      <c r="H131" s="185">
        <v>15.85</v>
      </c>
      <c r="I131" s="185">
        <v>60</v>
      </c>
      <c r="J131" s="186" t="s">
        <v>694</v>
      </c>
      <c r="K131" s="187">
        <f t="shared" si="8"/>
        <v>-20.65</v>
      </c>
      <c r="L131" s="188">
        <f t="shared" si="9"/>
        <v>-0.5657534246575342</v>
      </c>
      <c r="M131" s="184" t="s">
        <v>606</v>
      </c>
      <c r="N131" s="192">
        <v>43627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70">
        <v>52</v>
      </c>
      <c r="B132" s="171">
        <v>42472</v>
      </c>
      <c r="C132" s="171"/>
      <c r="D132" s="172" t="s">
        <v>695</v>
      </c>
      <c r="E132" s="173" t="s">
        <v>592</v>
      </c>
      <c r="F132" s="174">
        <v>93</v>
      </c>
      <c r="G132" s="173"/>
      <c r="H132" s="173">
        <v>149</v>
      </c>
      <c r="I132" s="175">
        <v>140</v>
      </c>
      <c r="J132" s="176" t="s">
        <v>696</v>
      </c>
      <c r="K132" s="177">
        <f t="shared" si="8"/>
        <v>56</v>
      </c>
      <c r="L132" s="178">
        <f t="shared" si="9"/>
        <v>0.60215053763440862</v>
      </c>
      <c r="M132" s="173" t="s">
        <v>595</v>
      </c>
      <c r="N132" s="179">
        <v>42740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70">
        <v>53</v>
      </c>
      <c r="B133" s="171">
        <v>42472</v>
      </c>
      <c r="C133" s="171"/>
      <c r="D133" s="172" t="s">
        <v>697</v>
      </c>
      <c r="E133" s="173" t="s">
        <v>592</v>
      </c>
      <c r="F133" s="174">
        <v>130</v>
      </c>
      <c r="G133" s="173"/>
      <c r="H133" s="173">
        <v>150</v>
      </c>
      <c r="I133" s="175" t="s">
        <v>698</v>
      </c>
      <c r="J133" s="176" t="s">
        <v>682</v>
      </c>
      <c r="K133" s="177">
        <f t="shared" si="8"/>
        <v>20</v>
      </c>
      <c r="L133" s="178">
        <f t="shared" si="9"/>
        <v>0.15384615384615385</v>
      </c>
      <c r="M133" s="173" t="s">
        <v>595</v>
      </c>
      <c r="N133" s="179">
        <v>42564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70">
        <v>54</v>
      </c>
      <c r="B134" s="171">
        <v>42473</v>
      </c>
      <c r="C134" s="171"/>
      <c r="D134" s="172" t="s">
        <v>699</v>
      </c>
      <c r="E134" s="173" t="s">
        <v>592</v>
      </c>
      <c r="F134" s="174">
        <v>196</v>
      </c>
      <c r="G134" s="173"/>
      <c r="H134" s="173">
        <v>299</v>
      </c>
      <c r="I134" s="175">
        <v>299</v>
      </c>
      <c r="J134" s="176" t="s">
        <v>682</v>
      </c>
      <c r="K134" s="177">
        <v>103</v>
      </c>
      <c r="L134" s="178">
        <v>0.52551020408163296</v>
      </c>
      <c r="M134" s="173" t="s">
        <v>595</v>
      </c>
      <c r="N134" s="179">
        <v>42620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70">
        <v>55</v>
      </c>
      <c r="B135" s="171">
        <v>42473</v>
      </c>
      <c r="C135" s="171"/>
      <c r="D135" s="172" t="s">
        <v>700</v>
      </c>
      <c r="E135" s="173" t="s">
        <v>592</v>
      </c>
      <c r="F135" s="174">
        <v>88</v>
      </c>
      <c r="G135" s="173"/>
      <c r="H135" s="173">
        <v>103</v>
      </c>
      <c r="I135" s="175">
        <v>103</v>
      </c>
      <c r="J135" s="176" t="s">
        <v>682</v>
      </c>
      <c r="K135" s="177">
        <v>15</v>
      </c>
      <c r="L135" s="178">
        <v>0.170454545454545</v>
      </c>
      <c r="M135" s="173" t="s">
        <v>595</v>
      </c>
      <c r="N135" s="179">
        <v>42530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70">
        <v>56</v>
      </c>
      <c r="B136" s="171">
        <v>42492</v>
      </c>
      <c r="C136" s="171"/>
      <c r="D136" s="172" t="s">
        <v>701</v>
      </c>
      <c r="E136" s="173" t="s">
        <v>592</v>
      </c>
      <c r="F136" s="174">
        <v>127.5</v>
      </c>
      <c r="G136" s="173"/>
      <c r="H136" s="173">
        <v>148</v>
      </c>
      <c r="I136" s="175" t="s">
        <v>702</v>
      </c>
      <c r="J136" s="176" t="s">
        <v>682</v>
      </c>
      <c r="K136" s="177">
        <f t="shared" ref="K136:K140" si="10">H136-F136</f>
        <v>20.5</v>
      </c>
      <c r="L136" s="178">
        <f t="shared" ref="L136:L140" si="11">K136/F136</f>
        <v>0.16078431372549021</v>
      </c>
      <c r="M136" s="173" t="s">
        <v>595</v>
      </c>
      <c r="N136" s="179">
        <v>42564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70">
        <v>57</v>
      </c>
      <c r="B137" s="171">
        <v>42493</v>
      </c>
      <c r="C137" s="171"/>
      <c r="D137" s="172" t="s">
        <v>703</v>
      </c>
      <c r="E137" s="173" t="s">
        <v>592</v>
      </c>
      <c r="F137" s="174">
        <v>675</v>
      </c>
      <c r="G137" s="173"/>
      <c r="H137" s="173">
        <v>815</v>
      </c>
      <c r="I137" s="175" t="s">
        <v>704</v>
      </c>
      <c r="J137" s="176" t="s">
        <v>682</v>
      </c>
      <c r="K137" s="177">
        <f t="shared" si="10"/>
        <v>140</v>
      </c>
      <c r="L137" s="178">
        <f t="shared" si="11"/>
        <v>0.2074074074074074</v>
      </c>
      <c r="M137" s="173" t="s">
        <v>595</v>
      </c>
      <c r="N137" s="179">
        <v>43154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80">
        <v>58</v>
      </c>
      <c r="B138" s="181">
        <v>42522</v>
      </c>
      <c r="C138" s="181"/>
      <c r="D138" s="182" t="s">
        <v>705</v>
      </c>
      <c r="E138" s="183" t="s">
        <v>592</v>
      </c>
      <c r="F138" s="184">
        <v>500</v>
      </c>
      <c r="G138" s="184"/>
      <c r="H138" s="185">
        <v>232.5</v>
      </c>
      <c r="I138" s="185" t="s">
        <v>706</v>
      </c>
      <c r="J138" s="186" t="s">
        <v>707</v>
      </c>
      <c r="K138" s="187">
        <f t="shared" si="10"/>
        <v>-267.5</v>
      </c>
      <c r="L138" s="188">
        <f t="shared" si="11"/>
        <v>-0.53500000000000003</v>
      </c>
      <c r="M138" s="184" t="s">
        <v>606</v>
      </c>
      <c r="N138" s="181">
        <v>43735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70">
        <v>59</v>
      </c>
      <c r="B139" s="171">
        <v>42527</v>
      </c>
      <c r="C139" s="171"/>
      <c r="D139" s="172" t="s">
        <v>543</v>
      </c>
      <c r="E139" s="173" t="s">
        <v>592</v>
      </c>
      <c r="F139" s="174">
        <v>110</v>
      </c>
      <c r="G139" s="173"/>
      <c r="H139" s="173">
        <v>126.5</v>
      </c>
      <c r="I139" s="175">
        <v>125</v>
      </c>
      <c r="J139" s="176" t="s">
        <v>634</v>
      </c>
      <c r="K139" s="177">
        <f t="shared" si="10"/>
        <v>16.5</v>
      </c>
      <c r="L139" s="178">
        <f t="shared" si="11"/>
        <v>0.15</v>
      </c>
      <c r="M139" s="173" t="s">
        <v>595</v>
      </c>
      <c r="N139" s="179">
        <v>42552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70">
        <v>60</v>
      </c>
      <c r="B140" s="171">
        <v>42538</v>
      </c>
      <c r="C140" s="171"/>
      <c r="D140" s="172" t="s">
        <v>708</v>
      </c>
      <c r="E140" s="173" t="s">
        <v>592</v>
      </c>
      <c r="F140" s="174">
        <v>44</v>
      </c>
      <c r="G140" s="173"/>
      <c r="H140" s="173">
        <v>69.5</v>
      </c>
      <c r="I140" s="175">
        <v>69.5</v>
      </c>
      <c r="J140" s="176" t="s">
        <v>709</v>
      </c>
      <c r="K140" s="177">
        <f t="shared" si="10"/>
        <v>25.5</v>
      </c>
      <c r="L140" s="178">
        <f t="shared" si="11"/>
        <v>0.57954545454545459</v>
      </c>
      <c r="M140" s="173" t="s">
        <v>595</v>
      </c>
      <c r="N140" s="179">
        <v>42977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70">
        <v>61</v>
      </c>
      <c r="B141" s="171">
        <v>42549</v>
      </c>
      <c r="C141" s="171"/>
      <c r="D141" s="172" t="s">
        <v>710</v>
      </c>
      <c r="E141" s="173" t="s">
        <v>592</v>
      </c>
      <c r="F141" s="174">
        <v>262.5</v>
      </c>
      <c r="G141" s="173"/>
      <c r="H141" s="173">
        <v>340</v>
      </c>
      <c r="I141" s="175">
        <v>333</v>
      </c>
      <c r="J141" s="176" t="s">
        <v>711</v>
      </c>
      <c r="K141" s="177">
        <v>77.5</v>
      </c>
      <c r="L141" s="178">
        <v>0.29523809523809502</v>
      </c>
      <c r="M141" s="173" t="s">
        <v>595</v>
      </c>
      <c r="N141" s="179">
        <v>43017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70">
        <v>62</v>
      </c>
      <c r="B142" s="171">
        <v>42549</v>
      </c>
      <c r="C142" s="171"/>
      <c r="D142" s="172" t="s">
        <v>712</v>
      </c>
      <c r="E142" s="173" t="s">
        <v>592</v>
      </c>
      <c r="F142" s="174">
        <v>840</v>
      </c>
      <c r="G142" s="173"/>
      <c r="H142" s="173">
        <v>1230</v>
      </c>
      <c r="I142" s="175">
        <v>1230</v>
      </c>
      <c r="J142" s="176" t="s">
        <v>682</v>
      </c>
      <c r="K142" s="177">
        <v>390</v>
      </c>
      <c r="L142" s="178">
        <v>0.46428571428571402</v>
      </c>
      <c r="M142" s="173" t="s">
        <v>595</v>
      </c>
      <c r="N142" s="179">
        <v>42649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93">
        <v>63</v>
      </c>
      <c r="B143" s="194">
        <v>42556</v>
      </c>
      <c r="C143" s="194"/>
      <c r="D143" s="195" t="s">
        <v>713</v>
      </c>
      <c r="E143" s="196" t="s">
        <v>592</v>
      </c>
      <c r="F143" s="196">
        <v>395</v>
      </c>
      <c r="G143" s="197"/>
      <c r="H143" s="197">
        <f>(468.5+342.5)/2</f>
        <v>405.5</v>
      </c>
      <c r="I143" s="197">
        <v>510</v>
      </c>
      <c r="J143" s="198" t="s">
        <v>714</v>
      </c>
      <c r="K143" s="199">
        <f t="shared" ref="K143:K149" si="12">H143-F143</f>
        <v>10.5</v>
      </c>
      <c r="L143" s="200">
        <f t="shared" ref="L143:L149" si="13">K143/F143</f>
        <v>2.6582278481012658E-2</v>
      </c>
      <c r="M143" s="196" t="s">
        <v>615</v>
      </c>
      <c r="N143" s="194">
        <v>43606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80">
        <v>64</v>
      </c>
      <c r="B144" s="181">
        <v>42584</v>
      </c>
      <c r="C144" s="181"/>
      <c r="D144" s="182" t="s">
        <v>715</v>
      </c>
      <c r="E144" s="183" t="s">
        <v>605</v>
      </c>
      <c r="F144" s="184">
        <f>169.5-12.8</f>
        <v>156.69999999999999</v>
      </c>
      <c r="G144" s="184"/>
      <c r="H144" s="185">
        <v>77</v>
      </c>
      <c r="I144" s="185" t="s">
        <v>716</v>
      </c>
      <c r="J144" s="186" t="s">
        <v>717</v>
      </c>
      <c r="K144" s="187">
        <f t="shared" si="12"/>
        <v>-79.699999999999989</v>
      </c>
      <c r="L144" s="188">
        <f t="shared" si="13"/>
        <v>-0.50861518825781749</v>
      </c>
      <c r="M144" s="184" t="s">
        <v>606</v>
      </c>
      <c r="N144" s="181">
        <v>43522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80">
        <v>65</v>
      </c>
      <c r="B145" s="181">
        <v>42586</v>
      </c>
      <c r="C145" s="181"/>
      <c r="D145" s="182" t="s">
        <v>718</v>
      </c>
      <c r="E145" s="183" t="s">
        <v>592</v>
      </c>
      <c r="F145" s="184">
        <v>400</v>
      </c>
      <c r="G145" s="184"/>
      <c r="H145" s="185">
        <v>305</v>
      </c>
      <c r="I145" s="185">
        <v>475</v>
      </c>
      <c r="J145" s="186" t="s">
        <v>719</v>
      </c>
      <c r="K145" s="187">
        <f t="shared" si="12"/>
        <v>-95</v>
      </c>
      <c r="L145" s="188">
        <f t="shared" si="13"/>
        <v>-0.23749999999999999</v>
      </c>
      <c r="M145" s="184" t="s">
        <v>606</v>
      </c>
      <c r="N145" s="181">
        <v>43606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70">
        <v>66</v>
      </c>
      <c r="B146" s="171">
        <v>42593</v>
      </c>
      <c r="C146" s="171"/>
      <c r="D146" s="172" t="s">
        <v>720</v>
      </c>
      <c r="E146" s="173" t="s">
        <v>592</v>
      </c>
      <c r="F146" s="174">
        <v>86.5</v>
      </c>
      <c r="G146" s="173"/>
      <c r="H146" s="173">
        <v>130</v>
      </c>
      <c r="I146" s="175">
        <v>130</v>
      </c>
      <c r="J146" s="176" t="s">
        <v>721</v>
      </c>
      <c r="K146" s="177">
        <f t="shared" si="12"/>
        <v>43.5</v>
      </c>
      <c r="L146" s="178">
        <f t="shared" si="13"/>
        <v>0.50289017341040465</v>
      </c>
      <c r="M146" s="173" t="s">
        <v>595</v>
      </c>
      <c r="N146" s="179">
        <v>43091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80">
        <v>67</v>
      </c>
      <c r="B147" s="181">
        <v>42600</v>
      </c>
      <c r="C147" s="181"/>
      <c r="D147" s="182" t="s">
        <v>122</v>
      </c>
      <c r="E147" s="183" t="s">
        <v>592</v>
      </c>
      <c r="F147" s="184">
        <v>133.5</v>
      </c>
      <c r="G147" s="184"/>
      <c r="H147" s="185">
        <v>126.5</v>
      </c>
      <c r="I147" s="185">
        <v>178</v>
      </c>
      <c r="J147" s="186" t="s">
        <v>722</v>
      </c>
      <c r="K147" s="187">
        <f t="shared" si="12"/>
        <v>-7</v>
      </c>
      <c r="L147" s="188">
        <f t="shared" si="13"/>
        <v>-5.2434456928838954E-2</v>
      </c>
      <c r="M147" s="184" t="s">
        <v>606</v>
      </c>
      <c r="N147" s="181">
        <v>42615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70">
        <v>68</v>
      </c>
      <c r="B148" s="171">
        <v>42613</v>
      </c>
      <c r="C148" s="171"/>
      <c r="D148" s="172" t="s">
        <v>723</v>
      </c>
      <c r="E148" s="173" t="s">
        <v>592</v>
      </c>
      <c r="F148" s="174">
        <v>560</v>
      </c>
      <c r="G148" s="173"/>
      <c r="H148" s="173">
        <v>725</v>
      </c>
      <c r="I148" s="175">
        <v>725</v>
      </c>
      <c r="J148" s="176" t="s">
        <v>628</v>
      </c>
      <c r="K148" s="177">
        <f t="shared" si="12"/>
        <v>165</v>
      </c>
      <c r="L148" s="178">
        <f t="shared" si="13"/>
        <v>0.29464285714285715</v>
      </c>
      <c r="M148" s="173" t="s">
        <v>595</v>
      </c>
      <c r="N148" s="179">
        <v>42456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70">
        <v>69</v>
      </c>
      <c r="B149" s="171">
        <v>42614</v>
      </c>
      <c r="C149" s="171"/>
      <c r="D149" s="172" t="s">
        <v>724</v>
      </c>
      <c r="E149" s="173" t="s">
        <v>592</v>
      </c>
      <c r="F149" s="174">
        <v>160.5</v>
      </c>
      <c r="G149" s="173"/>
      <c r="H149" s="173">
        <v>210</v>
      </c>
      <c r="I149" s="175">
        <v>210</v>
      </c>
      <c r="J149" s="176" t="s">
        <v>628</v>
      </c>
      <c r="K149" s="177">
        <f t="shared" si="12"/>
        <v>49.5</v>
      </c>
      <c r="L149" s="178">
        <f t="shared" si="13"/>
        <v>0.30841121495327101</v>
      </c>
      <c r="M149" s="173" t="s">
        <v>595</v>
      </c>
      <c r="N149" s="179">
        <v>42871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70">
        <v>70</v>
      </c>
      <c r="B150" s="171">
        <v>42646</v>
      </c>
      <c r="C150" s="171"/>
      <c r="D150" s="172" t="s">
        <v>416</v>
      </c>
      <c r="E150" s="173" t="s">
        <v>592</v>
      </c>
      <c r="F150" s="174">
        <v>430</v>
      </c>
      <c r="G150" s="173"/>
      <c r="H150" s="173">
        <v>596</v>
      </c>
      <c r="I150" s="175">
        <v>575</v>
      </c>
      <c r="J150" s="176" t="s">
        <v>725</v>
      </c>
      <c r="K150" s="177">
        <v>166</v>
      </c>
      <c r="L150" s="178">
        <v>0.38604651162790699</v>
      </c>
      <c r="M150" s="173" t="s">
        <v>595</v>
      </c>
      <c r="N150" s="179">
        <v>42769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70">
        <v>71</v>
      </c>
      <c r="B151" s="171">
        <v>42657</v>
      </c>
      <c r="C151" s="171"/>
      <c r="D151" s="172" t="s">
        <v>726</v>
      </c>
      <c r="E151" s="173" t="s">
        <v>592</v>
      </c>
      <c r="F151" s="174">
        <v>280</v>
      </c>
      <c r="G151" s="173"/>
      <c r="H151" s="173">
        <v>345</v>
      </c>
      <c r="I151" s="175">
        <v>345</v>
      </c>
      <c r="J151" s="176" t="s">
        <v>628</v>
      </c>
      <c r="K151" s="177">
        <f t="shared" ref="K151:K156" si="14">H151-F151</f>
        <v>65</v>
      </c>
      <c r="L151" s="178">
        <f t="shared" ref="L151:L152" si="15">K151/F151</f>
        <v>0.23214285714285715</v>
      </c>
      <c r="M151" s="173" t="s">
        <v>595</v>
      </c>
      <c r="N151" s="179">
        <v>42814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70">
        <v>72</v>
      </c>
      <c r="B152" s="171">
        <v>42657</v>
      </c>
      <c r="C152" s="171"/>
      <c r="D152" s="172" t="s">
        <v>727</v>
      </c>
      <c r="E152" s="173" t="s">
        <v>592</v>
      </c>
      <c r="F152" s="174">
        <v>245</v>
      </c>
      <c r="G152" s="173"/>
      <c r="H152" s="173">
        <v>325.5</v>
      </c>
      <c r="I152" s="175">
        <v>330</v>
      </c>
      <c r="J152" s="176" t="s">
        <v>728</v>
      </c>
      <c r="K152" s="177">
        <f t="shared" si="14"/>
        <v>80.5</v>
      </c>
      <c r="L152" s="178">
        <f t="shared" si="15"/>
        <v>0.32857142857142857</v>
      </c>
      <c r="M152" s="173" t="s">
        <v>595</v>
      </c>
      <c r="N152" s="179">
        <v>42769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70">
        <v>73</v>
      </c>
      <c r="B153" s="171">
        <v>42660</v>
      </c>
      <c r="C153" s="171"/>
      <c r="D153" s="172" t="s">
        <v>729</v>
      </c>
      <c r="E153" s="173" t="s">
        <v>592</v>
      </c>
      <c r="F153" s="174">
        <v>125</v>
      </c>
      <c r="G153" s="173"/>
      <c r="H153" s="173">
        <v>160</v>
      </c>
      <c r="I153" s="175">
        <v>160</v>
      </c>
      <c r="J153" s="176" t="s">
        <v>682</v>
      </c>
      <c r="K153" s="177">
        <f t="shared" si="14"/>
        <v>35</v>
      </c>
      <c r="L153" s="178">
        <v>0.28000000000000003</v>
      </c>
      <c r="M153" s="173" t="s">
        <v>595</v>
      </c>
      <c r="N153" s="179">
        <v>42803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70">
        <v>74</v>
      </c>
      <c r="B154" s="171">
        <v>42660</v>
      </c>
      <c r="C154" s="171"/>
      <c r="D154" s="172" t="s">
        <v>730</v>
      </c>
      <c r="E154" s="173" t="s">
        <v>592</v>
      </c>
      <c r="F154" s="174">
        <v>114</v>
      </c>
      <c r="G154" s="173"/>
      <c r="H154" s="173">
        <v>145</v>
      </c>
      <c r="I154" s="175">
        <v>145</v>
      </c>
      <c r="J154" s="176" t="s">
        <v>682</v>
      </c>
      <c r="K154" s="177">
        <f t="shared" si="14"/>
        <v>31</v>
      </c>
      <c r="L154" s="178">
        <f t="shared" ref="L154:L156" si="16">K154/F154</f>
        <v>0.27192982456140352</v>
      </c>
      <c r="M154" s="173" t="s">
        <v>595</v>
      </c>
      <c r="N154" s="179">
        <v>42859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70">
        <v>75</v>
      </c>
      <c r="B155" s="171">
        <v>42660</v>
      </c>
      <c r="C155" s="171"/>
      <c r="D155" s="172" t="s">
        <v>731</v>
      </c>
      <c r="E155" s="173" t="s">
        <v>592</v>
      </c>
      <c r="F155" s="174">
        <v>212</v>
      </c>
      <c r="G155" s="173"/>
      <c r="H155" s="173">
        <v>280</v>
      </c>
      <c r="I155" s="175">
        <v>276</v>
      </c>
      <c r="J155" s="176" t="s">
        <v>732</v>
      </c>
      <c r="K155" s="177">
        <f t="shared" si="14"/>
        <v>68</v>
      </c>
      <c r="L155" s="178">
        <f t="shared" si="16"/>
        <v>0.32075471698113206</v>
      </c>
      <c r="M155" s="173" t="s">
        <v>595</v>
      </c>
      <c r="N155" s="179">
        <v>42858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70">
        <v>76</v>
      </c>
      <c r="B156" s="171">
        <v>42678</v>
      </c>
      <c r="C156" s="171"/>
      <c r="D156" s="172" t="s">
        <v>465</v>
      </c>
      <c r="E156" s="173" t="s">
        <v>592</v>
      </c>
      <c r="F156" s="174">
        <v>155</v>
      </c>
      <c r="G156" s="173"/>
      <c r="H156" s="173">
        <v>210</v>
      </c>
      <c r="I156" s="175">
        <v>210</v>
      </c>
      <c r="J156" s="176" t="s">
        <v>733</v>
      </c>
      <c r="K156" s="177">
        <f t="shared" si="14"/>
        <v>55</v>
      </c>
      <c r="L156" s="178">
        <f t="shared" si="16"/>
        <v>0.35483870967741937</v>
      </c>
      <c r="M156" s="173" t="s">
        <v>595</v>
      </c>
      <c r="N156" s="179">
        <v>42944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80">
        <v>77</v>
      </c>
      <c r="B157" s="181">
        <v>42710</v>
      </c>
      <c r="C157" s="181"/>
      <c r="D157" s="182" t="s">
        <v>734</v>
      </c>
      <c r="E157" s="183" t="s">
        <v>592</v>
      </c>
      <c r="F157" s="184">
        <v>150.5</v>
      </c>
      <c r="G157" s="184"/>
      <c r="H157" s="185">
        <v>72.5</v>
      </c>
      <c r="I157" s="185">
        <v>174</v>
      </c>
      <c r="J157" s="186" t="s">
        <v>735</v>
      </c>
      <c r="K157" s="187">
        <v>-78</v>
      </c>
      <c r="L157" s="188">
        <v>-0.51827242524916906</v>
      </c>
      <c r="M157" s="184" t="s">
        <v>606</v>
      </c>
      <c r="N157" s="181">
        <v>43333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70">
        <v>78</v>
      </c>
      <c r="B158" s="171">
        <v>42712</v>
      </c>
      <c r="C158" s="171"/>
      <c r="D158" s="172" t="s">
        <v>736</v>
      </c>
      <c r="E158" s="173" t="s">
        <v>592</v>
      </c>
      <c r="F158" s="174">
        <v>380</v>
      </c>
      <c r="G158" s="173"/>
      <c r="H158" s="173">
        <v>478</v>
      </c>
      <c r="I158" s="175">
        <v>468</v>
      </c>
      <c r="J158" s="176" t="s">
        <v>682</v>
      </c>
      <c r="K158" s="177">
        <f t="shared" ref="K158:K160" si="17">H158-F158</f>
        <v>98</v>
      </c>
      <c r="L158" s="178">
        <f t="shared" ref="L158:L160" si="18">K158/F158</f>
        <v>0.25789473684210529</v>
      </c>
      <c r="M158" s="173" t="s">
        <v>595</v>
      </c>
      <c r="N158" s="179">
        <v>43025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70">
        <v>79</v>
      </c>
      <c r="B159" s="171">
        <v>42734</v>
      </c>
      <c r="C159" s="171"/>
      <c r="D159" s="172" t="s">
        <v>121</v>
      </c>
      <c r="E159" s="173" t="s">
        <v>592</v>
      </c>
      <c r="F159" s="174">
        <v>305</v>
      </c>
      <c r="G159" s="173"/>
      <c r="H159" s="173">
        <v>375</v>
      </c>
      <c r="I159" s="175">
        <v>375</v>
      </c>
      <c r="J159" s="176" t="s">
        <v>682</v>
      </c>
      <c r="K159" s="177">
        <f t="shared" si="17"/>
        <v>70</v>
      </c>
      <c r="L159" s="178">
        <f t="shared" si="18"/>
        <v>0.22950819672131148</v>
      </c>
      <c r="M159" s="173" t="s">
        <v>595</v>
      </c>
      <c r="N159" s="179">
        <v>42768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70">
        <v>80</v>
      </c>
      <c r="B160" s="171">
        <v>42739</v>
      </c>
      <c r="C160" s="171"/>
      <c r="D160" s="172" t="s">
        <v>104</v>
      </c>
      <c r="E160" s="173" t="s">
        <v>592</v>
      </c>
      <c r="F160" s="174">
        <v>99.5</v>
      </c>
      <c r="G160" s="173"/>
      <c r="H160" s="173">
        <v>158</v>
      </c>
      <c r="I160" s="175">
        <v>158</v>
      </c>
      <c r="J160" s="176" t="s">
        <v>682</v>
      </c>
      <c r="K160" s="177">
        <f t="shared" si="17"/>
        <v>58.5</v>
      </c>
      <c r="L160" s="178">
        <f t="shared" si="18"/>
        <v>0.5879396984924623</v>
      </c>
      <c r="M160" s="173" t="s">
        <v>595</v>
      </c>
      <c r="N160" s="179">
        <v>42898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70">
        <v>81</v>
      </c>
      <c r="B161" s="171">
        <v>42739</v>
      </c>
      <c r="C161" s="171"/>
      <c r="D161" s="172" t="s">
        <v>104</v>
      </c>
      <c r="E161" s="173" t="s">
        <v>592</v>
      </c>
      <c r="F161" s="174">
        <v>99.5</v>
      </c>
      <c r="G161" s="173"/>
      <c r="H161" s="173">
        <v>158</v>
      </c>
      <c r="I161" s="175">
        <v>158</v>
      </c>
      <c r="J161" s="176" t="s">
        <v>682</v>
      </c>
      <c r="K161" s="177">
        <v>58.5</v>
      </c>
      <c r="L161" s="178">
        <v>0.58793969849246197</v>
      </c>
      <c r="M161" s="173" t="s">
        <v>595</v>
      </c>
      <c r="N161" s="179">
        <v>42898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70">
        <v>82</v>
      </c>
      <c r="B162" s="171">
        <v>42786</v>
      </c>
      <c r="C162" s="171"/>
      <c r="D162" s="172" t="s">
        <v>210</v>
      </c>
      <c r="E162" s="173" t="s">
        <v>592</v>
      </c>
      <c r="F162" s="174">
        <v>140.5</v>
      </c>
      <c r="G162" s="173"/>
      <c r="H162" s="173">
        <v>220</v>
      </c>
      <c r="I162" s="175">
        <v>220</v>
      </c>
      <c r="J162" s="176" t="s">
        <v>682</v>
      </c>
      <c r="K162" s="177">
        <f>H162-F162</f>
        <v>79.5</v>
      </c>
      <c r="L162" s="178">
        <f>K162/F162</f>
        <v>0.5658362989323843</v>
      </c>
      <c r="M162" s="173" t="s">
        <v>595</v>
      </c>
      <c r="N162" s="179">
        <v>42864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70">
        <v>83</v>
      </c>
      <c r="B163" s="171">
        <v>42786</v>
      </c>
      <c r="C163" s="171"/>
      <c r="D163" s="172" t="s">
        <v>737</v>
      </c>
      <c r="E163" s="173" t="s">
        <v>592</v>
      </c>
      <c r="F163" s="174">
        <v>202.5</v>
      </c>
      <c r="G163" s="173"/>
      <c r="H163" s="173">
        <v>234</v>
      </c>
      <c r="I163" s="175">
        <v>234</v>
      </c>
      <c r="J163" s="176" t="s">
        <v>682</v>
      </c>
      <c r="K163" s="177">
        <v>31.5</v>
      </c>
      <c r="L163" s="178">
        <v>0.155555555555556</v>
      </c>
      <c r="M163" s="173" t="s">
        <v>595</v>
      </c>
      <c r="N163" s="179">
        <v>42836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70">
        <v>84</v>
      </c>
      <c r="B164" s="171">
        <v>42818</v>
      </c>
      <c r="C164" s="171"/>
      <c r="D164" s="172" t="s">
        <v>738</v>
      </c>
      <c r="E164" s="173" t="s">
        <v>592</v>
      </c>
      <c r="F164" s="174">
        <v>300.5</v>
      </c>
      <c r="G164" s="173"/>
      <c r="H164" s="173">
        <v>417.5</v>
      </c>
      <c r="I164" s="175">
        <v>420</v>
      </c>
      <c r="J164" s="176" t="s">
        <v>739</v>
      </c>
      <c r="K164" s="177">
        <f>H164-F164</f>
        <v>117</v>
      </c>
      <c r="L164" s="178">
        <f>K164/F164</f>
        <v>0.38935108153078202</v>
      </c>
      <c r="M164" s="173" t="s">
        <v>595</v>
      </c>
      <c r="N164" s="179">
        <v>43070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70">
        <v>85</v>
      </c>
      <c r="B165" s="171">
        <v>42818</v>
      </c>
      <c r="C165" s="171"/>
      <c r="D165" s="172" t="s">
        <v>712</v>
      </c>
      <c r="E165" s="173" t="s">
        <v>592</v>
      </c>
      <c r="F165" s="174">
        <v>850</v>
      </c>
      <c r="G165" s="173"/>
      <c r="H165" s="173">
        <v>1042.5</v>
      </c>
      <c r="I165" s="175">
        <v>1023</v>
      </c>
      <c r="J165" s="176" t="s">
        <v>740</v>
      </c>
      <c r="K165" s="177">
        <v>192.5</v>
      </c>
      <c r="L165" s="178">
        <v>0.22647058823529401</v>
      </c>
      <c r="M165" s="173" t="s">
        <v>595</v>
      </c>
      <c r="N165" s="179">
        <v>42830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70">
        <v>86</v>
      </c>
      <c r="B166" s="171">
        <v>42830</v>
      </c>
      <c r="C166" s="171"/>
      <c r="D166" s="172" t="s">
        <v>496</v>
      </c>
      <c r="E166" s="173" t="s">
        <v>592</v>
      </c>
      <c r="F166" s="174">
        <v>785</v>
      </c>
      <c r="G166" s="173"/>
      <c r="H166" s="173">
        <v>930</v>
      </c>
      <c r="I166" s="175">
        <v>920</v>
      </c>
      <c r="J166" s="176" t="s">
        <v>741</v>
      </c>
      <c r="K166" s="177">
        <f>H166-F166</f>
        <v>145</v>
      </c>
      <c r="L166" s="178">
        <f>K166/F166</f>
        <v>0.18471337579617833</v>
      </c>
      <c r="M166" s="173" t="s">
        <v>595</v>
      </c>
      <c r="N166" s="179">
        <v>42976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80">
        <v>87</v>
      </c>
      <c r="B167" s="181">
        <v>42831</v>
      </c>
      <c r="C167" s="181"/>
      <c r="D167" s="182" t="s">
        <v>742</v>
      </c>
      <c r="E167" s="183" t="s">
        <v>592</v>
      </c>
      <c r="F167" s="184">
        <v>40</v>
      </c>
      <c r="G167" s="184"/>
      <c r="H167" s="185">
        <v>13.1</v>
      </c>
      <c r="I167" s="185">
        <v>60</v>
      </c>
      <c r="J167" s="186" t="s">
        <v>743</v>
      </c>
      <c r="K167" s="187">
        <v>-26.9</v>
      </c>
      <c r="L167" s="188">
        <v>-0.67249999999999999</v>
      </c>
      <c r="M167" s="184" t="s">
        <v>606</v>
      </c>
      <c r="N167" s="181">
        <v>43138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70">
        <v>88</v>
      </c>
      <c r="B168" s="171">
        <v>42837</v>
      </c>
      <c r="C168" s="171"/>
      <c r="D168" s="172" t="s">
        <v>102</v>
      </c>
      <c r="E168" s="173" t="s">
        <v>592</v>
      </c>
      <c r="F168" s="174">
        <v>289.5</v>
      </c>
      <c r="G168" s="173"/>
      <c r="H168" s="173">
        <v>354</v>
      </c>
      <c r="I168" s="175">
        <v>360</v>
      </c>
      <c r="J168" s="176" t="s">
        <v>744</v>
      </c>
      <c r="K168" s="177">
        <f t="shared" ref="K168:K176" si="19">H168-F168</f>
        <v>64.5</v>
      </c>
      <c r="L168" s="178">
        <f t="shared" ref="L168:L176" si="20">K168/F168</f>
        <v>0.22279792746113988</v>
      </c>
      <c r="M168" s="173" t="s">
        <v>595</v>
      </c>
      <c r="N168" s="179">
        <v>43040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70">
        <v>89</v>
      </c>
      <c r="B169" s="171">
        <v>42845</v>
      </c>
      <c r="C169" s="171"/>
      <c r="D169" s="172" t="s">
        <v>436</v>
      </c>
      <c r="E169" s="173" t="s">
        <v>592</v>
      </c>
      <c r="F169" s="174">
        <v>700</v>
      </c>
      <c r="G169" s="173"/>
      <c r="H169" s="173">
        <v>840</v>
      </c>
      <c r="I169" s="175">
        <v>840</v>
      </c>
      <c r="J169" s="176" t="s">
        <v>745</v>
      </c>
      <c r="K169" s="177">
        <f t="shared" si="19"/>
        <v>140</v>
      </c>
      <c r="L169" s="178">
        <f t="shared" si="20"/>
        <v>0.2</v>
      </c>
      <c r="M169" s="173" t="s">
        <v>595</v>
      </c>
      <c r="N169" s="179">
        <v>42893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70">
        <v>90</v>
      </c>
      <c r="B170" s="171">
        <v>42887</v>
      </c>
      <c r="C170" s="171"/>
      <c r="D170" s="172" t="s">
        <v>746</v>
      </c>
      <c r="E170" s="173" t="s">
        <v>592</v>
      </c>
      <c r="F170" s="174">
        <v>130</v>
      </c>
      <c r="G170" s="173"/>
      <c r="H170" s="173">
        <v>144.25</v>
      </c>
      <c r="I170" s="175">
        <v>170</v>
      </c>
      <c r="J170" s="176" t="s">
        <v>747</v>
      </c>
      <c r="K170" s="177">
        <f t="shared" si="19"/>
        <v>14.25</v>
      </c>
      <c r="L170" s="178">
        <f t="shared" si="20"/>
        <v>0.10961538461538461</v>
      </c>
      <c r="M170" s="173" t="s">
        <v>595</v>
      </c>
      <c r="N170" s="179">
        <v>43675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70">
        <v>91</v>
      </c>
      <c r="B171" s="171">
        <v>42901</v>
      </c>
      <c r="C171" s="171"/>
      <c r="D171" s="172" t="s">
        <v>748</v>
      </c>
      <c r="E171" s="173" t="s">
        <v>592</v>
      </c>
      <c r="F171" s="174">
        <v>214.5</v>
      </c>
      <c r="G171" s="173"/>
      <c r="H171" s="173">
        <v>262</v>
      </c>
      <c r="I171" s="175">
        <v>262</v>
      </c>
      <c r="J171" s="176" t="s">
        <v>617</v>
      </c>
      <c r="K171" s="177">
        <f t="shared" si="19"/>
        <v>47.5</v>
      </c>
      <c r="L171" s="178">
        <f t="shared" si="20"/>
        <v>0.22144522144522144</v>
      </c>
      <c r="M171" s="173" t="s">
        <v>595</v>
      </c>
      <c r="N171" s="179">
        <v>42977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201">
        <v>92</v>
      </c>
      <c r="B172" s="202">
        <v>42933</v>
      </c>
      <c r="C172" s="202"/>
      <c r="D172" s="203" t="s">
        <v>749</v>
      </c>
      <c r="E172" s="204" t="s">
        <v>592</v>
      </c>
      <c r="F172" s="205">
        <v>370</v>
      </c>
      <c r="G172" s="204"/>
      <c r="H172" s="204">
        <v>447.5</v>
      </c>
      <c r="I172" s="206">
        <v>450</v>
      </c>
      <c r="J172" s="207" t="s">
        <v>682</v>
      </c>
      <c r="K172" s="177">
        <f t="shared" si="19"/>
        <v>77.5</v>
      </c>
      <c r="L172" s="208">
        <f t="shared" si="20"/>
        <v>0.20945945945945946</v>
      </c>
      <c r="M172" s="204" t="s">
        <v>595</v>
      </c>
      <c r="N172" s="209">
        <v>43035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201">
        <v>93</v>
      </c>
      <c r="B173" s="202">
        <v>42943</v>
      </c>
      <c r="C173" s="202"/>
      <c r="D173" s="203" t="s">
        <v>208</v>
      </c>
      <c r="E173" s="204" t="s">
        <v>592</v>
      </c>
      <c r="F173" s="205">
        <v>657.5</v>
      </c>
      <c r="G173" s="204"/>
      <c r="H173" s="204">
        <v>825</v>
      </c>
      <c r="I173" s="206">
        <v>820</v>
      </c>
      <c r="J173" s="207" t="s">
        <v>682</v>
      </c>
      <c r="K173" s="177">
        <f t="shared" si="19"/>
        <v>167.5</v>
      </c>
      <c r="L173" s="208">
        <f t="shared" si="20"/>
        <v>0.25475285171102663</v>
      </c>
      <c r="M173" s="204" t="s">
        <v>595</v>
      </c>
      <c r="N173" s="209">
        <v>43090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70">
        <v>94</v>
      </c>
      <c r="B174" s="171">
        <v>42964</v>
      </c>
      <c r="C174" s="171"/>
      <c r="D174" s="172" t="s">
        <v>384</v>
      </c>
      <c r="E174" s="173" t="s">
        <v>592</v>
      </c>
      <c r="F174" s="174">
        <v>605</v>
      </c>
      <c r="G174" s="173"/>
      <c r="H174" s="173">
        <v>750</v>
      </c>
      <c r="I174" s="175">
        <v>750</v>
      </c>
      <c r="J174" s="176" t="s">
        <v>741</v>
      </c>
      <c r="K174" s="177">
        <f t="shared" si="19"/>
        <v>145</v>
      </c>
      <c r="L174" s="178">
        <f t="shared" si="20"/>
        <v>0.23966942148760331</v>
      </c>
      <c r="M174" s="173" t="s">
        <v>595</v>
      </c>
      <c r="N174" s="179">
        <v>43027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80">
        <v>95</v>
      </c>
      <c r="B175" s="181">
        <v>42979</v>
      </c>
      <c r="C175" s="181"/>
      <c r="D175" s="189" t="s">
        <v>750</v>
      </c>
      <c r="E175" s="184" t="s">
        <v>592</v>
      </c>
      <c r="F175" s="184">
        <v>255</v>
      </c>
      <c r="G175" s="185"/>
      <c r="H175" s="185">
        <v>217.25</v>
      </c>
      <c r="I175" s="185">
        <v>320</v>
      </c>
      <c r="J175" s="186" t="s">
        <v>751</v>
      </c>
      <c r="K175" s="187">
        <f t="shared" si="19"/>
        <v>-37.75</v>
      </c>
      <c r="L175" s="190">
        <f t="shared" si="20"/>
        <v>-0.14803921568627451</v>
      </c>
      <c r="M175" s="184" t="s">
        <v>606</v>
      </c>
      <c r="N175" s="181">
        <v>43661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70">
        <v>96</v>
      </c>
      <c r="B176" s="171">
        <v>42997</v>
      </c>
      <c r="C176" s="171"/>
      <c r="D176" s="172" t="s">
        <v>752</v>
      </c>
      <c r="E176" s="173" t="s">
        <v>592</v>
      </c>
      <c r="F176" s="174">
        <v>215</v>
      </c>
      <c r="G176" s="173"/>
      <c r="H176" s="173">
        <v>258</v>
      </c>
      <c r="I176" s="175">
        <v>258</v>
      </c>
      <c r="J176" s="176" t="s">
        <v>682</v>
      </c>
      <c r="K176" s="177">
        <f t="shared" si="19"/>
        <v>43</v>
      </c>
      <c r="L176" s="178">
        <f t="shared" si="20"/>
        <v>0.2</v>
      </c>
      <c r="M176" s="173" t="s">
        <v>595</v>
      </c>
      <c r="N176" s="179">
        <v>43040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70">
        <v>97</v>
      </c>
      <c r="B177" s="171">
        <v>42997</v>
      </c>
      <c r="C177" s="171"/>
      <c r="D177" s="172" t="s">
        <v>752</v>
      </c>
      <c r="E177" s="173" t="s">
        <v>592</v>
      </c>
      <c r="F177" s="174">
        <v>215</v>
      </c>
      <c r="G177" s="173"/>
      <c r="H177" s="173">
        <v>258</v>
      </c>
      <c r="I177" s="175">
        <v>258</v>
      </c>
      <c r="J177" s="207" t="s">
        <v>682</v>
      </c>
      <c r="K177" s="177">
        <v>43</v>
      </c>
      <c r="L177" s="178">
        <v>0.2</v>
      </c>
      <c r="M177" s="173" t="s">
        <v>595</v>
      </c>
      <c r="N177" s="179">
        <v>43040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01">
        <v>98</v>
      </c>
      <c r="B178" s="202">
        <v>42998</v>
      </c>
      <c r="C178" s="202"/>
      <c r="D178" s="203" t="s">
        <v>753</v>
      </c>
      <c r="E178" s="204" t="s">
        <v>592</v>
      </c>
      <c r="F178" s="174">
        <v>75</v>
      </c>
      <c r="G178" s="204"/>
      <c r="H178" s="204">
        <v>90</v>
      </c>
      <c r="I178" s="206">
        <v>90</v>
      </c>
      <c r="J178" s="176" t="s">
        <v>754</v>
      </c>
      <c r="K178" s="177">
        <f t="shared" ref="K178:K183" si="21">H178-F178</f>
        <v>15</v>
      </c>
      <c r="L178" s="178">
        <f t="shared" ref="L178:L183" si="22">K178/F178</f>
        <v>0.2</v>
      </c>
      <c r="M178" s="173" t="s">
        <v>595</v>
      </c>
      <c r="N178" s="179">
        <v>43019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01">
        <v>99</v>
      </c>
      <c r="B179" s="202">
        <v>43011</v>
      </c>
      <c r="C179" s="202"/>
      <c r="D179" s="203" t="s">
        <v>755</v>
      </c>
      <c r="E179" s="204" t="s">
        <v>592</v>
      </c>
      <c r="F179" s="205">
        <v>315</v>
      </c>
      <c r="G179" s="204"/>
      <c r="H179" s="204">
        <v>392</v>
      </c>
      <c r="I179" s="206">
        <v>384</v>
      </c>
      <c r="J179" s="207" t="s">
        <v>756</v>
      </c>
      <c r="K179" s="177">
        <f t="shared" si="21"/>
        <v>77</v>
      </c>
      <c r="L179" s="208">
        <f t="shared" si="22"/>
        <v>0.24444444444444444</v>
      </c>
      <c r="M179" s="204" t="s">
        <v>595</v>
      </c>
      <c r="N179" s="209">
        <v>43017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01">
        <v>100</v>
      </c>
      <c r="B180" s="202">
        <v>43013</v>
      </c>
      <c r="C180" s="202"/>
      <c r="D180" s="203" t="s">
        <v>469</v>
      </c>
      <c r="E180" s="204" t="s">
        <v>592</v>
      </c>
      <c r="F180" s="205">
        <v>145</v>
      </c>
      <c r="G180" s="204"/>
      <c r="H180" s="204">
        <v>179</v>
      </c>
      <c r="I180" s="206">
        <v>180</v>
      </c>
      <c r="J180" s="207" t="s">
        <v>757</v>
      </c>
      <c r="K180" s="177">
        <f t="shared" si="21"/>
        <v>34</v>
      </c>
      <c r="L180" s="208">
        <f t="shared" si="22"/>
        <v>0.23448275862068965</v>
      </c>
      <c r="M180" s="204" t="s">
        <v>595</v>
      </c>
      <c r="N180" s="209">
        <v>43025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01">
        <v>101</v>
      </c>
      <c r="B181" s="202">
        <v>43014</v>
      </c>
      <c r="C181" s="202"/>
      <c r="D181" s="203" t="s">
        <v>359</v>
      </c>
      <c r="E181" s="204" t="s">
        <v>592</v>
      </c>
      <c r="F181" s="205">
        <v>256</v>
      </c>
      <c r="G181" s="204"/>
      <c r="H181" s="204">
        <v>323</v>
      </c>
      <c r="I181" s="206">
        <v>320</v>
      </c>
      <c r="J181" s="207" t="s">
        <v>682</v>
      </c>
      <c r="K181" s="177">
        <f t="shared" si="21"/>
        <v>67</v>
      </c>
      <c r="L181" s="208">
        <f t="shared" si="22"/>
        <v>0.26171875</v>
      </c>
      <c r="M181" s="204" t="s">
        <v>595</v>
      </c>
      <c r="N181" s="209">
        <v>43067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01">
        <v>102</v>
      </c>
      <c r="B182" s="202">
        <v>43017</v>
      </c>
      <c r="C182" s="202"/>
      <c r="D182" s="203" t="s">
        <v>373</v>
      </c>
      <c r="E182" s="204" t="s">
        <v>592</v>
      </c>
      <c r="F182" s="205">
        <v>137.5</v>
      </c>
      <c r="G182" s="204"/>
      <c r="H182" s="204">
        <v>184</v>
      </c>
      <c r="I182" s="206">
        <v>183</v>
      </c>
      <c r="J182" s="207" t="s">
        <v>758</v>
      </c>
      <c r="K182" s="177">
        <f t="shared" si="21"/>
        <v>46.5</v>
      </c>
      <c r="L182" s="208">
        <f t="shared" si="22"/>
        <v>0.33818181818181819</v>
      </c>
      <c r="M182" s="204" t="s">
        <v>595</v>
      </c>
      <c r="N182" s="209">
        <v>43108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01">
        <v>103</v>
      </c>
      <c r="B183" s="202">
        <v>43018</v>
      </c>
      <c r="C183" s="202"/>
      <c r="D183" s="203" t="s">
        <v>759</v>
      </c>
      <c r="E183" s="204" t="s">
        <v>592</v>
      </c>
      <c r="F183" s="205">
        <v>125.5</v>
      </c>
      <c r="G183" s="204"/>
      <c r="H183" s="204">
        <v>158</v>
      </c>
      <c r="I183" s="206">
        <v>155</v>
      </c>
      <c r="J183" s="207" t="s">
        <v>760</v>
      </c>
      <c r="K183" s="177">
        <f t="shared" si="21"/>
        <v>32.5</v>
      </c>
      <c r="L183" s="208">
        <f t="shared" si="22"/>
        <v>0.25896414342629481</v>
      </c>
      <c r="M183" s="204" t="s">
        <v>595</v>
      </c>
      <c r="N183" s="209">
        <v>43067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01">
        <v>104</v>
      </c>
      <c r="B184" s="202">
        <v>43018</v>
      </c>
      <c r="C184" s="202"/>
      <c r="D184" s="203" t="s">
        <v>761</v>
      </c>
      <c r="E184" s="204" t="s">
        <v>592</v>
      </c>
      <c r="F184" s="205">
        <v>895</v>
      </c>
      <c r="G184" s="204"/>
      <c r="H184" s="204">
        <v>1122.5</v>
      </c>
      <c r="I184" s="206">
        <v>1078</v>
      </c>
      <c r="J184" s="207" t="s">
        <v>762</v>
      </c>
      <c r="K184" s="177">
        <v>227.5</v>
      </c>
      <c r="L184" s="208">
        <v>0.25418994413407803</v>
      </c>
      <c r="M184" s="204" t="s">
        <v>595</v>
      </c>
      <c r="N184" s="209">
        <v>43117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01">
        <v>105</v>
      </c>
      <c r="B185" s="202">
        <v>43020</v>
      </c>
      <c r="C185" s="202"/>
      <c r="D185" s="203" t="s">
        <v>368</v>
      </c>
      <c r="E185" s="204" t="s">
        <v>592</v>
      </c>
      <c r="F185" s="205">
        <v>525</v>
      </c>
      <c r="G185" s="204"/>
      <c r="H185" s="204">
        <v>629</v>
      </c>
      <c r="I185" s="206">
        <v>629</v>
      </c>
      <c r="J185" s="207" t="s">
        <v>682</v>
      </c>
      <c r="K185" s="177">
        <v>104</v>
      </c>
      <c r="L185" s="208">
        <v>0.19809523809523799</v>
      </c>
      <c r="M185" s="204" t="s">
        <v>595</v>
      </c>
      <c r="N185" s="209">
        <v>43119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01">
        <v>106</v>
      </c>
      <c r="B186" s="202">
        <v>43046</v>
      </c>
      <c r="C186" s="202"/>
      <c r="D186" s="203" t="s">
        <v>409</v>
      </c>
      <c r="E186" s="204" t="s">
        <v>592</v>
      </c>
      <c r="F186" s="205">
        <v>740</v>
      </c>
      <c r="G186" s="204"/>
      <c r="H186" s="204">
        <v>892.5</v>
      </c>
      <c r="I186" s="206">
        <v>900</v>
      </c>
      <c r="J186" s="207" t="s">
        <v>763</v>
      </c>
      <c r="K186" s="177">
        <f t="shared" ref="K186:K188" si="23">H186-F186</f>
        <v>152.5</v>
      </c>
      <c r="L186" s="208">
        <f t="shared" ref="L186:L188" si="24">K186/F186</f>
        <v>0.20608108108108109</v>
      </c>
      <c r="M186" s="204" t="s">
        <v>595</v>
      </c>
      <c r="N186" s="209">
        <v>43052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70">
        <v>107</v>
      </c>
      <c r="B187" s="171">
        <v>43073</v>
      </c>
      <c r="C187" s="171"/>
      <c r="D187" s="172" t="s">
        <v>764</v>
      </c>
      <c r="E187" s="173" t="s">
        <v>592</v>
      </c>
      <c r="F187" s="174">
        <v>118.5</v>
      </c>
      <c r="G187" s="173"/>
      <c r="H187" s="173">
        <v>143.5</v>
      </c>
      <c r="I187" s="175">
        <v>145</v>
      </c>
      <c r="J187" s="176" t="s">
        <v>765</v>
      </c>
      <c r="K187" s="177">
        <f t="shared" si="23"/>
        <v>25</v>
      </c>
      <c r="L187" s="178">
        <f t="shared" si="24"/>
        <v>0.2109704641350211</v>
      </c>
      <c r="M187" s="173" t="s">
        <v>595</v>
      </c>
      <c r="N187" s="179">
        <v>43097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80">
        <v>108</v>
      </c>
      <c r="B188" s="181">
        <v>43090</v>
      </c>
      <c r="C188" s="181"/>
      <c r="D188" s="182" t="s">
        <v>441</v>
      </c>
      <c r="E188" s="183" t="s">
        <v>592</v>
      </c>
      <c r="F188" s="184">
        <v>715</v>
      </c>
      <c r="G188" s="184"/>
      <c r="H188" s="185">
        <v>500</v>
      </c>
      <c r="I188" s="185">
        <v>872</v>
      </c>
      <c r="J188" s="186" t="s">
        <v>766</v>
      </c>
      <c r="K188" s="187">
        <f t="shared" si="23"/>
        <v>-215</v>
      </c>
      <c r="L188" s="188">
        <f t="shared" si="24"/>
        <v>-0.30069930069930068</v>
      </c>
      <c r="M188" s="184" t="s">
        <v>606</v>
      </c>
      <c r="N188" s="181">
        <v>43670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70">
        <v>109</v>
      </c>
      <c r="B189" s="171">
        <v>43098</v>
      </c>
      <c r="C189" s="171"/>
      <c r="D189" s="172" t="s">
        <v>755</v>
      </c>
      <c r="E189" s="173" t="s">
        <v>592</v>
      </c>
      <c r="F189" s="174">
        <v>435</v>
      </c>
      <c r="G189" s="173"/>
      <c r="H189" s="173">
        <v>542.5</v>
      </c>
      <c r="I189" s="175">
        <v>539</v>
      </c>
      <c r="J189" s="176" t="s">
        <v>682</v>
      </c>
      <c r="K189" s="177">
        <v>107.5</v>
      </c>
      <c r="L189" s="178">
        <v>0.247126436781609</v>
      </c>
      <c r="M189" s="173" t="s">
        <v>595</v>
      </c>
      <c r="N189" s="179">
        <v>43206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70">
        <v>110</v>
      </c>
      <c r="B190" s="171">
        <v>43098</v>
      </c>
      <c r="C190" s="171"/>
      <c r="D190" s="172" t="s">
        <v>561</v>
      </c>
      <c r="E190" s="173" t="s">
        <v>592</v>
      </c>
      <c r="F190" s="174">
        <v>885</v>
      </c>
      <c r="G190" s="173"/>
      <c r="H190" s="173">
        <v>1090</v>
      </c>
      <c r="I190" s="175">
        <v>1084</v>
      </c>
      <c r="J190" s="176" t="s">
        <v>682</v>
      </c>
      <c r="K190" s="177">
        <v>205</v>
      </c>
      <c r="L190" s="178">
        <v>0.23163841807909599</v>
      </c>
      <c r="M190" s="173" t="s">
        <v>595</v>
      </c>
      <c r="N190" s="179">
        <v>43213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10">
        <v>111</v>
      </c>
      <c r="B191" s="211">
        <v>43192</v>
      </c>
      <c r="C191" s="211"/>
      <c r="D191" s="189" t="s">
        <v>767</v>
      </c>
      <c r="E191" s="184" t="s">
        <v>592</v>
      </c>
      <c r="F191" s="212">
        <v>478.5</v>
      </c>
      <c r="G191" s="184"/>
      <c r="H191" s="184">
        <v>442</v>
      </c>
      <c r="I191" s="185">
        <v>613</v>
      </c>
      <c r="J191" s="186" t="s">
        <v>768</v>
      </c>
      <c r="K191" s="187">
        <f t="shared" ref="K191:K194" si="25">H191-F191</f>
        <v>-36.5</v>
      </c>
      <c r="L191" s="188">
        <f t="shared" ref="L191:L194" si="26">K191/F191</f>
        <v>-7.6280041797283177E-2</v>
      </c>
      <c r="M191" s="184" t="s">
        <v>606</v>
      </c>
      <c r="N191" s="181">
        <v>43762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80">
        <v>112</v>
      </c>
      <c r="B192" s="181">
        <v>43194</v>
      </c>
      <c r="C192" s="181"/>
      <c r="D192" s="182" t="s">
        <v>769</v>
      </c>
      <c r="E192" s="183" t="s">
        <v>592</v>
      </c>
      <c r="F192" s="184">
        <f>141.5-7.3</f>
        <v>134.19999999999999</v>
      </c>
      <c r="G192" s="184"/>
      <c r="H192" s="185">
        <v>77</v>
      </c>
      <c r="I192" s="185">
        <v>180</v>
      </c>
      <c r="J192" s="186" t="s">
        <v>770</v>
      </c>
      <c r="K192" s="187">
        <f t="shared" si="25"/>
        <v>-57.199999999999989</v>
      </c>
      <c r="L192" s="188">
        <f t="shared" si="26"/>
        <v>-0.42622950819672129</v>
      </c>
      <c r="M192" s="184" t="s">
        <v>606</v>
      </c>
      <c r="N192" s="181">
        <v>43522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0">
        <v>113</v>
      </c>
      <c r="B193" s="181">
        <v>43209</v>
      </c>
      <c r="C193" s="181"/>
      <c r="D193" s="182" t="s">
        <v>771</v>
      </c>
      <c r="E193" s="183" t="s">
        <v>592</v>
      </c>
      <c r="F193" s="184">
        <v>430</v>
      </c>
      <c r="G193" s="184"/>
      <c r="H193" s="185">
        <v>220</v>
      </c>
      <c r="I193" s="185">
        <v>537</v>
      </c>
      <c r="J193" s="186" t="s">
        <v>772</v>
      </c>
      <c r="K193" s="187">
        <f t="shared" si="25"/>
        <v>-210</v>
      </c>
      <c r="L193" s="188">
        <f t="shared" si="26"/>
        <v>-0.48837209302325579</v>
      </c>
      <c r="M193" s="184" t="s">
        <v>606</v>
      </c>
      <c r="N193" s="181">
        <v>43252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01">
        <v>114</v>
      </c>
      <c r="B194" s="202">
        <v>43220</v>
      </c>
      <c r="C194" s="202"/>
      <c r="D194" s="203" t="s">
        <v>773</v>
      </c>
      <c r="E194" s="204" t="s">
        <v>592</v>
      </c>
      <c r="F194" s="204">
        <v>153.5</v>
      </c>
      <c r="G194" s="204"/>
      <c r="H194" s="204">
        <v>196</v>
      </c>
      <c r="I194" s="206">
        <v>196</v>
      </c>
      <c r="J194" s="176" t="s">
        <v>774</v>
      </c>
      <c r="K194" s="177">
        <f t="shared" si="25"/>
        <v>42.5</v>
      </c>
      <c r="L194" s="178">
        <f t="shared" si="26"/>
        <v>0.27687296416938112</v>
      </c>
      <c r="M194" s="173" t="s">
        <v>595</v>
      </c>
      <c r="N194" s="179">
        <v>43605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80">
        <v>115</v>
      </c>
      <c r="B195" s="181">
        <v>43306</v>
      </c>
      <c r="C195" s="181"/>
      <c r="D195" s="182" t="s">
        <v>742</v>
      </c>
      <c r="E195" s="183" t="s">
        <v>592</v>
      </c>
      <c r="F195" s="184">
        <v>27.5</v>
      </c>
      <c r="G195" s="184"/>
      <c r="H195" s="185">
        <v>13.1</v>
      </c>
      <c r="I195" s="185">
        <v>60</v>
      </c>
      <c r="J195" s="186" t="s">
        <v>775</v>
      </c>
      <c r="K195" s="187">
        <v>-14.4</v>
      </c>
      <c r="L195" s="188">
        <v>-0.52363636363636401</v>
      </c>
      <c r="M195" s="184" t="s">
        <v>606</v>
      </c>
      <c r="N195" s="181">
        <v>43138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10">
        <v>116</v>
      </c>
      <c r="B196" s="211">
        <v>43318</v>
      </c>
      <c r="C196" s="211"/>
      <c r="D196" s="189" t="s">
        <v>776</v>
      </c>
      <c r="E196" s="184" t="s">
        <v>592</v>
      </c>
      <c r="F196" s="184">
        <v>148.5</v>
      </c>
      <c r="G196" s="184"/>
      <c r="H196" s="184">
        <v>102</v>
      </c>
      <c r="I196" s="185">
        <v>182</v>
      </c>
      <c r="J196" s="186" t="s">
        <v>777</v>
      </c>
      <c r="K196" s="187">
        <f>H196-F196</f>
        <v>-46.5</v>
      </c>
      <c r="L196" s="188">
        <f>K196/F196</f>
        <v>-0.31313131313131315</v>
      </c>
      <c r="M196" s="184" t="s">
        <v>606</v>
      </c>
      <c r="N196" s="181">
        <v>43661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70">
        <v>117</v>
      </c>
      <c r="B197" s="171">
        <v>43335</v>
      </c>
      <c r="C197" s="171"/>
      <c r="D197" s="172" t="s">
        <v>778</v>
      </c>
      <c r="E197" s="173" t="s">
        <v>592</v>
      </c>
      <c r="F197" s="204">
        <v>285</v>
      </c>
      <c r="G197" s="173"/>
      <c r="H197" s="173">
        <v>355</v>
      </c>
      <c r="I197" s="175">
        <v>364</v>
      </c>
      <c r="J197" s="176" t="s">
        <v>779</v>
      </c>
      <c r="K197" s="177">
        <v>70</v>
      </c>
      <c r="L197" s="178">
        <v>0.24561403508771901</v>
      </c>
      <c r="M197" s="173" t="s">
        <v>595</v>
      </c>
      <c r="N197" s="179">
        <v>43455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70">
        <v>118</v>
      </c>
      <c r="B198" s="171">
        <v>43341</v>
      </c>
      <c r="C198" s="171"/>
      <c r="D198" s="172" t="s">
        <v>399</v>
      </c>
      <c r="E198" s="173" t="s">
        <v>592</v>
      </c>
      <c r="F198" s="204">
        <v>525</v>
      </c>
      <c r="G198" s="173"/>
      <c r="H198" s="173">
        <v>585</v>
      </c>
      <c r="I198" s="175">
        <v>635</v>
      </c>
      <c r="J198" s="176" t="s">
        <v>780</v>
      </c>
      <c r="K198" s="177">
        <f t="shared" ref="K198:K249" si="27">H198-F198</f>
        <v>60</v>
      </c>
      <c r="L198" s="178">
        <f t="shared" ref="L198:L249" si="28">K198/F198</f>
        <v>0.11428571428571428</v>
      </c>
      <c r="M198" s="173" t="s">
        <v>595</v>
      </c>
      <c r="N198" s="179">
        <v>43662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70">
        <v>119</v>
      </c>
      <c r="B199" s="171">
        <v>43395</v>
      </c>
      <c r="C199" s="171"/>
      <c r="D199" s="172" t="s">
        <v>384</v>
      </c>
      <c r="E199" s="173" t="s">
        <v>592</v>
      </c>
      <c r="F199" s="204">
        <v>475</v>
      </c>
      <c r="G199" s="173"/>
      <c r="H199" s="173">
        <v>574</v>
      </c>
      <c r="I199" s="175">
        <v>570</v>
      </c>
      <c r="J199" s="176" t="s">
        <v>682</v>
      </c>
      <c r="K199" s="177">
        <f t="shared" si="27"/>
        <v>99</v>
      </c>
      <c r="L199" s="178">
        <f t="shared" si="28"/>
        <v>0.20842105263157895</v>
      </c>
      <c r="M199" s="173" t="s">
        <v>595</v>
      </c>
      <c r="N199" s="179">
        <v>43403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01">
        <v>120</v>
      </c>
      <c r="B200" s="202">
        <v>43397</v>
      </c>
      <c r="C200" s="202"/>
      <c r="D200" s="203" t="s">
        <v>781</v>
      </c>
      <c r="E200" s="204" t="s">
        <v>592</v>
      </c>
      <c r="F200" s="204">
        <v>707.5</v>
      </c>
      <c r="G200" s="204"/>
      <c r="H200" s="204">
        <v>872</v>
      </c>
      <c r="I200" s="206">
        <v>872</v>
      </c>
      <c r="J200" s="207" t="s">
        <v>682</v>
      </c>
      <c r="K200" s="177">
        <f t="shared" si="27"/>
        <v>164.5</v>
      </c>
      <c r="L200" s="208">
        <f t="shared" si="28"/>
        <v>0.23250883392226149</v>
      </c>
      <c r="M200" s="204" t="s">
        <v>595</v>
      </c>
      <c r="N200" s="209">
        <v>43482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01">
        <v>121</v>
      </c>
      <c r="B201" s="202">
        <v>43398</v>
      </c>
      <c r="C201" s="202"/>
      <c r="D201" s="203" t="s">
        <v>782</v>
      </c>
      <c r="E201" s="204" t="s">
        <v>592</v>
      </c>
      <c r="F201" s="204">
        <v>162</v>
      </c>
      <c r="G201" s="204"/>
      <c r="H201" s="204">
        <v>204</v>
      </c>
      <c r="I201" s="206">
        <v>209</v>
      </c>
      <c r="J201" s="207" t="s">
        <v>783</v>
      </c>
      <c r="K201" s="177">
        <f t="shared" si="27"/>
        <v>42</v>
      </c>
      <c r="L201" s="208">
        <f t="shared" si="28"/>
        <v>0.25925925925925924</v>
      </c>
      <c r="M201" s="204" t="s">
        <v>595</v>
      </c>
      <c r="N201" s="209">
        <v>43539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01">
        <v>122</v>
      </c>
      <c r="B202" s="202">
        <v>43399</v>
      </c>
      <c r="C202" s="202"/>
      <c r="D202" s="203" t="s">
        <v>489</v>
      </c>
      <c r="E202" s="204" t="s">
        <v>592</v>
      </c>
      <c r="F202" s="204">
        <v>240</v>
      </c>
      <c r="G202" s="204"/>
      <c r="H202" s="204">
        <v>297</v>
      </c>
      <c r="I202" s="206">
        <v>297</v>
      </c>
      <c r="J202" s="207" t="s">
        <v>682</v>
      </c>
      <c r="K202" s="213">
        <f t="shared" si="27"/>
        <v>57</v>
      </c>
      <c r="L202" s="208">
        <f t="shared" si="28"/>
        <v>0.23749999999999999</v>
      </c>
      <c r="M202" s="204" t="s">
        <v>595</v>
      </c>
      <c r="N202" s="209">
        <v>43417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70">
        <v>123</v>
      </c>
      <c r="B203" s="171">
        <v>43439</v>
      </c>
      <c r="C203" s="171"/>
      <c r="D203" s="172" t="s">
        <v>784</v>
      </c>
      <c r="E203" s="173" t="s">
        <v>592</v>
      </c>
      <c r="F203" s="173">
        <v>202.5</v>
      </c>
      <c r="G203" s="173"/>
      <c r="H203" s="173">
        <v>255</v>
      </c>
      <c r="I203" s="175">
        <v>252</v>
      </c>
      <c r="J203" s="176" t="s">
        <v>682</v>
      </c>
      <c r="K203" s="177">
        <f t="shared" si="27"/>
        <v>52.5</v>
      </c>
      <c r="L203" s="178">
        <f t="shared" si="28"/>
        <v>0.25925925925925924</v>
      </c>
      <c r="M203" s="173" t="s">
        <v>595</v>
      </c>
      <c r="N203" s="179">
        <v>43542</v>
      </c>
      <c r="O203" s="1"/>
      <c r="P203" s="1"/>
      <c r="Q203" s="1"/>
      <c r="R203" s="6" t="s">
        <v>785</v>
      </c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01">
        <v>124</v>
      </c>
      <c r="B204" s="202">
        <v>43465</v>
      </c>
      <c r="C204" s="171"/>
      <c r="D204" s="203" t="s">
        <v>159</v>
      </c>
      <c r="E204" s="204" t="s">
        <v>592</v>
      </c>
      <c r="F204" s="204">
        <v>710</v>
      </c>
      <c r="G204" s="204"/>
      <c r="H204" s="204">
        <v>866</v>
      </c>
      <c r="I204" s="206">
        <v>866</v>
      </c>
      <c r="J204" s="207" t="s">
        <v>682</v>
      </c>
      <c r="K204" s="177">
        <f t="shared" si="27"/>
        <v>156</v>
      </c>
      <c r="L204" s="178">
        <f t="shared" si="28"/>
        <v>0.21971830985915494</v>
      </c>
      <c r="M204" s="173" t="s">
        <v>595</v>
      </c>
      <c r="N204" s="179">
        <v>43553</v>
      </c>
      <c r="O204" s="1"/>
      <c r="P204" s="1"/>
      <c r="Q204" s="1"/>
      <c r="R204" s="6" t="s">
        <v>785</v>
      </c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01">
        <v>125</v>
      </c>
      <c r="B205" s="202">
        <v>43522</v>
      </c>
      <c r="C205" s="202"/>
      <c r="D205" s="203" t="s">
        <v>174</v>
      </c>
      <c r="E205" s="204" t="s">
        <v>592</v>
      </c>
      <c r="F205" s="204">
        <v>337.25</v>
      </c>
      <c r="G205" s="204"/>
      <c r="H205" s="204">
        <v>398.5</v>
      </c>
      <c r="I205" s="206">
        <v>411</v>
      </c>
      <c r="J205" s="176" t="s">
        <v>786</v>
      </c>
      <c r="K205" s="177">
        <f t="shared" si="27"/>
        <v>61.25</v>
      </c>
      <c r="L205" s="178">
        <f t="shared" si="28"/>
        <v>0.1816160118606375</v>
      </c>
      <c r="M205" s="173" t="s">
        <v>595</v>
      </c>
      <c r="N205" s="179">
        <v>43760</v>
      </c>
      <c r="O205" s="1"/>
      <c r="P205" s="1"/>
      <c r="Q205" s="1"/>
      <c r="R205" s="6" t="s">
        <v>785</v>
      </c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14">
        <v>126</v>
      </c>
      <c r="B206" s="215">
        <v>43559</v>
      </c>
      <c r="C206" s="215"/>
      <c r="D206" s="216" t="s">
        <v>787</v>
      </c>
      <c r="E206" s="217" t="s">
        <v>592</v>
      </c>
      <c r="F206" s="217">
        <v>130</v>
      </c>
      <c r="G206" s="217"/>
      <c r="H206" s="217">
        <v>65</v>
      </c>
      <c r="I206" s="218">
        <v>158</v>
      </c>
      <c r="J206" s="186" t="s">
        <v>788</v>
      </c>
      <c r="K206" s="187">
        <f t="shared" si="27"/>
        <v>-65</v>
      </c>
      <c r="L206" s="188">
        <f t="shared" si="28"/>
        <v>-0.5</v>
      </c>
      <c r="M206" s="184" t="s">
        <v>606</v>
      </c>
      <c r="N206" s="181">
        <v>43726</v>
      </c>
      <c r="O206" s="1"/>
      <c r="P206" s="1"/>
      <c r="Q206" s="1"/>
      <c r="R206" s="6" t="s">
        <v>789</v>
      </c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01">
        <v>127</v>
      </c>
      <c r="B207" s="202">
        <v>43017</v>
      </c>
      <c r="C207" s="202"/>
      <c r="D207" s="203" t="s">
        <v>210</v>
      </c>
      <c r="E207" s="204" t="s">
        <v>592</v>
      </c>
      <c r="F207" s="204">
        <v>141.5</v>
      </c>
      <c r="G207" s="204"/>
      <c r="H207" s="204">
        <v>183.5</v>
      </c>
      <c r="I207" s="206">
        <v>210</v>
      </c>
      <c r="J207" s="176" t="s">
        <v>783</v>
      </c>
      <c r="K207" s="177">
        <f t="shared" si="27"/>
        <v>42</v>
      </c>
      <c r="L207" s="178">
        <f t="shared" si="28"/>
        <v>0.29681978798586572</v>
      </c>
      <c r="M207" s="173" t="s">
        <v>595</v>
      </c>
      <c r="N207" s="179">
        <v>43042</v>
      </c>
      <c r="O207" s="1"/>
      <c r="P207" s="1"/>
      <c r="Q207" s="1"/>
      <c r="R207" s="6" t="s">
        <v>789</v>
      </c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14">
        <v>128</v>
      </c>
      <c r="B208" s="215">
        <v>43074</v>
      </c>
      <c r="C208" s="215"/>
      <c r="D208" s="216" t="s">
        <v>790</v>
      </c>
      <c r="E208" s="217" t="s">
        <v>592</v>
      </c>
      <c r="F208" s="212">
        <v>172</v>
      </c>
      <c r="G208" s="217"/>
      <c r="H208" s="217">
        <v>155.25</v>
      </c>
      <c r="I208" s="218">
        <v>230</v>
      </c>
      <c r="J208" s="186" t="s">
        <v>791</v>
      </c>
      <c r="K208" s="187">
        <f t="shared" si="27"/>
        <v>-16.75</v>
      </c>
      <c r="L208" s="188">
        <f t="shared" si="28"/>
        <v>-9.7383720930232565E-2</v>
      </c>
      <c r="M208" s="184" t="s">
        <v>606</v>
      </c>
      <c r="N208" s="181">
        <v>43787</v>
      </c>
      <c r="O208" s="1"/>
      <c r="P208" s="1"/>
      <c r="Q208" s="1"/>
      <c r="R208" s="6" t="s">
        <v>789</v>
      </c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01">
        <v>129</v>
      </c>
      <c r="B209" s="202">
        <v>43398</v>
      </c>
      <c r="C209" s="202"/>
      <c r="D209" s="203" t="s">
        <v>120</v>
      </c>
      <c r="E209" s="204" t="s">
        <v>592</v>
      </c>
      <c r="F209" s="204">
        <v>698.5</v>
      </c>
      <c r="G209" s="204"/>
      <c r="H209" s="204">
        <v>890</v>
      </c>
      <c r="I209" s="206">
        <v>890</v>
      </c>
      <c r="J209" s="176" t="s">
        <v>792</v>
      </c>
      <c r="K209" s="177">
        <f t="shared" si="27"/>
        <v>191.5</v>
      </c>
      <c r="L209" s="178">
        <f t="shared" si="28"/>
        <v>0.27415891195418757</v>
      </c>
      <c r="M209" s="173" t="s">
        <v>595</v>
      </c>
      <c r="N209" s="179">
        <v>44328</v>
      </c>
      <c r="O209" s="1"/>
      <c r="P209" s="1"/>
      <c r="Q209" s="1"/>
      <c r="R209" s="6" t="s">
        <v>785</v>
      </c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01">
        <v>130</v>
      </c>
      <c r="B210" s="202">
        <v>42877</v>
      </c>
      <c r="C210" s="202"/>
      <c r="D210" s="203" t="s">
        <v>793</v>
      </c>
      <c r="E210" s="204" t="s">
        <v>592</v>
      </c>
      <c r="F210" s="204">
        <v>127.6</v>
      </c>
      <c r="G210" s="204"/>
      <c r="H210" s="204">
        <v>138</v>
      </c>
      <c r="I210" s="206">
        <v>190</v>
      </c>
      <c r="J210" s="176" t="s">
        <v>794</v>
      </c>
      <c r="K210" s="177">
        <f t="shared" si="27"/>
        <v>10.400000000000006</v>
      </c>
      <c r="L210" s="178">
        <f t="shared" si="28"/>
        <v>8.1504702194357417E-2</v>
      </c>
      <c r="M210" s="173" t="s">
        <v>595</v>
      </c>
      <c r="N210" s="179">
        <v>43774</v>
      </c>
      <c r="O210" s="1"/>
      <c r="P210" s="1"/>
      <c r="Q210" s="1"/>
      <c r="R210" s="6" t="s">
        <v>789</v>
      </c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01">
        <v>131</v>
      </c>
      <c r="B211" s="202">
        <v>43158</v>
      </c>
      <c r="C211" s="202"/>
      <c r="D211" s="203" t="s">
        <v>795</v>
      </c>
      <c r="E211" s="204" t="s">
        <v>592</v>
      </c>
      <c r="F211" s="204">
        <v>317</v>
      </c>
      <c r="G211" s="204"/>
      <c r="H211" s="204">
        <v>382.5</v>
      </c>
      <c r="I211" s="206">
        <v>398</v>
      </c>
      <c r="J211" s="176" t="s">
        <v>796</v>
      </c>
      <c r="K211" s="177">
        <f t="shared" si="27"/>
        <v>65.5</v>
      </c>
      <c r="L211" s="178">
        <f t="shared" si="28"/>
        <v>0.20662460567823343</v>
      </c>
      <c r="M211" s="173" t="s">
        <v>595</v>
      </c>
      <c r="N211" s="179">
        <v>44238</v>
      </c>
      <c r="O211" s="1"/>
      <c r="P211" s="1"/>
      <c r="Q211" s="1"/>
      <c r="R211" s="6" t="s">
        <v>789</v>
      </c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14">
        <v>132</v>
      </c>
      <c r="B212" s="215">
        <v>43164</v>
      </c>
      <c r="C212" s="215"/>
      <c r="D212" s="216" t="s">
        <v>166</v>
      </c>
      <c r="E212" s="217" t="s">
        <v>592</v>
      </c>
      <c r="F212" s="212">
        <f>510-14.4</f>
        <v>495.6</v>
      </c>
      <c r="G212" s="217"/>
      <c r="H212" s="217">
        <v>350</v>
      </c>
      <c r="I212" s="218">
        <v>672</v>
      </c>
      <c r="J212" s="186" t="s">
        <v>797</v>
      </c>
      <c r="K212" s="187">
        <f t="shared" si="27"/>
        <v>-145.60000000000002</v>
      </c>
      <c r="L212" s="188">
        <f t="shared" si="28"/>
        <v>-0.29378531073446329</v>
      </c>
      <c r="M212" s="184" t="s">
        <v>606</v>
      </c>
      <c r="N212" s="181">
        <v>43887</v>
      </c>
      <c r="O212" s="1"/>
      <c r="P212" s="1"/>
      <c r="Q212" s="1"/>
      <c r="R212" s="6" t="s">
        <v>785</v>
      </c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14">
        <v>133</v>
      </c>
      <c r="B213" s="215">
        <v>43237</v>
      </c>
      <c r="C213" s="215"/>
      <c r="D213" s="216" t="s">
        <v>798</v>
      </c>
      <c r="E213" s="217" t="s">
        <v>592</v>
      </c>
      <c r="F213" s="212">
        <v>230.3</v>
      </c>
      <c r="G213" s="217"/>
      <c r="H213" s="217">
        <v>102.5</v>
      </c>
      <c r="I213" s="218">
        <v>348</v>
      </c>
      <c r="J213" s="186" t="s">
        <v>799</v>
      </c>
      <c r="K213" s="187">
        <f t="shared" si="27"/>
        <v>-127.80000000000001</v>
      </c>
      <c r="L213" s="188">
        <f t="shared" si="28"/>
        <v>-0.55492835432045162</v>
      </c>
      <c r="M213" s="184" t="s">
        <v>606</v>
      </c>
      <c r="N213" s="181">
        <v>43896</v>
      </c>
      <c r="O213" s="1"/>
      <c r="P213" s="1"/>
      <c r="Q213" s="1"/>
      <c r="R213" s="6" t="s">
        <v>785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01">
        <v>134</v>
      </c>
      <c r="B214" s="202">
        <v>43258</v>
      </c>
      <c r="C214" s="202"/>
      <c r="D214" s="203" t="s">
        <v>445</v>
      </c>
      <c r="E214" s="204" t="s">
        <v>592</v>
      </c>
      <c r="F214" s="204">
        <f>342.5-5.1</f>
        <v>337.4</v>
      </c>
      <c r="G214" s="204"/>
      <c r="H214" s="204">
        <v>412.5</v>
      </c>
      <c r="I214" s="206">
        <v>439</v>
      </c>
      <c r="J214" s="176" t="s">
        <v>800</v>
      </c>
      <c r="K214" s="177">
        <f t="shared" si="27"/>
        <v>75.100000000000023</v>
      </c>
      <c r="L214" s="178">
        <f t="shared" si="28"/>
        <v>0.22258446947243635</v>
      </c>
      <c r="M214" s="173" t="s">
        <v>595</v>
      </c>
      <c r="N214" s="179">
        <v>44230</v>
      </c>
      <c r="O214" s="1"/>
      <c r="P214" s="1"/>
      <c r="Q214" s="1"/>
      <c r="R214" s="6" t="s">
        <v>789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95">
        <v>135</v>
      </c>
      <c r="B215" s="194">
        <v>43285</v>
      </c>
      <c r="C215" s="194"/>
      <c r="D215" s="195" t="s">
        <v>58</v>
      </c>
      <c r="E215" s="196" t="s">
        <v>592</v>
      </c>
      <c r="F215" s="196">
        <f>127.5-5.53</f>
        <v>121.97</v>
      </c>
      <c r="G215" s="197"/>
      <c r="H215" s="197">
        <v>122.5</v>
      </c>
      <c r="I215" s="197">
        <v>170</v>
      </c>
      <c r="J215" s="198" t="s">
        <v>801</v>
      </c>
      <c r="K215" s="199">
        <f t="shared" si="27"/>
        <v>0.53000000000000114</v>
      </c>
      <c r="L215" s="200">
        <f t="shared" si="28"/>
        <v>4.3453308190538747E-3</v>
      </c>
      <c r="M215" s="196" t="s">
        <v>615</v>
      </c>
      <c r="N215" s="194">
        <v>44431</v>
      </c>
      <c r="O215" s="1"/>
      <c r="P215" s="1"/>
      <c r="Q215" s="1"/>
      <c r="R215" s="6" t="s">
        <v>785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14">
        <v>136</v>
      </c>
      <c r="B216" s="215">
        <v>43294</v>
      </c>
      <c r="C216" s="215"/>
      <c r="D216" s="216" t="s">
        <v>802</v>
      </c>
      <c r="E216" s="217" t="s">
        <v>592</v>
      </c>
      <c r="F216" s="212">
        <v>46.5</v>
      </c>
      <c r="G216" s="217"/>
      <c r="H216" s="217">
        <v>17</v>
      </c>
      <c r="I216" s="218">
        <v>59</v>
      </c>
      <c r="J216" s="186" t="s">
        <v>803</v>
      </c>
      <c r="K216" s="187">
        <f t="shared" si="27"/>
        <v>-29.5</v>
      </c>
      <c r="L216" s="188">
        <f t="shared" si="28"/>
        <v>-0.63440860215053763</v>
      </c>
      <c r="M216" s="184" t="s">
        <v>606</v>
      </c>
      <c r="N216" s="181">
        <v>43887</v>
      </c>
      <c r="O216" s="1"/>
      <c r="P216" s="1"/>
      <c r="Q216" s="1"/>
      <c r="R216" s="6" t="s">
        <v>785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01">
        <v>137</v>
      </c>
      <c r="B217" s="202">
        <v>43396</v>
      </c>
      <c r="C217" s="202"/>
      <c r="D217" s="203" t="s">
        <v>428</v>
      </c>
      <c r="E217" s="204" t="s">
        <v>592</v>
      </c>
      <c r="F217" s="204">
        <v>156.5</v>
      </c>
      <c r="G217" s="204"/>
      <c r="H217" s="204">
        <v>207.5</v>
      </c>
      <c r="I217" s="206">
        <v>191</v>
      </c>
      <c r="J217" s="176" t="s">
        <v>682</v>
      </c>
      <c r="K217" s="177">
        <f t="shared" si="27"/>
        <v>51</v>
      </c>
      <c r="L217" s="178">
        <f t="shared" si="28"/>
        <v>0.32587859424920129</v>
      </c>
      <c r="M217" s="173" t="s">
        <v>595</v>
      </c>
      <c r="N217" s="179">
        <v>44369</v>
      </c>
      <c r="O217" s="1"/>
      <c r="P217" s="1"/>
      <c r="Q217" s="1"/>
      <c r="R217" s="6" t="s">
        <v>785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01">
        <v>138</v>
      </c>
      <c r="B218" s="202">
        <v>43439</v>
      </c>
      <c r="C218" s="202"/>
      <c r="D218" s="203" t="s">
        <v>347</v>
      </c>
      <c r="E218" s="204" t="s">
        <v>592</v>
      </c>
      <c r="F218" s="204">
        <v>259.5</v>
      </c>
      <c r="G218" s="204"/>
      <c r="H218" s="204">
        <v>320</v>
      </c>
      <c r="I218" s="206">
        <v>320</v>
      </c>
      <c r="J218" s="176" t="s">
        <v>682</v>
      </c>
      <c r="K218" s="177">
        <f t="shared" si="27"/>
        <v>60.5</v>
      </c>
      <c r="L218" s="178">
        <f t="shared" si="28"/>
        <v>0.23314065510597304</v>
      </c>
      <c r="M218" s="173" t="s">
        <v>595</v>
      </c>
      <c r="N218" s="179">
        <v>44323</v>
      </c>
      <c r="O218" s="1"/>
      <c r="P218" s="1"/>
      <c r="Q218" s="1"/>
      <c r="R218" s="6" t="s">
        <v>785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14">
        <v>139</v>
      </c>
      <c r="B219" s="215">
        <v>43439</v>
      </c>
      <c r="C219" s="215"/>
      <c r="D219" s="216" t="s">
        <v>804</v>
      </c>
      <c r="E219" s="217" t="s">
        <v>592</v>
      </c>
      <c r="F219" s="217">
        <v>715</v>
      </c>
      <c r="G219" s="217"/>
      <c r="H219" s="217">
        <v>445</v>
      </c>
      <c r="I219" s="218">
        <v>840</v>
      </c>
      <c r="J219" s="186" t="s">
        <v>805</v>
      </c>
      <c r="K219" s="187">
        <f t="shared" si="27"/>
        <v>-270</v>
      </c>
      <c r="L219" s="188">
        <f t="shared" si="28"/>
        <v>-0.3776223776223776</v>
      </c>
      <c r="M219" s="184" t="s">
        <v>606</v>
      </c>
      <c r="N219" s="181">
        <v>43800</v>
      </c>
      <c r="O219" s="1"/>
      <c r="P219" s="1"/>
      <c r="Q219" s="1"/>
      <c r="R219" s="6" t="s">
        <v>785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01">
        <v>140</v>
      </c>
      <c r="B220" s="202">
        <v>43469</v>
      </c>
      <c r="C220" s="202"/>
      <c r="D220" s="203" t="s">
        <v>180</v>
      </c>
      <c r="E220" s="204" t="s">
        <v>592</v>
      </c>
      <c r="F220" s="204">
        <v>875</v>
      </c>
      <c r="G220" s="204"/>
      <c r="H220" s="204">
        <v>1165</v>
      </c>
      <c r="I220" s="206">
        <v>1185</v>
      </c>
      <c r="J220" s="176" t="s">
        <v>806</v>
      </c>
      <c r="K220" s="177">
        <f t="shared" si="27"/>
        <v>290</v>
      </c>
      <c r="L220" s="178">
        <f t="shared" si="28"/>
        <v>0.33142857142857141</v>
      </c>
      <c r="M220" s="173" t="s">
        <v>595</v>
      </c>
      <c r="N220" s="179">
        <v>43847</v>
      </c>
      <c r="O220" s="1"/>
      <c r="P220" s="1"/>
      <c r="Q220" s="1"/>
      <c r="R220" s="6" t="s">
        <v>785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01">
        <v>141</v>
      </c>
      <c r="B221" s="202">
        <v>43559</v>
      </c>
      <c r="C221" s="202"/>
      <c r="D221" s="203" t="s">
        <v>365</v>
      </c>
      <c r="E221" s="204" t="s">
        <v>592</v>
      </c>
      <c r="F221" s="204">
        <f>387-14.63</f>
        <v>372.37</v>
      </c>
      <c r="G221" s="204"/>
      <c r="H221" s="204">
        <v>490</v>
      </c>
      <c r="I221" s="206">
        <v>490</v>
      </c>
      <c r="J221" s="176" t="s">
        <v>682</v>
      </c>
      <c r="K221" s="177">
        <f t="shared" si="27"/>
        <v>117.63</v>
      </c>
      <c r="L221" s="178">
        <f t="shared" si="28"/>
        <v>0.31589548030185027</v>
      </c>
      <c r="M221" s="173" t="s">
        <v>595</v>
      </c>
      <c r="N221" s="179">
        <v>43850</v>
      </c>
      <c r="O221" s="1"/>
      <c r="P221" s="1"/>
      <c r="Q221" s="1"/>
      <c r="R221" s="6" t="s">
        <v>785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14">
        <v>142</v>
      </c>
      <c r="B222" s="215">
        <v>43578</v>
      </c>
      <c r="C222" s="215"/>
      <c r="D222" s="216" t="s">
        <v>807</v>
      </c>
      <c r="E222" s="217" t="s">
        <v>605</v>
      </c>
      <c r="F222" s="217">
        <v>220</v>
      </c>
      <c r="G222" s="217"/>
      <c r="H222" s="217">
        <v>127.5</v>
      </c>
      <c r="I222" s="218">
        <v>284</v>
      </c>
      <c r="J222" s="186" t="s">
        <v>808</v>
      </c>
      <c r="K222" s="187">
        <f t="shared" si="27"/>
        <v>-92.5</v>
      </c>
      <c r="L222" s="188">
        <f t="shared" si="28"/>
        <v>-0.42045454545454547</v>
      </c>
      <c r="M222" s="184" t="s">
        <v>606</v>
      </c>
      <c r="N222" s="181">
        <v>43896</v>
      </c>
      <c r="O222" s="1"/>
      <c r="P222" s="1"/>
      <c r="Q222" s="1"/>
      <c r="R222" s="6" t="s">
        <v>785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01">
        <v>143</v>
      </c>
      <c r="B223" s="202">
        <v>43622</v>
      </c>
      <c r="C223" s="202"/>
      <c r="D223" s="203" t="s">
        <v>490</v>
      </c>
      <c r="E223" s="204" t="s">
        <v>605</v>
      </c>
      <c r="F223" s="204">
        <v>332.8</v>
      </c>
      <c r="G223" s="204"/>
      <c r="H223" s="204">
        <v>405</v>
      </c>
      <c r="I223" s="206">
        <v>419</v>
      </c>
      <c r="J223" s="176" t="s">
        <v>809</v>
      </c>
      <c r="K223" s="177">
        <f t="shared" si="27"/>
        <v>72.199999999999989</v>
      </c>
      <c r="L223" s="178">
        <f t="shared" si="28"/>
        <v>0.21694711538461534</v>
      </c>
      <c r="M223" s="173" t="s">
        <v>595</v>
      </c>
      <c r="N223" s="179">
        <v>43860</v>
      </c>
      <c r="O223" s="1"/>
      <c r="P223" s="1"/>
      <c r="Q223" s="1"/>
      <c r="R223" s="6" t="s">
        <v>789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95">
        <v>144</v>
      </c>
      <c r="B224" s="194">
        <v>43641</v>
      </c>
      <c r="C224" s="194"/>
      <c r="D224" s="195" t="s">
        <v>172</v>
      </c>
      <c r="E224" s="196" t="s">
        <v>592</v>
      </c>
      <c r="F224" s="196">
        <v>386</v>
      </c>
      <c r="G224" s="197"/>
      <c r="H224" s="197">
        <v>395</v>
      </c>
      <c r="I224" s="197">
        <v>452</v>
      </c>
      <c r="J224" s="198" t="s">
        <v>810</v>
      </c>
      <c r="K224" s="199">
        <f t="shared" si="27"/>
        <v>9</v>
      </c>
      <c r="L224" s="200">
        <f t="shared" si="28"/>
        <v>2.3316062176165803E-2</v>
      </c>
      <c r="M224" s="196" t="s">
        <v>615</v>
      </c>
      <c r="N224" s="194">
        <v>43868</v>
      </c>
      <c r="O224" s="1"/>
      <c r="P224" s="1"/>
      <c r="Q224" s="1"/>
      <c r="R224" s="6" t="s">
        <v>789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95">
        <v>145</v>
      </c>
      <c r="B225" s="194">
        <v>43707</v>
      </c>
      <c r="C225" s="194"/>
      <c r="D225" s="195" t="s">
        <v>146</v>
      </c>
      <c r="E225" s="196" t="s">
        <v>592</v>
      </c>
      <c r="F225" s="196">
        <v>137.5</v>
      </c>
      <c r="G225" s="197"/>
      <c r="H225" s="197">
        <v>138.5</v>
      </c>
      <c r="I225" s="197">
        <v>190</v>
      </c>
      <c r="J225" s="198" t="s">
        <v>811</v>
      </c>
      <c r="K225" s="199">
        <f t="shared" si="27"/>
        <v>1</v>
      </c>
      <c r="L225" s="200">
        <f t="shared" si="28"/>
        <v>7.2727272727272727E-3</v>
      </c>
      <c r="M225" s="196" t="s">
        <v>615</v>
      </c>
      <c r="N225" s="194">
        <v>44432</v>
      </c>
      <c r="O225" s="1"/>
      <c r="P225" s="1"/>
      <c r="Q225" s="1"/>
      <c r="R225" s="6" t="s">
        <v>785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01">
        <v>146</v>
      </c>
      <c r="B226" s="202">
        <v>43731</v>
      </c>
      <c r="C226" s="202"/>
      <c r="D226" s="203" t="s">
        <v>438</v>
      </c>
      <c r="E226" s="204" t="s">
        <v>592</v>
      </c>
      <c r="F226" s="204">
        <v>235</v>
      </c>
      <c r="G226" s="204"/>
      <c r="H226" s="204">
        <v>295</v>
      </c>
      <c r="I226" s="206">
        <v>296</v>
      </c>
      <c r="J226" s="176" t="s">
        <v>812</v>
      </c>
      <c r="K226" s="177">
        <f t="shared" si="27"/>
        <v>60</v>
      </c>
      <c r="L226" s="178">
        <f t="shared" si="28"/>
        <v>0.25531914893617019</v>
      </c>
      <c r="M226" s="173" t="s">
        <v>595</v>
      </c>
      <c r="N226" s="179">
        <v>43844</v>
      </c>
      <c r="O226" s="1"/>
      <c r="P226" s="1"/>
      <c r="Q226" s="1"/>
      <c r="R226" s="6" t="s">
        <v>789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01">
        <v>147</v>
      </c>
      <c r="B227" s="202">
        <v>43752</v>
      </c>
      <c r="C227" s="202"/>
      <c r="D227" s="203" t="s">
        <v>813</v>
      </c>
      <c r="E227" s="204" t="s">
        <v>592</v>
      </c>
      <c r="F227" s="204">
        <v>277.5</v>
      </c>
      <c r="G227" s="204"/>
      <c r="H227" s="204">
        <v>333</v>
      </c>
      <c r="I227" s="206">
        <v>333</v>
      </c>
      <c r="J227" s="176" t="s">
        <v>814</v>
      </c>
      <c r="K227" s="177">
        <f t="shared" si="27"/>
        <v>55.5</v>
      </c>
      <c r="L227" s="178">
        <f t="shared" si="28"/>
        <v>0.2</v>
      </c>
      <c r="M227" s="173" t="s">
        <v>595</v>
      </c>
      <c r="N227" s="179">
        <v>43846</v>
      </c>
      <c r="O227" s="1"/>
      <c r="P227" s="1"/>
      <c r="Q227" s="1"/>
      <c r="R227" s="6" t="s">
        <v>785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01">
        <v>148</v>
      </c>
      <c r="B228" s="202">
        <v>43752</v>
      </c>
      <c r="C228" s="202"/>
      <c r="D228" s="203" t="s">
        <v>815</v>
      </c>
      <c r="E228" s="204" t="s">
        <v>592</v>
      </c>
      <c r="F228" s="204">
        <v>930</v>
      </c>
      <c r="G228" s="204"/>
      <c r="H228" s="204">
        <v>1165</v>
      </c>
      <c r="I228" s="206">
        <v>1200</v>
      </c>
      <c r="J228" s="176" t="s">
        <v>816</v>
      </c>
      <c r="K228" s="177">
        <f t="shared" si="27"/>
        <v>235</v>
      </c>
      <c r="L228" s="178">
        <f t="shared" si="28"/>
        <v>0.25268817204301075</v>
      </c>
      <c r="M228" s="173" t="s">
        <v>595</v>
      </c>
      <c r="N228" s="179">
        <v>43847</v>
      </c>
      <c r="O228" s="1"/>
      <c r="P228" s="1"/>
      <c r="Q228" s="1"/>
      <c r="R228" s="6" t="s">
        <v>789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01">
        <v>149</v>
      </c>
      <c r="B229" s="202">
        <v>43753</v>
      </c>
      <c r="C229" s="202"/>
      <c r="D229" s="203" t="s">
        <v>817</v>
      </c>
      <c r="E229" s="204" t="s">
        <v>592</v>
      </c>
      <c r="F229" s="174">
        <v>111</v>
      </c>
      <c r="G229" s="204"/>
      <c r="H229" s="204">
        <v>141</v>
      </c>
      <c r="I229" s="206">
        <v>141</v>
      </c>
      <c r="J229" s="176" t="s">
        <v>818</v>
      </c>
      <c r="K229" s="177">
        <f t="shared" si="27"/>
        <v>30</v>
      </c>
      <c r="L229" s="178">
        <f t="shared" si="28"/>
        <v>0.27027027027027029</v>
      </c>
      <c r="M229" s="173" t="s">
        <v>595</v>
      </c>
      <c r="N229" s="179">
        <v>44328</v>
      </c>
      <c r="O229" s="1"/>
      <c r="P229" s="1"/>
      <c r="Q229" s="1"/>
      <c r="R229" s="6" t="s">
        <v>789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01">
        <v>150</v>
      </c>
      <c r="B230" s="202">
        <v>43753</v>
      </c>
      <c r="C230" s="202"/>
      <c r="D230" s="203" t="s">
        <v>819</v>
      </c>
      <c r="E230" s="204" t="s">
        <v>592</v>
      </c>
      <c r="F230" s="174">
        <v>296</v>
      </c>
      <c r="G230" s="204"/>
      <c r="H230" s="204">
        <v>370</v>
      </c>
      <c r="I230" s="206">
        <v>370</v>
      </c>
      <c r="J230" s="176" t="s">
        <v>682</v>
      </c>
      <c r="K230" s="177">
        <f t="shared" si="27"/>
        <v>74</v>
      </c>
      <c r="L230" s="178">
        <f t="shared" si="28"/>
        <v>0.25</v>
      </c>
      <c r="M230" s="173" t="s">
        <v>595</v>
      </c>
      <c r="N230" s="179">
        <v>43853</v>
      </c>
      <c r="O230" s="1"/>
      <c r="P230" s="1"/>
      <c r="Q230" s="1"/>
      <c r="R230" s="6" t="s">
        <v>789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01">
        <v>151</v>
      </c>
      <c r="B231" s="202">
        <v>43754</v>
      </c>
      <c r="C231" s="202"/>
      <c r="D231" s="203" t="s">
        <v>820</v>
      </c>
      <c r="E231" s="204" t="s">
        <v>592</v>
      </c>
      <c r="F231" s="174">
        <v>300</v>
      </c>
      <c r="G231" s="204"/>
      <c r="H231" s="204">
        <v>382.5</v>
      </c>
      <c r="I231" s="206">
        <v>344</v>
      </c>
      <c r="J231" s="176" t="s">
        <v>821</v>
      </c>
      <c r="K231" s="177">
        <f t="shared" si="27"/>
        <v>82.5</v>
      </c>
      <c r="L231" s="178">
        <f t="shared" si="28"/>
        <v>0.27500000000000002</v>
      </c>
      <c r="M231" s="173" t="s">
        <v>595</v>
      </c>
      <c r="N231" s="179">
        <v>44238</v>
      </c>
      <c r="O231" s="1"/>
      <c r="P231" s="1"/>
      <c r="Q231" s="1"/>
      <c r="R231" s="6" t="s">
        <v>789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01">
        <v>152</v>
      </c>
      <c r="B232" s="202">
        <v>43832</v>
      </c>
      <c r="C232" s="202"/>
      <c r="D232" s="203" t="s">
        <v>822</v>
      </c>
      <c r="E232" s="204" t="s">
        <v>592</v>
      </c>
      <c r="F232" s="174">
        <v>495</v>
      </c>
      <c r="G232" s="204"/>
      <c r="H232" s="204">
        <v>595</v>
      </c>
      <c r="I232" s="206">
        <v>590</v>
      </c>
      <c r="J232" s="176" t="s">
        <v>618</v>
      </c>
      <c r="K232" s="177">
        <f t="shared" si="27"/>
        <v>100</v>
      </c>
      <c r="L232" s="178">
        <f t="shared" si="28"/>
        <v>0.20202020202020202</v>
      </c>
      <c r="M232" s="173" t="s">
        <v>595</v>
      </c>
      <c r="N232" s="179">
        <v>44589</v>
      </c>
      <c r="O232" s="1"/>
      <c r="P232" s="1"/>
      <c r="Q232" s="1"/>
      <c r="R232" s="6" t="s">
        <v>789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01">
        <v>153</v>
      </c>
      <c r="B233" s="202">
        <v>43966</v>
      </c>
      <c r="C233" s="202"/>
      <c r="D233" s="203" t="s">
        <v>76</v>
      </c>
      <c r="E233" s="204" t="s">
        <v>592</v>
      </c>
      <c r="F233" s="174">
        <v>67.5</v>
      </c>
      <c r="G233" s="204"/>
      <c r="H233" s="204">
        <v>86</v>
      </c>
      <c r="I233" s="206">
        <v>86</v>
      </c>
      <c r="J233" s="176" t="s">
        <v>823</v>
      </c>
      <c r="K233" s="177">
        <f t="shared" si="27"/>
        <v>18.5</v>
      </c>
      <c r="L233" s="178">
        <f t="shared" si="28"/>
        <v>0.27407407407407408</v>
      </c>
      <c r="M233" s="173" t="s">
        <v>595</v>
      </c>
      <c r="N233" s="179">
        <v>44008</v>
      </c>
      <c r="O233" s="1"/>
      <c r="P233" s="1"/>
      <c r="Q233" s="1"/>
      <c r="R233" s="6" t="s">
        <v>789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01">
        <v>154</v>
      </c>
      <c r="B234" s="202">
        <v>44035</v>
      </c>
      <c r="C234" s="202"/>
      <c r="D234" s="203" t="s">
        <v>489</v>
      </c>
      <c r="E234" s="204" t="s">
        <v>592</v>
      </c>
      <c r="F234" s="174">
        <v>231</v>
      </c>
      <c r="G234" s="204"/>
      <c r="H234" s="204">
        <v>281</v>
      </c>
      <c r="I234" s="206">
        <v>281</v>
      </c>
      <c r="J234" s="176" t="s">
        <v>682</v>
      </c>
      <c r="K234" s="177">
        <f t="shared" si="27"/>
        <v>50</v>
      </c>
      <c r="L234" s="178">
        <f t="shared" si="28"/>
        <v>0.21645021645021645</v>
      </c>
      <c r="M234" s="173" t="s">
        <v>595</v>
      </c>
      <c r="N234" s="179">
        <v>44358</v>
      </c>
      <c r="O234" s="1"/>
      <c r="P234" s="1"/>
      <c r="Q234" s="1"/>
      <c r="R234" s="6" t="s">
        <v>789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01">
        <v>155</v>
      </c>
      <c r="B235" s="202">
        <v>44092</v>
      </c>
      <c r="C235" s="202"/>
      <c r="D235" s="203" t="s">
        <v>144</v>
      </c>
      <c r="E235" s="204" t="s">
        <v>592</v>
      </c>
      <c r="F235" s="204">
        <v>206</v>
      </c>
      <c r="G235" s="204"/>
      <c r="H235" s="204">
        <v>248</v>
      </c>
      <c r="I235" s="206">
        <v>248</v>
      </c>
      <c r="J235" s="176" t="s">
        <v>682</v>
      </c>
      <c r="K235" s="177">
        <f t="shared" si="27"/>
        <v>42</v>
      </c>
      <c r="L235" s="178">
        <f t="shared" si="28"/>
        <v>0.20388349514563106</v>
      </c>
      <c r="M235" s="173" t="s">
        <v>595</v>
      </c>
      <c r="N235" s="179">
        <v>44214</v>
      </c>
      <c r="O235" s="1"/>
      <c r="P235" s="1"/>
      <c r="Q235" s="1"/>
      <c r="R235" s="6" t="s">
        <v>789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01">
        <v>156</v>
      </c>
      <c r="B236" s="202">
        <v>44140</v>
      </c>
      <c r="C236" s="202"/>
      <c r="D236" s="203" t="s">
        <v>144</v>
      </c>
      <c r="E236" s="204" t="s">
        <v>592</v>
      </c>
      <c r="F236" s="204">
        <v>182.5</v>
      </c>
      <c r="G236" s="204"/>
      <c r="H236" s="204">
        <v>248</v>
      </c>
      <c r="I236" s="206">
        <v>248</v>
      </c>
      <c r="J236" s="176" t="s">
        <v>682</v>
      </c>
      <c r="K236" s="177">
        <f t="shared" si="27"/>
        <v>65.5</v>
      </c>
      <c r="L236" s="178">
        <f t="shared" si="28"/>
        <v>0.35890410958904112</v>
      </c>
      <c r="M236" s="173" t="s">
        <v>595</v>
      </c>
      <c r="N236" s="179">
        <v>44214</v>
      </c>
      <c r="O236" s="1"/>
      <c r="P236" s="1"/>
      <c r="Q236" s="1"/>
      <c r="R236" s="6" t="s">
        <v>789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01">
        <v>157</v>
      </c>
      <c r="B237" s="202">
        <v>44140</v>
      </c>
      <c r="C237" s="202"/>
      <c r="D237" s="203" t="s">
        <v>347</v>
      </c>
      <c r="E237" s="204" t="s">
        <v>592</v>
      </c>
      <c r="F237" s="204">
        <v>247.5</v>
      </c>
      <c r="G237" s="204"/>
      <c r="H237" s="204">
        <v>320</v>
      </c>
      <c r="I237" s="206">
        <v>320</v>
      </c>
      <c r="J237" s="176" t="s">
        <v>682</v>
      </c>
      <c r="K237" s="177">
        <f t="shared" si="27"/>
        <v>72.5</v>
      </c>
      <c r="L237" s="178">
        <f t="shared" si="28"/>
        <v>0.29292929292929293</v>
      </c>
      <c r="M237" s="173" t="s">
        <v>595</v>
      </c>
      <c r="N237" s="179">
        <v>44323</v>
      </c>
      <c r="O237" s="1"/>
      <c r="P237" s="1"/>
      <c r="Q237" s="1"/>
      <c r="R237" s="6" t="s">
        <v>789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01">
        <v>158</v>
      </c>
      <c r="B238" s="202">
        <v>44140</v>
      </c>
      <c r="C238" s="202"/>
      <c r="D238" s="203" t="s">
        <v>203</v>
      </c>
      <c r="E238" s="204" t="s">
        <v>592</v>
      </c>
      <c r="F238" s="174">
        <v>925</v>
      </c>
      <c r="G238" s="204"/>
      <c r="H238" s="204">
        <v>1095</v>
      </c>
      <c r="I238" s="206">
        <v>1093</v>
      </c>
      <c r="J238" s="176" t="s">
        <v>824</v>
      </c>
      <c r="K238" s="177">
        <f t="shared" si="27"/>
        <v>170</v>
      </c>
      <c r="L238" s="178">
        <f t="shared" si="28"/>
        <v>0.18378378378378379</v>
      </c>
      <c r="M238" s="173" t="s">
        <v>595</v>
      </c>
      <c r="N238" s="179">
        <v>44201</v>
      </c>
      <c r="O238" s="1"/>
      <c r="P238" s="1"/>
      <c r="Q238" s="1"/>
      <c r="R238" s="6" t="s">
        <v>789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01">
        <v>159</v>
      </c>
      <c r="B239" s="202">
        <v>44140</v>
      </c>
      <c r="C239" s="202"/>
      <c r="D239" s="203" t="s">
        <v>365</v>
      </c>
      <c r="E239" s="204" t="s">
        <v>592</v>
      </c>
      <c r="F239" s="174">
        <v>332.5</v>
      </c>
      <c r="G239" s="204"/>
      <c r="H239" s="204">
        <v>393</v>
      </c>
      <c r="I239" s="206">
        <v>406</v>
      </c>
      <c r="J239" s="176" t="s">
        <v>825</v>
      </c>
      <c r="K239" s="177">
        <f t="shared" si="27"/>
        <v>60.5</v>
      </c>
      <c r="L239" s="178">
        <f t="shared" si="28"/>
        <v>0.18195488721804512</v>
      </c>
      <c r="M239" s="173" t="s">
        <v>595</v>
      </c>
      <c r="N239" s="179">
        <v>44256</v>
      </c>
      <c r="O239" s="1"/>
      <c r="P239" s="1"/>
      <c r="Q239" s="1"/>
      <c r="R239" s="6" t="s">
        <v>789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01">
        <v>160</v>
      </c>
      <c r="B240" s="202">
        <v>44141</v>
      </c>
      <c r="C240" s="202"/>
      <c r="D240" s="203" t="s">
        <v>489</v>
      </c>
      <c r="E240" s="204" t="s">
        <v>592</v>
      </c>
      <c r="F240" s="174">
        <v>231</v>
      </c>
      <c r="G240" s="204"/>
      <c r="H240" s="204">
        <v>281</v>
      </c>
      <c r="I240" s="206">
        <v>281</v>
      </c>
      <c r="J240" s="176" t="s">
        <v>682</v>
      </c>
      <c r="K240" s="177">
        <f t="shared" si="27"/>
        <v>50</v>
      </c>
      <c r="L240" s="178">
        <f t="shared" si="28"/>
        <v>0.21645021645021645</v>
      </c>
      <c r="M240" s="173" t="s">
        <v>595</v>
      </c>
      <c r="N240" s="179">
        <v>44358</v>
      </c>
      <c r="O240" s="1"/>
      <c r="P240" s="1"/>
      <c r="Q240" s="1"/>
      <c r="R240" s="6" t="s">
        <v>789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01">
        <v>161</v>
      </c>
      <c r="B241" s="202">
        <v>44187</v>
      </c>
      <c r="C241" s="202"/>
      <c r="D241" s="203" t="s">
        <v>826</v>
      </c>
      <c r="E241" s="204" t="s">
        <v>592</v>
      </c>
      <c r="F241" s="174">
        <v>190</v>
      </c>
      <c r="G241" s="204"/>
      <c r="H241" s="204">
        <v>239</v>
      </c>
      <c r="I241" s="206">
        <v>239</v>
      </c>
      <c r="J241" s="176" t="s">
        <v>827</v>
      </c>
      <c r="K241" s="177">
        <f t="shared" si="27"/>
        <v>49</v>
      </c>
      <c r="L241" s="178">
        <f t="shared" si="28"/>
        <v>0.25789473684210529</v>
      </c>
      <c r="M241" s="173" t="s">
        <v>595</v>
      </c>
      <c r="N241" s="179">
        <v>44844</v>
      </c>
      <c r="O241" s="1"/>
      <c r="P241" s="1"/>
      <c r="Q241" s="1"/>
      <c r="R241" s="6" t="s">
        <v>789</v>
      </c>
    </row>
    <row r="242" spans="1:26" ht="12.75" customHeight="1">
      <c r="A242" s="201">
        <v>162</v>
      </c>
      <c r="B242" s="202">
        <v>44258</v>
      </c>
      <c r="C242" s="202"/>
      <c r="D242" s="203" t="s">
        <v>822</v>
      </c>
      <c r="E242" s="204" t="s">
        <v>592</v>
      </c>
      <c r="F242" s="174">
        <v>495</v>
      </c>
      <c r="G242" s="204"/>
      <c r="H242" s="204">
        <v>595</v>
      </c>
      <c r="I242" s="206">
        <v>590</v>
      </c>
      <c r="J242" s="176" t="s">
        <v>618</v>
      </c>
      <c r="K242" s="177">
        <f t="shared" si="27"/>
        <v>100</v>
      </c>
      <c r="L242" s="178">
        <f t="shared" si="28"/>
        <v>0.20202020202020202</v>
      </c>
      <c r="M242" s="173" t="s">
        <v>595</v>
      </c>
      <c r="N242" s="179">
        <v>44589</v>
      </c>
      <c r="O242" s="1"/>
      <c r="P242" s="1"/>
      <c r="R242" s="6" t="s">
        <v>789</v>
      </c>
    </row>
    <row r="243" spans="1:26" ht="12.75" customHeight="1">
      <c r="A243" s="201">
        <v>163</v>
      </c>
      <c r="B243" s="202">
        <v>44274</v>
      </c>
      <c r="C243" s="202"/>
      <c r="D243" s="203" t="s">
        <v>365</v>
      </c>
      <c r="E243" s="204" t="s">
        <v>592</v>
      </c>
      <c r="F243" s="174">
        <v>355</v>
      </c>
      <c r="G243" s="204"/>
      <c r="H243" s="204">
        <v>422.5</v>
      </c>
      <c r="I243" s="206">
        <v>420</v>
      </c>
      <c r="J243" s="176" t="s">
        <v>828</v>
      </c>
      <c r="K243" s="177">
        <f t="shared" si="27"/>
        <v>67.5</v>
      </c>
      <c r="L243" s="178">
        <f t="shared" si="28"/>
        <v>0.19014084507042253</v>
      </c>
      <c r="M243" s="173" t="s">
        <v>595</v>
      </c>
      <c r="N243" s="179">
        <v>44361</v>
      </c>
      <c r="O243" s="1"/>
      <c r="R243" s="219" t="s">
        <v>789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01">
        <v>164</v>
      </c>
      <c r="B244" s="202">
        <v>44295</v>
      </c>
      <c r="C244" s="202"/>
      <c r="D244" s="203" t="s">
        <v>327</v>
      </c>
      <c r="E244" s="204" t="s">
        <v>592</v>
      </c>
      <c r="F244" s="174">
        <v>555</v>
      </c>
      <c r="G244" s="204"/>
      <c r="H244" s="204">
        <v>663</v>
      </c>
      <c r="I244" s="206">
        <v>663</v>
      </c>
      <c r="J244" s="176" t="s">
        <v>829</v>
      </c>
      <c r="K244" s="177">
        <f t="shared" si="27"/>
        <v>108</v>
      </c>
      <c r="L244" s="178">
        <f t="shared" si="28"/>
        <v>0.19459459459459461</v>
      </c>
      <c r="M244" s="173" t="s">
        <v>595</v>
      </c>
      <c r="N244" s="179">
        <v>44321</v>
      </c>
      <c r="O244" s="1"/>
      <c r="P244" s="1"/>
      <c r="Q244" s="1"/>
      <c r="R244" s="219" t="s">
        <v>789</v>
      </c>
    </row>
    <row r="245" spans="1:26" ht="12.75" customHeight="1">
      <c r="A245" s="201">
        <v>165</v>
      </c>
      <c r="B245" s="202">
        <v>44308</v>
      </c>
      <c r="C245" s="202"/>
      <c r="D245" s="203" t="s">
        <v>793</v>
      </c>
      <c r="E245" s="204" t="s">
        <v>592</v>
      </c>
      <c r="F245" s="174">
        <v>126.5</v>
      </c>
      <c r="G245" s="204"/>
      <c r="H245" s="204">
        <v>155</v>
      </c>
      <c r="I245" s="206">
        <v>155</v>
      </c>
      <c r="J245" s="176" t="s">
        <v>682</v>
      </c>
      <c r="K245" s="177">
        <f t="shared" si="27"/>
        <v>28.5</v>
      </c>
      <c r="L245" s="178">
        <f t="shared" si="28"/>
        <v>0.22529644268774704</v>
      </c>
      <c r="M245" s="173" t="s">
        <v>595</v>
      </c>
      <c r="N245" s="179">
        <v>44362</v>
      </c>
      <c r="O245" s="1"/>
      <c r="R245" s="219" t="s">
        <v>789</v>
      </c>
    </row>
    <row r="246" spans="1:26" ht="12.75" customHeight="1">
      <c r="A246" s="180">
        <v>166</v>
      </c>
      <c r="B246" s="211">
        <v>44368</v>
      </c>
      <c r="C246" s="211"/>
      <c r="D246" s="182" t="s">
        <v>830</v>
      </c>
      <c r="E246" s="184" t="s">
        <v>592</v>
      </c>
      <c r="F246" s="212">
        <v>287.5</v>
      </c>
      <c r="G246" s="184"/>
      <c r="H246" s="184">
        <v>245</v>
      </c>
      <c r="I246" s="185">
        <v>344</v>
      </c>
      <c r="J246" s="186" t="s">
        <v>831</v>
      </c>
      <c r="K246" s="187">
        <f t="shared" si="27"/>
        <v>-42.5</v>
      </c>
      <c r="L246" s="188">
        <f t="shared" si="28"/>
        <v>-0.14782608695652175</v>
      </c>
      <c r="M246" s="184" t="s">
        <v>606</v>
      </c>
      <c r="N246" s="181">
        <v>44508</v>
      </c>
      <c r="O246" s="1"/>
      <c r="R246" s="219" t="s">
        <v>789</v>
      </c>
    </row>
    <row r="247" spans="1:26" ht="12.75" customHeight="1">
      <c r="A247" s="201">
        <v>167</v>
      </c>
      <c r="B247" s="202">
        <v>44368</v>
      </c>
      <c r="C247" s="202"/>
      <c r="D247" s="203" t="s">
        <v>489</v>
      </c>
      <c r="E247" s="204" t="s">
        <v>592</v>
      </c>
      <c r="F247" s="174">
        <v>241</v>
      </c>
      <c r="G247" s="204"/>
      <c r="H247" s="204">
        <v>298</v>
      </c>
      <c r="I247" s="206">
        <v>320</v>
      </c>
      <c r="J247" s="176" t="s">
        <v>682</v>
      </c>
      <c r="K247" s="177">
        <f t="shared" si="27"/>
        <v>57</v>
      </c>
      <c r="L247" s="178">
        <f t="shared" si="28"/>
        <v>0.23651452282157676</v>
      </c>
      <c r="M247" s="173" t="s">
        <v>595</v>
      </c>
      <c r="N247" s="179">
        <v>44802</v>
      </c>
      <c r="O247" s="41"/>
      <c r="R247" s="219" t="s">
        <v>789</v>
      </c>
    </row>
    <row r="248" spans="1:26" ht="12.75" customHeight="1">
      <c r="A248" s="201">
        <v>168</v>
      </c>
      <c r="B248" s="202">
        <v>44406</v>
      </c>
      <c r="C248" s="202"/>
      <c r="D248" s="203" t="s">
        <v>793</v>
      </c>
      <c r="E248" s="204" t="s">
        <v>592</v>
      </c>
      <c r="F248" s="174">
        <v>162.5</v>
      </c>
      <c r="G248" s="204"/>
      <c r="H248" s="204">
        <v>200</v>
      </c>
      <c r="I248" s="206">
        <v>200</v>
      </c>
      <c r="J248" s="176" t="s">
        <v>682</v>
      </c>
      <c r="K248" s="177">
        <f t="shared" si="27"/>
        <v>37.5</v>
      </c>
      <c r="L248" s="178">
        <f t="shared" si="28"/>
        <v>0.23076923076923078</v>
      </c>
      <c r="M248" s="173" t="s">
        <v>595</v>
      </c>
      <c r="N248" s="179">
        <v>44802</v>
      </c>
      <c r="O248" s="1"/>
      <c r="R248" s="219" t="s">
        <v>789</v>
      </c>
    </row>
    <row r="249" spans="1:26" ht="12.75" customHeight="1">
      <c r="A249" s="201">
        <v>169</v>
      </c>
      <c r="B249" s="202">
        <v>44462</v>
      </c>
      <c r="C249" s="202"/>
      <c r="D249" s="203" t="s">
        <v>446</v>
      </c>
      <c r="E249" s="204" t="s">
        <v>592</v>
      </c>
      <c r="F249" s="174">
        <v>1235</v>
      </c>
      <c r="G249" s="204"/>
      <c r="H249" s="204">
        <v>1505</v>
      </c>
      <c r="I249" s="206">
        <v>1500</v>
      </c>
      <c r="J249" s="176" t="s">
        <v>682</v>
      </c>
      <c r="K249" s="177">
        <f t="shared" si="27"/>
        <v>270</v>
      </c>
      <c r="L249" s="178">
        <f t="shared" si="28"/>
        <v>0.21862348178137653</v>
      </c>
      <c r="M249" s="173" t="s">
        <v>595</v>
      </c>
      <c r="N249" s="179">
        <v>44564</v>
      </c>
      <c r="O249" s="1"/>
      <c r="R249" s="219" t="s">
        <v>789</v>
      </c>
    </row>
    <row r="250" spans="1:26" ht="12.75" customHeight="1">
      <c r="A250" s="220">
        <v>170</v>
      </c>
      <c r="B250" s="221">
        <v>44480</v>
      </c>
      <c r="C250" s="221"/>
      <c r="D250" s="222" t="s">
        <v>832</v>
      </c>
      <c r="E250" s="223" t="s">
        <v>592</v>
      </c>
      <c r="F250" s="60">
        <v>58.75</v>
      </c>
      <c r="G250" s="223"/>
      <c r="H250" s="224"/>
      <c r="I250" s="56"/>
      <c r="J250" s="225" t="s">
        <v>593</v>
      </c>
      <c r="K250" s="220"/>
      <c r="L250" s="221"/>
      <c r="M250" s="221"/>
      <c r="N250" s="222"/>
      <c r="O250" s="41"/>
      <c r="R250" s="219" t="s">
        <v>789</v>
      </c>
    </row>
    <row r="251" spans="1:26" ht="12.75" customHeight="1">
      <c r="A251" s="226">
        <v>171</v>
      </c>
      <c r="B251" s="227">
        <v>44481</v>
      </c>
      <c r="C251" s="227"/>
      <c r="D251" s="228" t="s">
        <v>278</v>
      </c>
      <c r="E251" s="56" t="s">
        <v>592</v>
      </c>
      <c r="F251" s="229" t="s">
        <v>833</v>
      </c>
      <c r="G251" s="56"/>
      <c r="H251" s="56"/>
      <c r="I251" s="56">
        <v>380</v>
      </c>
      <c r="J251" s="230" t="s">
        <v>593</v>
      </c>
      <c r="K251" s="226"/>
      <c r="L251" s="227"/>
      <c r="M251" s="227"/>
      <c r="N251" s="228"/>
      <c r="O251" s="41"/>
      <c r="R251" s="219" t="s">
        <v>789</v>
      </c>
    </row>
    <row r="252" spans="1:26" ht="12.75" customHeight="1">
      <c r="A252" s="201">
        <v>172</v>
      </c>
      <c r="B252" s="202">
        <v>44481</v>
      </c>
      <c r="C252" s="202"/>
      <c r="D252" s="203" t="s">
        <v>834</v>
      </c>
      <c r="E252" s="204" t="s">
        <v>592</v>
      </c>
      <c r="F252" s="174">
        <v>45.5</v>
      </c>
      <c r="G252" s="204"/>
      <c r="H252" s="204">
        <v>56.5</v>
      </c>
      <c r="I252" s="206">
        <v>56</v>
      </c>
      <c r="J252" s="176" t="s">
        <v>682</v>
      </c>
      <c r="K252" s="177">
        <f t="shared" ref="K252:K253" si="29">H252-F252</f>
        <v>11</v>
      </c>
      <c r="L252" s="178">
        <f t="shared" ref="L252:L253" si="30">K252/F252</f>
        <v>0.24175824175824176</v>
      </c>
      <c r="M252" s="173" t="s">
        <v>595</v>
      </c>
      <c r="N252" s="179">
        <v>44881</v>
      </c>
      <c r="O252" s="41"/>
      <c r="R252" s="219"/>
    </row>
    <row r="253" spans="1:26" ht="12.75" customHeight="1">
      <c r="A253" s="201">
        <v>173</v>
      </c>
      <c r="B253" s="202">
        <v>44551</v>
      </c>
      <c r="C253" s="202"/>
      <c r="D253" s="203" t="s">
        <v>131</v>
      </c>
      <c r="E253" s="204" t="s">
        <v>592</v>
      </c>
      <c r="F253" s="174">
        <v>2300</v>
      </c>
      <c r="G253" s="204"/>
      <c r="H253" s="204">
        <f>(2820+2200)/2</f>
        <v>2510</v>
      </c>
      <c r="I253" s="206">
        <v>3000</v>
      </c>
      <c r="J253" s="176" t="s">
        <v>835</v>
      </c>
      <c r="K253" s="177">
        <f t="shared" si="29"/>
        <v>210</v>
      </c>
      <c r="L253" s="178">
        <f t="shared" si="30"/>
        <v>9.1304347826086957E-2</v>
      </c>
      <c r="M253" s="173" t="s">
        <v>595</v>
      </c>
      <c r="N253" s="179">
        <v>44649</v>
      </c>
      <c r="O253" s="1"/>
      <c r="R253" s="219"/>
    </row>
    <row r="254" spans="1:26" ht="12.75" customHeight="1">
      <c r="A254" s="201">
        <v>174</v>
      </c>
      <c r="B254" s="202">
        <v>44606</v>
      </c>
      <c r="C254" s="202"/>
      <c r="D254" s="203" t="s">
        <v>436</v>
      </c>
      <c r="E254" s="204" t="s">
        <v>592</v>
      </c>
      <c r="F254" s="174">
        <v>635</v>
      </c>
      <c r="G254" s="204"/>
      <c r="H254" s="204">
        <v>700</v>
      </c>
      <c r="I254" s="206">
        <v>764</v>
      </c>
      <c r="J254" s="176" t="s">
        <v>883</v>
      </c>
      <c r="K254" s="177">
        <f t="shared" ref="K254" si="31">H254-F254</f>
        <v>65</v>
      </c>
      <c r="L254" s="178">
        <f t="shared" ref="L254" si="32">K254/F254</f>
        <v>0.10236220472440945</v>
      </c>
      <c r="M254" s="173" t="s">
        <v>595</v>
      </c>
      <c r="N254" s="179">
        <v>45159</v>
      </c>
      <c r="O254" s="41"/>
      <c r="R254" s="219"/>
    </row>
    <row r="255" spans="1:26" ht="12.75" customHeight="1">
      <c r="A255" s="201">
        <v>175</v>
      </c>
      <c r="B255" s="202">
        <v>44613</v>
      </c>
      <c r="C255" s="202"/>
      <c r="D255" s="203" t="s">
        <v>446</v>
      </c>
      <c r="E255" s="204" t="s">
        <v>592</v>
      </c>
      <c r="F255" s="174">
        <v>1255</v>
      </c>
      <c r="G255" s="204"/>
      <c r="H255" s="204">
        <v>1515</v>
      </c>
      <c r="I255" s="206">
        <v>1510</v>
      </c>
      <c r="J255" s="176" t="s">
        <v>682</v>
      </c>
      <c r="K255" s="177">
        <f>H255-F255</f>
        <v>260</v>
      </c>
      <c r="L255" s="178">
        <f>K255/F255</f>
        <v>0.20717131474103587</v>
      </c>
      <c r="M255" s="173" t="s">
        <v>595</v>
      </c>
      <c r="N255" s="179">
        <v>44834</v>
      </c>
      <c r="O255" s="41"/>
      <c r="R255" s="219"/>
    </row>
    <row r="256" spans="1:26" ht="12.75" customHeight="1">
      <c r="A256">
        <v>176</v>
      </c>
      <c r="B256" s="227">
        <v>44670</v>
      </c>
      <c r="C256" s="227"/>
      <c r="D256" s="58" t="s">
        <v>552</v>
      </c>
      <c r="E256" s="231" t="s">
        <v>592</v>
      </c>
      <c r="F256" s="56" t="s">
        <v>836</v>
      </c>
      <c r="G256" s="56"/>
      <c r="H256" s="56"/>
      <c r="I256" s="56">
        <v>553</v>
      </c>
      <c r="J256" s="56" t="s">
        <v>593</v>
      </c>
      <c r="K256" s="56"/>
      <c r="L256" s="56"/>
      <c r="M256" s="56"/>
      <c r="N256" s="56"/>
      <c r="O256" s="41"/>
      <c r="R256" s="219"/>
    </row>
    <row r="257" spans="1:38" ht="12.75" customHeight="1">
      <c r="A257" s="201">
        <v>177</v>
      </c>
      <c r="B257" s="202">
        <v>44746</v>
      </c>
      <c r="C257" s="202"/>
      <c r="D257" s="203" t="s">
        <v>837</v>
      </c>
      <c r="E257" s="204" t="s">
        <v>592</v>
      </c>
      <c r="F257" s="174">
        <v>207.5</v>
      </c>
      <c r="G257" s="204"/>
      <c r="H257" s="204">
        <v>254</v>
      </c>
      <c r="I257" s="206">
        <v>254</v>
      </c>
      <c r="J257" s="176" t="s">
        <v>682</v>
      </c>
      <c r="K257" s="177">
        <f t="shared" ref="K257:K259" si="33">H257-F257</f>
        <v>46.5</v>
      </c>
      <c r="L257" s="178">
        <f t="shared" ref="L257:L259" si="34">K257/F257</f>
        <v>0.22409638554216868</v>
      </c>
      <c r="M257" s="173" t="s">
        <v>595</v>
      </c>
      <c r="N257" s="179">
        <v>44792</v>
      </c>
      <c r="O257" s="1"/>
      <c r="R257" s="219"/>
    </row>
    <row r="258" spans="1:38" ht="12.75" customHeight="1">
      <c r="A258" s="201">
        <v>178</v>
      </c>
      <c r="B258" s="202">
        <v>44775</v>
      </c>
      <c r="C258" s="202"/>
      <c r="D258" s="203" t="s">
        <v>491</v>
      </c>
      <c r="E258" s="204" t="s">
        <v>592</v>
      </c>
      <c r="F258" s="174">
        <v>31.25</v>
      </c>
      <c r="G258" s="204"/>
      <c r="H258" s="204">
        <v>38.75</v>
      </c>
      <c r="I258" s="206">
        <v>38</v>
      </c>
      <c r="J258" s="176" t="s">
        <v>682</v>
      </c>
      <c r="K258" s="177">
        <f t="shared" si="33"/>
        <v>7.5</v>
      </c>
      <c r="L258" s="178">
        <f t="shared" si="34"/>
        <v>0.24</v>
      </c>
      <c r="M258" s="173" t="s">
        <v>595</v>
      </c>
      <c r="N258" s="179">
        <v>44844</v>
      </c>
      <c r="O258" s="41"/>
      <c r="R258" s="60"/>
    </row>
    <row r="259" spans="1:38" ht="12.75" customHeight="1">
      <c r="A259" s="201">
        <v>179</v>
      </c>
      <c r="B259" s="202">
        <v>44841</v>
      </c>
      <c r="C259" s="202"/>
      <c r="D259" s="203" t="s">
        <v>838</v>
      </c>
      <c r="E259" s="204" t="s">
        <v>592</v>
      </c>
      <c r="F259" s="174">
        <v>665</v>
      </c>
      <c r="G259" s="204"/>
      <c r="H259" s="204">
        <v>807.5</v>
      </c>
      <c r="I259" s="206">
        <v>840</v>
      </c>
      <c r="J259" s="176" t="s">
        <v>835</v>
      </c>
      <c r="K259" s="177">
        <f t="shared" si="33"/>
        <v>142.5</v>
      </c>
      <c r="L259" s="178">
        <f t="shared" si="34"/>
        <v>0.21428571428571427</v>
      </c>
      <c r="M259" s="173" t="s">
        <v>595</v>
      </c>
      <c r="N259" s="179">
        <v>45097</v>
      </c>
      <c r="O259" s="41"/>
      <c r="R259" s="60"/>
    </row>
    <row r="260" spans="1:38" ht="12.75" customHeight="1">
      <c r="A260" s="201">
        <v>180</v>
      </c>
      <c r="B260" s="202">
        <v>44844</v>
      </c>
      <c r="C260" s="202"/>
      <c r="D260" s="203" t="s">
        <v>438</v>
      </c>
      <c r="E260" s="204" t="s">
        <v>592</v>
      </c>
      <c r="F260" s="174">
        <v>227.5</v>
      </c>
      <c r="G260" s="204"/>
      <c r="H260" s="204">
        <v>270</v>
      </c>
      <c r="I260" s="206">
        <v>291</v>
      </c>
      <c r="J260" s="176" t="s">
        <v>885</v>
      </c>
      <c r="K260" s="177">
        <f t="shared" ref="K260" si="35">H260-F260</f>
        <v>42.5</v>
      </c>
      <c r="L260" s="178">
        <f t="shared" ref="L260" si="36">K260/F260</f>
        <v>0.18681318681318682</v>
      </c>
      <c r="M260" s="173" t="s">
        <v>595</v>
      </c>
      <c r="N260" s="179">
        <v>45160</v>
      </c>
      <c r="O260" s="41"/>
      <c r="Q260" s="41"/>
      <c r="R260" s="60"/>
    </row>
    <row r="261" spans="1:38" ht="12.75" customHeight="1">
      <c r="A261" s="201">
        <v>181</v>
      </c>
      <c r="B261" s="202">
        <v>44845</v>
      </c>
      <c r="C261" s="202"/>
      <c r="D261" s="203" t="s">
        <v>436</v>
      </c>
      <c r="E261" s="204" t="s">
        <v>592</v>
      </c>
      <c r="F261" s="174">
        <v>555</v>
      </c>
      <c r="G261" s="204"/>
      <c r="H261" s="204">
        <v>700</v>
      </c>
      <c r="I261" s="206">
        <v>765</v>
      </c>
      <c r="J261" s="176" t="s">
        <v>884</v>
      </c>
      <c r="K261" s="177">
        <f t="shared" ref="K261" si="37">H261-F261</f>
        <v>145</v>
      </c>
      <c r="L261" s="178">
        <f t="shared" ref="L261" si="38">K261/F261</f>
        <v>0.26126126126126126</v>
      </c>
      <c r="M261" s="173" t="s">
        <v>595</v>
      </c>
      <c r="N261" s="179">
        <v>45159</v>
      </c>
      <c r="O261" s="41"/>
      <c r="Q261" s="41"/>
      <c r="R261" s="60"/>
    </row>
    <row r="262" spans="1:38" ht="12.75" customHeight="1">
      <c r="A262" s="201">
        <v>182</v>
      </c>
      <c r="B262" s="202">
        <v>44981</v>
      </c>
      <c r="C262" s="202"/>
      <c r="D262" s="203" t="s">
        <v>453</v>
      </c>
      <c r="E262" s="204" t="s">
        <v>592</v>
      </c>
      <c r="F262" s="174">
        <v>1675</v>
      </c>
      <c r="G262" s="204"/>
      <c r="H262" s="204">
        <v>2080</v>
      </c>
      <c r="I262" s="206">
        <v>2080</v>
      </c>
      <c r="J262" s="176" t="s">
        <v>682</v>
      </c>
      <c r="K262" s="177">
        <f>H262-F262</f>
        <v>405</v>
      </c>
      <c r="L262" s="178">
        <f>K262/F262</f>
        <v>0.2417910447761194</v>
      </c>
      <c r="M262" s="173" t="s">
        <v>595</v>
      </c>
      <c r="N262" s="179">
        <v>45119</v>
      </c>
      <c r="O262" s="41"/>
      <c r="R262" s="60" t="s">
        <v>876</v>
      </c>
    </row>
    <row r="263" spans="1:38" ht="12.75" customHeight="1">
      <c r="A263" s="201">
        <v>183</v>
      </c>
      <c r="B263" s="202">
        <v>44986</v>
      </c>
      <c r="C263" s="202"/>
      <c r="D263" s="203" t="s">
        <v>491</v>
      </c>
      <c r="E263" s="204" t="s">
        <v>592</v>
      </c>
      <c r="F263" s="174">
        <v>57.5</v>
      </c>
      <c r="G263" s="204"/>
      <c r="H263" s="204">
        <v>120</v>
      </c>
      <c r="I263" s="206">
        <v>120</v>
      </c>
      <c r="J263" s="176" t="s">
        <v>682</v>
      </c>
      <c r="K263" s="177">
        <f>H263-F263</f>
        <v>62.5</v>
      </c>
      <c r="L263" s="178">
        <f>K263/F263</f>
        <v>1.0869565217391304</v>
      </c>
      <c r="M263" s="173" t="s">
        <v>595</v>
      </c>
      <c r="N263" s="179">
        <v>45049</v>
      </c>
      <c r="O263" s="41"/>
      <c r="R263" s="60" t="s">
        <v>876</v>
      </c>
    </row>
    <row r="264" spans="1:38" ht="12.75" customHeight="1">
      <c r="A264" s="232">
        <v>184</v>
      </c>
      <c r="B264" s="227">
        <v>45008</v>
      </c>
      <c r="C264" s="227"/>
      <c r="D264" s="58" t="s">
        <v>508</v>
      </c>
      <c r="E264" s="231" t="s">
        <v>592</v>
      </c>
      <c r="F264" s="231" t="s">
        <v>839</v>
      </c>
      <c r="G264" s="56"/>
      <c r="H264" s="56"/>
      <c r="I264" s="56">
        <v>3523</v>
      </c>
      <c r="J264" s="56" t="s">
        <v>593</v>
      </c>
      <c r="K264" s="56"/>
      <c r="L264" s="56"/>
      <c r="M264" s="56"/>
      <c r="N264" s="56"/>
      <c r="O264" s="41"/>
      <c r="R264" s="60" t="s">
        <v>876</v>
      </c>
    </row>
    <row r="265" spans="1:38" ht="12.75" customHeight="1">
      <c r="A265" s="201">
        <v>185</v>
      </c>
      <c r="B265" s="202">
        <v>45027</v>
      </c>
      <c r="C265" s="202"/>
      <c r="D265" s="203" t="s">
        <v>840</v>
      </c>
      <c r="E265" s="204" t="s">
        <v>592</v>
      </c>
      <c r="F265" s="174">
        <v>460</v>
      </c>
      <c r="G265" s="204"/>
      <c r="H265" s="204">
        <v>825</v>
      </c>
      <c r="I265" s="206">
        <v>810</v>
      </c>
      <c r="J265" s="176" t="s">
        <v>682</v>
      </c>
      <c r="K265" s="177">
        <f>H265-F265</f>
        <v>365</v>
      </c>
      <c r="L265" s="178">
        <f>K265/F265</f>
        <v>0.79347826086956519</v>
      </c>
      <c r="M265" s="173" t="s">
        <v>595</v>
      </c>
      <c r="N265" s="179">
        <v>45155</v>
      </c>
      <c r="O265" s="41"/>
      <c r="R265" s="60" t="s">
        <v>876</v>
      </c>
    </row>
    <row r="266" spans="1:38" ht="12.75" customHeight="1">
      <c r="A266" s="226">
        <v>186</v>
      </c>
      <c r="B266" s="227">
        <v>45050</v>
      </c>
      <c r="C266" s="58"/>
      <c r="D266" s="58" t="s">
        <v>42</v>
      </c>
      <c r="E266" s="231" t="s">
        <v>592</v>
      </c>
      <c r="F266" s="56" t="s">
        <v>841</v>
      </c>
      <c r="G266" s="56"/>
      <c r="H266" s="56"/>
      <c r="I266" s="56">
        <v>5040</v>
      </c>
      <c r="J266" s="56" t="s">
        <v>593</v>
      </c>
      <c r="K266" s="56"/>
      <c r="L266" s="56"/>
      <c r="M266" s="56"/>
      <c r="N266" s="56"/>
      <c r="O266" s="41"/>
      <c r="R266" s="60" t="s">
        <v>876</v>
      </c>
    </row>
    <row r="267" spans="1:38" ht="12.75" customHeight="1">
      <c r="A267" s="201">
        <v>187</v>
      </c>
      <c r="B267" s="202">
        <v>45075</v>
      </c>
      <c r="C267" s="202"/>
      <c r="D267" s="203" t="s">
        <v>842</v>
      </c>
      <c r="E267" s="204" t="s">
        <v>592</v>
      </c>
      <c r="F267" s="174">
        <v>585</v>
      </c>
      <c r="G267" s="204"/>
      <c r="H267" s="204">
        <v>732</v>
      </c>
      <c r="I267" s="206">
        <v>732</v>
      </c>
      <c r="J267" s="176" t="s">
        <v>682</v>
      </c>
      <c r="K267" s="177">
        <f>H267-F267</f>
        <v>147</v>
      </c>
      <c r="L267" s="178">
        <f>K267/F267</f>
        <v>0.25128205128205128</v>
      </c>
      <c r="M267" s="173" t="s">
        <v>595</v>
      </c>
      <c r="N267" s="179">
        <v>45152</v>
      </c>
      <c r="O267" s="41"/>
      <c r="Q267" s="41"/>
      <c r="R267" s="60" t="s">
        <v>876</v>
      </c>
      <c r="T267" s="41"/>
      <c r="V267" s="41"/>
      <c r="W267" s="60"/>
      <c r="Y267" s="41"/>
      <c r="AA267" s="41"/>
      <c r="AB267" s="60"/>
      <c r="AD267" s="41"/>
      <c r="AF267" s="41"/>
      <c r="AG267" s="60"/>
      <c r="AI267" s="41"/>
      <c r="AK267" s="41"/>
      <c r="AL267" s="60"/>
    </row>
    <row r="268" spans="1:38" ht="12.75" customHeight="1">
      <c r="A268" s="226">
        <v>188</v>
      </c>
      <c r="B268" s="227">
        <v>45078</v>
      </c>
      <c r="C268" s="58"/>
      <c r="D268" s="58" t="s">
        <v>540</v>
      </c>
      <c r="E268" s="231" t="s">
        <v>592</v>
      </c>
      <c r="F268" s="56" t="s">
        <v>843</v>
      </c>
      <c r="G268" s="56"/>
      <c r="H268" s="56"/>
      <c r="I268" s="56">
        <v>4300</v>
      </c>
      <c r="J268" s="56" t="s">
        <v>593</v>
      </c>
      <c r="K268" s="56"/>
      <c r="L268" s="56"/>
      <c r="M268" s="56"/>
      <c r="N268" s="56"/>
      <c r="O268" s="41"/>
      <c r="Q268" s="41"/>
      <c r="R268" s="60" t="s">
        <v>876</v>
      </c>
      <c r="T268" s="41"/>
      <c r="V268" s="41"/>
      <c r="W268" s="60"/>
      <c r="Y268" s="41"/>
      <c r="AA268" s="41"/>
      <c r="AB268" s="60"/>
      <c r="AD268" s="41"/>
      <c r="AF268" s="41"/>
      <c r="AG268" s="60"/>
      <c r="AI268" s="41"/>
      <c r="AK268" s="41"/>
      <c r="AL268" s="60"/>
    </row>
    <row r="269" spans="1:38" ht="12.75" customHeight="1">
      <c r="A269" s="226">
        <v>189</v>
      </c>
      <c r="B269" s="227">
        <v>45103</v>
      </c>
      <c r="C269" s="58"/>
      <c r="D269" s="58" t="s">
        <v>870</v>
      </c>
      <c r="E269" s="231" t="s">
        <v>592</v>
      </c>
      <c r="F269" s="56" t="s">
        <v>662</v>
      </c>
      <c r="G269" s="56"/>
      <c r="H269" s="56"/>
      <c r="I269" s="56">
        <v>383</v>
      </c>
      <c r="J269" s="56" t="s">
        <v>593</v>
      </c>
      <c r="K269" s="56"/>
      <c r="L269" s="56"/>
      <c r="M269" s="56"/>
      <c r="N269" s="56"/>
      <c r="O269" s="41"/>
      <c r="Q269" s="41"/>
      <c r="R269" s="60" t="s">
        <v>876</v>
      </c>
      <c r="T269" s="41"/>
      <c r="V269" s="41"/>
      <c r="W269" s="60"/>
      <c r="Y269" s="41"/>
      <c r="AA269" s="41"/>
      <c r="AB269" s="60"/>
      <c r="AD269" s="41"/>
      <c r="AF269" s="41"/>
      <c r="AG269" s="60"/>
      <c r="AI269" s="41"/>
      <c r="AK269" s="41"/>
      <c r="AL269" s="60"/>
    </row>
    <row r="270" spans="1:38" ht="12.75" customHeight="1">
      <c r="A270" s="226">
        <v>190</v>
      </c>
      <c r="B270" s="227">
        <v>45120</v>
      </c>
      <c r="C270" s="58"/>
      <c r="D270" s="58" t="s">
        <v>539</v>
      </c>
      <c r="E270" s="231" t="s">
        <v>592</v>
      </c>
      <c r="F270" s="56" t="s">
        <v>869</v>
      </c>
      <c r="G270" s="56"/>
      <c r="H270" s="56"/>
      <c r="I270" s="56">
        <v>2935</v>
      </c>
      <c r="J270" s="56" t="s">
        <v>593</v>
      </c>
      <c r="K270" s="56"/>
      <c r="L270" s="56"/>
      <c r="M270" s="56"/>
      <c r="N270" s="56"/>
      <c r="O270" s="41"/>
      <c r="Q270" s="41"/>
      <c r="R270" s="60" t="s">
        <v>876</v>
      </c>
      <c r="T270" s="41"/>
      <c r="V270" s="41"/>
      <c r="W270" s="60"/>
      <c r="Y270" s="41"/>
      <c r="AA270" s="41"/>
      <c r="AB270" s="60"/>
      <c r="AD270" s="41"/>
      <c r="AF270" s="41"/>
      <c r="AG270" s="60"/>
      <c r="AI270" s="41"/>
      <c r="AK270" s="41"/>
      <c r="AL270" s="60"/>
    </row>
    <row r="271" spans="1:38" ht="12.75" customHeight="1">
      <c r="A271" s="201">
        <v>191</v>
      </c>
      <c r="B271" s="202">
        <v>45125</v>
      </c>
      <c r="C271" s="202"/>
      <c r="D271" s="203" t="s">
        <v>203</v>
      </c>
      <c r="E271" s="204" t="s">
        <v>592</v>
      </c>
      <c r="F271" s="174">
        <v>3980</v>
      </c>
      <c r="G271" s="204"/>
      <c r="H271" s="204">
        <v>4895</v>
      </c>
      <c r="I271" s="206">
        <v>4895</v>
      </c>
      <c r="J271" s="176" t="s">
        <v>682</v>
      </c>
      <c r="K271" s="177">
        <f>H271-F271</f>
        <v>915</v>
      </c>
      <c r="L271" s="178">
        <f>K271/F271</f>
        <v>0.22989949748743718</v>
      </c>
      <c r="M271" s="173" t="s">
        <v>595</v>
      </c>
      <c r="N271" s="179">
        <v>45155</v>
      </c>
      <c r="O271" s="41"/>
      <c r="R271" s="60" t="s">
        <v>876</v>
      </c>
      <c r="T271" s="41"/>
      <c r="W271" s="60"/>
      <c r="Y271" s="41"/>
      <c r="AB271" s="60"/>
      <c r="AD271" s="41"/>
      <c r="AG271" s="60"/>
      <c r="AI271" s="41"/>
      <c r="AL271" s="60"/>
    </row>
    <row r="272" spans="1:38" ht="12.75" customHeight="1">
      <c r="A272" s="201">
        <v>192</v>
      </c>
      <c r="B272" s="202">
        <v>45145</v>
      </c>
      <c r="C272" s="202"/>
      <c r="D272" s="203" t="s">
        <v>878</v>
      </c>
      <c r="E272" s="204" t="s">
        <v>592</v>
      </c>
      <c r="F272" s="174">
        <v>565</v>
      </c>
      <c r="G272" s="204"/>
      <c r="H272" s="204">
        <v>725</v>
      </c>
      <c r="I272" s="206">
        <v>725</v>
      </c>
      <c r="J272" s="176" t="s">
        <v>682</v>
      </c>
      <c r="K272" s="177">
        <f>H272-F272</f>
        <v>160</v>
      </c>
      <c r="L272" s="178">
        <f>K272/F272</f>
        <v>0.2831858407079646</v>
      </c>
      <c r="M272" s="173" t="s">
        <v>595</v>
      </c>
      <c r="N272" s="179">
        <v>45169</v>
      </c>
      <c r="O272" s="41"/>
      <c r="R272" s="60" t="s">
        <v>876</v>
      </c>
      <c r="T272" s="41"/>
      <c r="W272" s="60"/>
      <c r="Y272" s="41"/>
      <c r="AB272" s="60"/>
      <c r="AD272" s="41"/>
      <c r="AG272" s="60"/>
      <c r="AI272" s="41"/>
      <c r="AL272" s="60"/>
    </row>
    <row r="273" spans="1:38" ht="12.75" customHeight="1">
      <c r="A273" s="226">
        <v>193</v>
      </c>
      <c r="B273" s="227">
        <v>45167</v>
      </c>
      <c r="C273" s="58"/>
      <c r="D273" s="58" t="s">
        <v>892</v>
      </c>
      <c r="E273" s="231" t="s">
        <v>592</v>
      </c>
      <c r="F273" s="56" t="s">
        <v>893</v>
      </c>
      <c r="G273" s="56"/>
      <c r="H273" s="56"/>
      <c r="I273" s="56">
        <v>950</v>
      </c>
      <c r="J273" s="56" t="s">
        <v>593</v>
      </c>
      <c r="K273" s="56"/>
      <c r="L273" s="56"/>
      <c r="M273" s="56"/>
      <c r="N273" s="56"/>
      <c r="O273" s="41"/>
      <c r="R273" s="60" t="s">
        <v>876</v>
      </c>
      <c r="T273" s="41"/>
      <c r="W273" s="60"/>
      <c r="Y273" s="41"/>
      <c r="AB273" s="60"/>
      <c r="AD273" s="41"/>
      <c r="AG273" s="60"/>
      <c r="AI273" s="41"/>
      <c r="AL273" s="60"/>
    </row>
    <row r="274" spans="1:38" ht="12.75" customHeight="1">
      <c r="A274" s="226"/>
      <c r="B274" s="227"/>
      <c r="C274" s="58"/>
      <c r="D274" s="58"/>
      <c r="E274" s="231"/>
      <c r="F274" s="56"/>
      <c r="G274" s="56"/>
      <c r="H274" s="56"/>
      <c r="I274" s="56"/>
      <c r="J274" s="56"/>
      <c r="K274" s="56"/>
      <c r="L274" s="56"/>
      <c r="M274" s="56"/>
      <c r="N274" s="56"/>
      <c r="O274" s="41"/>
      <c r="R274" s="60"/>
      <c r="T274" s="41"/>
      <c r="W274" s="60"/>
      <c r="Y274" s="41"/>
      <c r="AB274" s="60"/>
      <c r="AD274" s="41"/>
      <c r="AG274" s="60"/>
      <c r="AI274" s="41"/>
      <c r="AL274" s="60"/>
    </row>
    <row r="275" spans="1:38" ht="12.75" customHeight="1">
      <c r="A275" s="58"/>
      <c r="B275" s="58"/>
      <c r="C275" s="58"/>
      <c r="D275" s="58"/>
      <c r="E275" s="58"/>
      <c r="F275" s="56"/>
      <c r="G275" s="56"/>
      <c r="H275" s="56"/>
      <c r="I275" s="56"/>
      <c r="J275" s="31"/>
      <c r="K275" s="56"/>
      <c r="L275" s="56"/>
      <c r="M275" s="56"/>
      <c r="N275" s="58"/>
      <c r="O275" s="41"/>
      <c r="R275" s="60"/>
      <c r="T275" s="41"/>
      <c r="W275" s="60"/>
      <c r="Y275" s="41"/>
      <c r="AB275" s="60"/>
      <c r="AD275" s="41"/>
      <c r="AG275" s="60"/>
      <c r="AI275" s="41"/>
      <c r="AL275" s="60"/>
    </row>
    <row r="276" spans="1:38" ht="12.75" customHeight="1">
      <c r="B276" s="233" t="s">
        <v>844</v>
      </c>
      <c r="F276" s="60"/>
      <c r="G276" s="60"/>
      <c r="H276" s="60"/>
      <c r="I276" s="60"/>
      <c r="J276" s="41"/>
      <c r="K276" s="60"/>
      <c r="L276" s="60"/>
      <c r="M276" s="60"/>
      <c r="O276" s="41"/>
      <c r="R276" s="60"/>
      <c r="T276" s="41"/>
      <c r="W276" s="60"/>
      <c r="Y276" s="41"/>
      <c r="AB276" s="60"/>
      <c r="AD276" s="41"/>
      <c r="AG276" s="60"/>
      <c r="AI276" s="41"/>
      <c r="AL276" s="60"/>
    </row>
    <row r="277" spans="1:38" ht="12.75" customHeight="1">
      <c r="A277" s="234"/>
      <c r="F277" s="60"/>
      <c r="G277" s="60"/>
      <c r="H277" s="60"/>
      <c r="I277" s="60"/>
      <c r="J277" s="41"/>
      <c r="K277" s="60"/>
      <c r="L277" s="60"/>
      <c r="M277" s="60"/>
      <c r="O277" s="41"/>
      <c r="R277" s="60"/>
      <c r="T277" s="41"/>
      <c r="W277" s="60"/>
      <c r="Y277" s="41"/>
      <c r="AB277" s="60"/>
      <c r="AD277" s="41"/>
      <c r="AG277" s="60"/>
      <c r="AI277" s="41"/>
      <c r="AL277" s="60"/>
    </row>
    <row r="278" spans="1:38" ht="12.75" customHeight="1">
      <c r="A278" s="234"/>
      <c r="F278" s="60"/>
      <c r="G278" s="60"/>
      <c r="H278" s="60"/>
      <c r="I278" s="60"/>
      <c r="J278" s="41"/>
      <c r="K278" s="60"/>
      <c r="L278" s="60"/>
      <c r="M278" s="60"/>
      <c r="O278" s="41"/>
      <c r="R278" s="60"/>
    </row>
    <row r="279" spans="1:38" ht="12.75" customHeight="1">
      <c r="A279" s="56"/>
      <c r="F279" s="60"/>
      <c r="G279" s="60"/>
      <c r="H279" s="60"/>
      <c r="I279" s="60"/>
      <c r="J279" s="41"/>
      <c r="K279" s="60"/>
      <c r="L279" s="60"/>
      <c r="M279" s="60"/>
      <c r="O279" s="41"/>
      <c r="R279" s="60"/>
    </row>
    <row r="280" spans="1:38" ht="12.75" customHeight="1">
      <c r="F280" s="60"/>
      <c r="G280" s="60"/>
      <c r="H280" s="60"/>
      <c r="I280" s="60"/>
      <c r="J280" s="41"/>
      <c r="K280" s="60"/>
      <c r="L280" s="60"/>
      <c r="M280" s="60"/>
      <c r="O280" s="41"/>
      <c r="R280" s="60"/>
    </row>
    <row r="281" spans="1:38" ht="12.75" customHeight="1">
      <c r="F281" s="60"/>
      <c r="G281" s="60"/>
      <c r="H281" s="60"/>
      <c r="I281" s="60"/>
      <c r="J281" s="41"/>
      <c r="K281" s="60"/>
      <c r="L281" s="60"/>
      <c r="M281" s="60"/>
      <c r="O281" s="41"/>
      <c r="R281" s="60"/>
    </row>
    <row r="282" spans="1:38" ht="12.75" customHeight="1">
      <c r="F282" s="60"/>
      <c r="G282" s="60"/>
      <c r="H282" s="60"/>
      <c r="I282" s="60"/>
      <c r="J282" s="41"/>
      <c r="K282" s="60"/>
      <c r="L282" s="60"/>
      <c r="M282" s="60"/>
      <c r="O282" s="41"/>
      <c r="R282" s="60"/>
    </row>
    <row r="283" spans="1:38" ht="12.75" customHeight="1">
      <c r="F283" s="60"/>
      <c r="G283" s="60"/>
      <c r="H283" s="60"/>
      <c r="I283" s="60"/>
      <c r="J283" s="41"/>
      <c r="K283" s="60"/>
      <c r="L283" s="60"/>
      <c r="M283" s="60"/>
      <c r="O283" s="41"/>
      <c r="R283" s="60"/>
    </row>
    <row r="284" spans="1:38" ht="12.75" customHeight="1">
      <c r="F284" s="60"/>
      <c r="G284" s="60"/>
      <c r="H284" s="60"/>
      <c r="I284" s="60"/>
      <c r="J284" s="41"/>
      <c r="K284" s="60"/>
      <c r="L284" s="60"/>
      <c r="M284" s="60"/>
      <c r="O284" s="41"/>
      <c r="R284" s="60"/>
    </row>
    <row r="285" spans="1:38" ht="12.75" customHeight="1">
      <c r="F285" s="60"/>
      <c r="G285" s="60"/>
      <c r="H285" s="60"/>
      <c r="I285" s="60"/>
      <c r="J285" s="41"/>
      <c r="K285" s="60"/>
      <c r="L285" s="60"/>
      <c r="M285" s="60"/>
      <c r="O285" s="41"/>
      <c r="R285" s="60"/>
    </row>
    <row r="286" spans="1:38" ht="12.75" customHeight="1">
      <c r="F286" s="60"/>
      <c r="G286" s="60"/>
      <c r="H286" s="60"/>
      <c r="I286" s="60"/>
      <c r="J286" s="41"/>
      <c r="K286" s="60"/>
      <c r="L286" s="60"/>
      <c r="M286" s="60"/>
      <c r="O286" s="41"/>
      <c r="R286" s="60"/>
    </row>
    <row r="287" spans="1:38" ht="12.75" customHeight="1">
      <c r="F287" s="60"/>
      <c r="G287" s="60"/>
      <c r="H287" s="60"/>
      <c r="I287" s="60"/>
      <c r="J287" s="41"/>
      <c r="K287" s="60"/>
      <c r="L287" s="60"/>
      <c r="M287" s="60"/>
      <c r="O287" s="41"/>
      <c r="R287" s="60"/>
    </row>
    <row r="288" spans="1:38" ht="12.75" customHeight="1">
      <c r="F288" s="60"/>
      <c r="G288" s="60"/>
      <c r="H288" s="60"/>
      <c r="I288" s="60"/>
      <c r="J288" s="41"/>
      <c r="K288" s="60"/>
      <c r="L288" s="60"/>
      <c r="M288" s="60"/>
      <c r="O288" s="41"/>
      <c r="R288" s="60"/>
    </row>
    <row r="289" spans="6:18" ht="12.75" customHeight="1">
      <c r="F289" s="60"/>
      <c r="G289" s="60"/>
      <c r="H289" s="60"/>
      <c r="I289" s="60"/>
      <c r="J289" s="41"/>
      <c r="K289" s="60"/>
      <c r="L289" s="60"/>
      <c r="M289" s="60"/>
      <c r="O289" s="41"/>
      <c r="R289" s="60"/>
    </row>
    <row r="290" spans="6:18" ht="12.75" customHeight="1">
      <c r="F290" s="60"/>
      <c r="G290" s="60"/>
      <c r="H290" s="60"/>
      <c r="I290" s="60"/>
      <c r="J290" s="41"/>
      <c r="K290" s="60"/>
      <c r="L290" s="60"/>
      <c r="M290" s="60"/>
      <c r="O290" s="41"/>
      <c r="R290" s="60"/>
    </row>
    <row r="291" spans="6:18" ht="12.75" customHeight="1">
      <c r="F291" s="60"/>
      <c r="G291" s="60"/>
      <c r="H291" s="60"/>
      <c r="I291" s="60"/>
      <c r="J291" s="41"/>
      <c r="K291" s="60"/>
      <c r="L291" s="60"/>
      <c r="M291" s="60"/>
      <c r="O291" s="41"/>
      <c r="R291" s="60"/>
    </row>
    <row r="292" spans="6:18" ht="12.75" customHeight="1">
      <c r="F292" s="60"/>
      <c r="G292" s="60"/>
      <c r="H292" s="60"/>
      <c r="I292" s="60"/>
      <c r="J292" s="41"/>
      <c r="K292" s="60"/>
      <c r="L292" s="60"/>
      <c r="M292" s="60"/>
      <c r="O292" s="41"/>
      <c r="R292" s="60"/>
    </row>
    <row r="293" spans="6:18" ht="12.75" customHeight="1">
      <c r="F293" s="60"/>
      <c r="G293" s="60"/>
      <c r="H293" s="60"/>
      <c r="I293" s="60"/>
      <c r="J293" s="41"/>
      <c r="K293" s="60"/>
      <c r="L293" s="60"/>
      <c r="M293" s="60"/>
      <c r="O293" s="41"/>
      <c r="R293" s="60"/>
    </row>
    <row r="294" spans="6:18" ht="12.75" customHeight="1">
      <c r="F294" s="60"/>
      <c r="G294" s="60"/>
      <c r="H294" s="60"/>
      <c r="I294" s="60"/>
      <c r="J294" s="41"/>
      <c r="K294" s="60"/>
      <c r="L294" s="60"/>
      <c r="M294" s="60"/>
      <c r="O294" s="41"/>
      <c r="R294" s="60"/>
    </row>
    <row r="295" spans="6:18" ht="12.75" customHeight="1">
      <c r="F295" s="60"/>
      <c r="G295" s="60"/>
      <c r="H295" s="60"/>
      <c r="I295" s="60"/>
      <c r="J295" s="41"/>
      <c r="K295" s="60"/>
      <c r="L295" s="60"/>
      <c r="M295" s="60"/>
      <c r="O295" s="41"/>
      <c r="R295" s="60"/>
    </row>
    <row r="296" spans="6:18" ht="12.75" customHeight="1">
      <c r="F296" s="60"/>
      <c r="G296" s="60"/>
      <c r="H296" s="60"/>
      <c r="I296" s="60"/>
      <c r="J296" s="41"/>
      <c r="K296" s="60"/>
      <c r="L296" s="60"/>
      <c r="M296" s="60"/>
      <c r="O296" s="41"/>
      <c r="R296" s="60"/>
    </row>
    <row r="297" spans="6:18" ht="12.75" customHeight="1">
      <c r="F297" s="60"/>
      <c r="G297" s="60"/>
      <c r="H297" s="60"/>
      <c r="I297" s="60"/>
      <c r="J297" s="41"/>
      <c r="K297" s="60"/>
      <c r="L297" s="60"/>
      <c r="M297" s="60"/>
      <c r="O297" s="41"/>
      <c r="R297" s="60"/>
    </row>
    <row r="298" spans="6:18" ht="12.75" customHeight="1">
      <c r="F298" s="60"/>
      <c r="G298" s="60"/>
      <c r="H298" s="60"/>
      <c r="I298" s="60"/>
      <c r="J298" s="41"/>
      <c r="K298" s="60"/>
      <c r="L298" s="60"/>
      <c r="M298" s="60"/>
      <c r="O298" s="41"/>
      <c r="R298" s="60"/>
    </row>
    <row r="299" spans="6:18" ht="12.75" customHeight="1">
      <c r="F299" s="60"/>
      <c r="G299" s="60"/>
      <c r="H299" s="60"/>
      <c r="I299" s="60"/>
      <c r="J299" s="41"/>
      <c r="K299" s="60"/>
      <c r="L299" s="60"/>
      <c r="M299" s="60"/>
      <c r="O299" s="41"/>
      <c r="R299" s="60"/>
    </row>
    <row r="300" spans="6:18" ht="12.75" customHeight="1">
      <c r="F300" s="60"/>
      <c r="G300" s="60"/>
      <c r="H300" s="60"/>
      <c r="I300" s="60"/>
      <c r="J300" s="41"/>
      <c r="K300" s="60"/>
      <c r="L300" s="60"/>
      <c r="M300" s="60"/>
      <c r="O300" s="41"/>
      <c r="R300" s="60"/>
    </row>
    <row r="301" spans="6:18" ht="12.75" customHeight="1">
      <c r="F301" s="60"/>
      <c r="G301" s="60"/>
      <c r="H301" s="60"/>
      <c r="I301" s="60"/>
      <c r="J301" s="41"/>
      <c r="K301" s="60"/>
      <c r="L301" s="60"/>
      <c r="M301" s="60"/>
      <c r="O301" s="41"/>
      <c r="R301" s="60"/>
    </row>
    <row r="302" spans="6:18" ht="12.75" customHeight="1">
      <c r="F302" s="60"/>
      <c r="G302" s="60"/>
      <c r="H302" s="60"/>
      <c r="I302" s="60"/>
      <c r="J302" s="41"/>
      <c r="K302" s="60"/>
      <c r="L302" s="60"/>
      <c r="M302" s="60"/>
      <c r="O302" s="41"/>
      <c r="R302" s="60"/>
    </row>
    <row r="303" spans="6:18" ht="12.75" customHeight="1">
      <c r="F303" s="60"/>
      <c r="G303" s="60"/>
      <c r="H303" s="60"/>
      <c r="I303" s="60"/>
      <c r="J303" s="41"/>
      <c r="K303" s="60"/>
      <c r="L303" s="60"/>
      <c r="M303" s="60"/>
      <c r="O303" s="41"/>
      <c r="R303" s="60"/>
    </row>
    <row r="304" spans="6:18" ht="12.75" customHeight="1">
      <c r="F304" s="60"/>
      <c r="G304" s="60"/>
      <c r="H304" s="60"/>
      <c r="I304" s="60"/>
      <c r="J304" s="41"/>
      <c r="K304" s="60"/>
      <c r="L304" s="60"/>
      <c r="M304" s="60"/>
      <c r="O304" s="41"/>
      <c r="R304" s="60"/>
    </row>
    <row r="305" spans="6:18" ht="12.75" customHeight="1">
      <c r="F305" s="60"/>
      <c r="G305" s="60"/>
      <c r="H305" s="60"/>
      <c r="I305" s="60"/>
      <c r="J305" s="41"/>
      <c r="K305" s="60"/>
      <c r="L305" s="60"/>
      <c r="M305" s="60"/>
      <c r="O305" s="41"/>
      <c r="R305" s="60"/>
    </row>
    <row r="306" spans="6:18" ht="12.75" customHeight="1">
      <c r="F306" s="60"/>
      <c r="G306" s="60"/>
      <c r="H306" s="60"/>
      <c r="I306" s="60"/>
      <c r="J306" s="41"/>
      <c r="K306" s="60"/>
      <c r="L306" s="60"/>
      <c r="M306" s="60"/>
      <c r="O306" s="41"/>
      <c r="R306" s="60"/>
    </row>
    <row r="307" spans="6:18" ht="12.75" customHeight="1">
      <c r="F307" s="60"/>
      <c r="G307" s="60"/>
      <c r="H307" s="60"/>
      <c r="I307" s="60"/>
      <c r="J307" s="41"/>
      <c r="K307" s="60"/>
      <c r="L307" s="60"/>
      <c r="M307" s="60"/>
      <c r="O307" s="41"/>
      <c r="R307" s="60"/>
    </row>
    <row r="308" spans="6:18" ht="12.75" customHeight="1">
      <c r="F308" s="60"/>
      <c r="G308" s="60"/>
      <c r="H308" s="60"/>
      <c r="I308" s="60"/>
      <c r="J308" s="41"/>
      <c r="K308" s="60"/>
      <c r="L308" s="60"/>
      <c r="M308" s="60"/>
      <c r="O308" s="41"/>
      <c r="R308" s="60"/>
    </row>
    <row r="309" spans="6:18" ht="12.75" customHeight="1">
      <c r="F309" s="60"/>
      <c r="G309" s="60"/>
      <c r="H309" s="60"/>
      <c r="I309" s="60"/>
      <c r="J309" s="41"/>
      <c r="K309" s="60"/>
      <c r="L309" s="60"/>
      <c r="M309" s="60"/>
      <c r="O309" s="41"/>
      <c r="R309" s="60"/>
    </row>
    <row r="310" spans="6:18" ht="12.75" customHeight="1">
      <c r="F310" s="60"/>
      <c r="G310" s="60"/>
      <c r="H310" s="60"/>
      <c r="I310" s="60"/>
      <c r="J310" s="41"/>
      <c r="K310" s="60"/>
      <c r="L310" s="60"/>
      <c r="M310" s="60"/>
      <c r="O310" s="41"/>
      <c r="R310" s="60"/>
    </row>
    <row r="311" spans="6:18" ht="12.75" customHeight="1">
      <c r="F311" s="60"/>
      <c r="G311" s="60"/>
      <c r="H311" s="60"/>
      <c r="I311" s="60"/>
      <c r="J311" s="41"/>
      <c r="K311" s="60"/>
      <c r="L311" s="60"/>
      <c r="M311" s="60"/>
      <c r="O311" s="41"/>
      <c r="R311" s="60"/>
    </row>
    <row r="312" spans="6:18" ht="12.75" customHeight="1">
      <c r="F312" s="60"/>
      <c r="G312" s="60"/>
      <c r="H312" s="60"/>
      <c r="I312" s="60"/>
      <c r="J312" s="41"/>
      <c r="K312" s="60"/>
      <c r="L312" s="60"/>
      <c r="M312" s="60"/>
      <c r="O312" s="41"/>
      <c r="R312" s="60"/>
    </row>
    <row r="313" spans="6:18" ht="12.75" customHeight="1">
      <c r="F313" s="60"/>
      <c r="G313" s="60"/>
      <c r="H313" s="60"/>
      <c r="I313" s="60"/>
      <c r="J313" s="41"/>
      <c r="K313" s="60"/>
      <c r="L313" s="60"/>
      <c r="M313" s="60"/>
      <c r="O313" s="41"/>
      <c r="R313" s="60"/>
    </row>
    <row r="314" spans="6:18" ht="12.75" customHeight="1">
      <c r="F314" s="60"/>
      <c r="G314" s="60"/>
      <c r="H314" s="60"/>
      <c r="I314" s="60"/>
      <c r="J314" s="41"/>
      <c r="K314" s="60"/>
      <c r="L314" s="60"/>
      <c r="M314" s="60"/>
      <c r="O314" s="41"/>
      <c r="R314" s="60"/>
    </row>
    <row r="315" spans="6:18" ht="12.75" customHeight="1">
      <c r="F315" s="60"/>
      <c r="G315" s="60"/>
      <c r="H315" s="60"/>
      <c r="I315" s="60"/>
      <c r="J315" s="41"/>
      <c r="K315" s="60"/>
      <c r="L315" s="60"/>
      <c r="M315" s="60"/>
      <c r="O315" s="41"/>
      <c r="R315" s="60"/>
    </row>
    <row r="316" spans="6:18" ht="12.75" customHeight="1">
      <c r="F316" s="60"/>
      <c r="G316" s="60"/>
      <c r="H316" s="60"/>
      <c r="I316" s="60"/>
      <c r="J316" s="41"/>
      <c r="K316" s="60"/>
      <c r="L316" s="60"/>
      <c r="M316" s="60"/>
      <c r="O316" s="41"/>
      <c r="R316" s="60"/>
    </row>
    <row r="317" spans="6:18" ht="12.75" customHeight="1">
      <c r="F317" s="60"/>
      <c r="G317" s="60"/>
      <c r="H317" s="60"/>
      <c r="I317" s="60"/>
      <c r="J317" s="41"/>
      <c r="K317" s="60"/>
      <c r="L317" s="60"/>
      <c r="M317" s="60"/>
      <c r="O317" s="41"/>
      <c r="R317" s="60"/>
    </row>
    <row r="318" spans="6:18" ht="12.75" customHeight="1">
      <c r="F318" s="60"/>
      <c r="G318" s="60"/>
      <c r="H318" s="60"/>
      <c r="I318" s="60"/>
      <c r="J318" s="41"/>
      <c r="K318" s="60"/>
      <c r="L318" s="60"/>
      <c r="M318" s="60"/>
      <c r="O318" s="41"/>
      <c r="R318" s="60"/>
    </row>
    <row r="319" spans="6:18" ht="12.75" customHeight="1">
      <c r="F319" s="60"/>
      <c r="G319" s="60"/>
      <c r="H319" s="60"/>
      <c r="I319" s="60"/>
      <c r="J319" s="41"/>
      <c r="K319" s="60"/>
      <c r="L319" s="60"/>
      <c r="M319" s="60"/>
      <c r="O319" s="41"/>
      <c r="R319" s="60"/>
    </row>
    <row r="320" spans="6:18" ht="12.75" customHeight="1">
      <c r="F320" s="60"/>
      <c r="G320" s="60"/>
      <c r="H320" s="60"/>
      <c r="I320" s="60"/>
      <c r="J320" s="41"/>
      <c r="K320" s="60"/>
      <c r="L320" s="60"/>
      <c r="M320" s="60"/>
      <c r="O320" s="41"/>
      <c r="R320" s="60"/>
    </row>
    <row r="321" spans="6:18" ht="12.75" customHeight="1">
      <c r="F321" s="60"/>
      <c r="G321" s="60"/>
      <c r="H321" s="60"/>
      <c r="I321" s="60"/>
      <c r="J321" s="41"/>
      <c r="K321" s="60"/>
      <c r="L321" s="60"/>
      <c r="M321" s="60"/>
      <c r="O321" s="41"/>
      <c r="R321" s="60"/>
    </row>
    <row r="322" spans="6:18" ht="12.75" customHeight="1">
      <c r="F322" s="60"/>
      <c r="G322" s="60"/>
      <c r="H322" s="60"/>
      <c r="I322" s="60"/>
      <c r="J322" s="41"/>
      <c r="K322" s="60"/>
      <c r="L322" s="60"/>
      <c r="M322" s="60"/>
      <c r="O322" s="41"/>
      <c r="R322" s="60"/>
    </row>
    <row r="323" spans="6:18" ht="12.75" customHeight="1">
      <c r="F323" s="60"/>
      <c r="G323" s="60"/>
      <c r="H323" s="60"/>
      <c r="I323" s="60"/>
      <c r="J323" s="41"/>
      <c r="K323" s="60"/>
      <c r="L323" s="60"/>
      <c r="M323" s="60"/>
      <c r="O323" s="41"/>
      <c r="R323" s="60"/>
    </row>
    <row r="324" spans="6:18" ht="12.75" customHeight="1">
      <c r="F324" s="60"/>
      <c r="G324" s="60"/>
      <c r="H324" s="60"/>
      <c r="I324" s="60"/>
      <c r="J324" s="41"/>
      <c r="K324" s="60"/>
      <c r="L324" s="60"/>
      <c r="M324" s="60"/>
      <c r="O324" s="41"/>
      <c r="R324" s="60"/>
    </row>
    <row r="325" spans="6:18" ht="12.75" customHeight="1">
      <c r="F325" s="60"/>
      <c r="G325" s="60"/>
      <c r="H325" s="60"/>
      <c r="I325" s="60"/>
      <c r="J325" s="41"/>
      <c r="K325" s="60"/>
      <c r="L325" s="60"/>
      <c r="M325" s="60"/>
      <c r="O325" s="41"/>
      <c r="R325" s="60"/>
    </row>
    <row r="326" spans="6:18" ht="12.75" customHeight="1">
      <c r="F326" s="60"/>
      <c r="G326" s="60"/>
      <c r="H326" s="60"/>
      <c r="I326" s="60"/>
      <c r="J326" s="41"/>
      <c r="K326" s="60"/>
      <c r="L326" s="60"/>
      <c r="M326" s="60"/>
      <c r="O326" s="41"/>
      <c r="R326" s="60"/>
    </row>
    <row r="327" spans="6:18" ht="12.75" customHeight="1">
      <c r="F327" s="60"/>
      <c r="G327" s="60"/>
      <c r="H327" s="60"/>
      <c r="I327" s="60"/>
      <c r="J327" s="41"/>
      <c r="K327" s="60"/>
      <c r="L327" s="60"/>
      <c r="M327" s="60"/>
      <c r="O327" s="41"/>
      <c r="R327" s="60"/>
    </row>
    <row r="328" spans="6:18" ht="12.75" customHeight="1">
      <c r="F328" s="60"/>
      <c r="G328" s="60"/>
      <c r="H328" s="60"/>
      <c r="I328" s="60"/>
      <c r="J328" s="41"/>
      <c r="K328" s="60"/>
      <c r="L328" s="60"/>
      <c r="M328" s="60"/>
      <c r="O328" s="41"/>
      <c r="R328" s="60"/>
    </row>
    <row r="329" spans="6:18" ht="12.75" customHeight="1">
      <c r="F329" s="60"/>
      <c r="G329" s="60"/>
      <c r="H329" s="60"/>
      <c r="I329" s="60"/>
      <c r="J329" s="41"/>
      <c r="K329" s="60"/>
      <c r="L329" s="60"/>
      <c r="M329" s="60"/>
      <c r="O329" s="41"/>
      <c r="R329" s="60"/>
    </row>
    <row r="330" spans="6:18" ht="12.75" customHeight="1">
      <c r="F330" s="60"/>
      <c r="G330" s="60"/>
      <c r="H330" s="60"/>
      <c r="I330" s="60"/>
      <c r="J330" s="41"/>
      <c r="K330" s="60"/>
      <c r="L330" s="60"/>
      <c r="M330" s="60"/>
      <c r="O330" s="41"/>
      <c r="R330" s="60"/>
    </row>
    <row r="331" spans="6:18" ht="12.75" customHeight="1">
      <c r="F331" s="60"/>
      <c r="G331" s="60"/>
      <c r="H331" s="60"/>
      <c r="I331" s="60"/>
      <c r="J331" s="41"/>
      <c r="K331" s="60"/>
      <c r="L331" s="60"/>
      <c r="M331" s="60"/>
      <c r="O331" s="41"/>
      <c r="R331" s="60"/>
    </row>
    <row r="332" spans="6:18" ht="12.75" customHeight="1">
      <c r="F332" s="60"/>
      <c r="G332" s="60"/>
      <c r="H332" s="60"/>
      <c r="I332" s="60"/>
      <c r="J332" s="41"/>
      <c r="K332" s="60"/>
      <c r="L332" s="60"/>
      <c r="M332" s="60"/>
      <c r="O332" s="41"/>
      <c r="R332" s="60"/>
    </row>
    <row r="333" spans="6:18" ht="12.75" customHeight="1">
      <c r="F333" s="60"/>
      <c r="G333" s="60"/>
      <c r="H333" s="60"/>
      <c r="I333" s="60"/>
      <c r="J333" s="41"/>
      <c r="K333" s="60"/>
      <c r="L333" s="60"/>
      <c r="M333" s="60"/>
      <c r="O333" s="41"/>
      <c r="R333" s="60"/>
    </row>
    <row r="334" spans="6:18" ht="12.75" customHeight="1">
      <c r="F334" s="60"/>
      <c r="G334" s="60"/>
      <c r="H334" s="60"/>
      <c r="I334" s="60"/>
      <c r="J334" s="41"/>
      <c r="K334" s="60"/>
      <c r="L334" s="60"/>
      <c r="M334" s="60"/>
      <c r="O334" s="41"/>
      <c r="R334" s="60"/>
    </row>
    <row r="335" spans="6:18" ht="12.75" customHeight="1">
      <c r="F335" s="60"/>
      <c r="G335" s="60"/>
      <c r="H335" s="60"/>
      <c r="I335" s="60"/>
      <c r="J335" s="41"/>
      <c r="K335" s="60"/>
      <c r="L335" s="60"/>
      <c r="M335" s="60"/>
      <c r="O335" s="41"/>
      <c r="R335" s="60"/>
    </row>
    <row r="336" spans="6:18" ht="12.75" customHeight="1">
      <c r="F336" s="60"/>
      <c r="G336" s="60"/>
      <c r="H336" s="60"/>
      <c r="I336" s="60"/>
      <c r="J336" s="41"/>
      <c r="K336" s="60"/>
      <c r="L336" s="60"/>
      <c r="M336" s="60"/>
      <c r="O336" s="41"/>
      <c r="R336" s="60"/>
    </row>
    <row r="337" spans="6:18" ht="12.75" customHeight="1">
      <c r="F337" s="60"/>
      <c r="G337" s="60"/>
      <c r="H337" s="60"/>
      <c r="I337" s="60"/>
      <c r="J337" s="41"/>
      <c r="K337" s="60"/>
      <c r="L337" s="60"/>
      <c r="M337" s="60"/>
      <c r="O337" s="41"/>
      <c r="R337" s="60"/>
    </row>
    <row r="338" spans="6:18" ht="12.75" customHeight="1">
      <c r="F338" s="60"/>
      <c r="G338" s="60"/>
      <c r="H338" s="60"/>
      <c r="I338" s="60"/>
      <c r="J338" s="41"/>
      <c r="K338" s="60"/>
      <c r="L338" s="60"/>
      <c r="M338" s="60"/>
      <c r="O338" s="41"/>
      <c r="R338" s="60"/>
    </row>
    <row r="339" spans="6:18" ht="12.75" customHeight="1">
      <c r="F339" s="60"/>
      <c r="G339" s="60"/>
      <c r="H339" s="60"/>
      <c r="I339" s="60"/>
      <c r="J339" s="41"/>
      <c r="K339" s="60"/>
      <c r="L339" s="60"/>
      <c r="M339" s="60"/>
      <c r="O339" s="41"/>
      <c r="R339" s="60"/>
    </row>
    <row r="340" spans="6:18" ht="12.75" customHeight="1">
      <c r="F340" s="60"/>
      <c r="G340" s="60"/>
      <c r="H340" s="60"/>
      <c r="I340" s="60"/>
      <c r="J340" s="41"/>
      <c r="K340" s="60"/>
      <c r="L340" s="60"/>
      <c r="M340" s="60"/>
      <c r="O340" s="41"/>
      <c r="R340" s="60"/>
    </row>
    <row r="341" spans="6:18" ht="12.75" customHeight="1">
      <c r="F341" s="60"/>
      <c r="G341" s="60"/>
      <c r="H341" s="60"/>
      <c r="I341" s="60"/>
      <c r="J341" s="41"/>
      <c r="K341" s="60"/>
      <c r="L341" s="60"/>
      <c r="M341" s="60"/>
      <c r="O341" s="41"/>
      <c r="R341" s="60"/>
    </row>
    <row r="342" spans="6:18" ht="12.75" customHeight="1">
      <c r="F342" s="60"/>
      <c r="G342" s="60"/>
      <c r="H342" s="60"/>
      <c r="I342" s="60"/>
      <c r="J342" s="41"/>
      <c r="K342" s="60"/>
      <c r="L342" s="60"/>
      <c r="M342" s="60"/>
      <c r="O342" s="41"/>
      <c r="R342" s="60"/>
    </row>
    <row r="343" spans="6:18" ht="12.75" customHeight="1">
      <c r="F343" s="60"/>
      <c r="G343" s="60"/>
      <c r="H343" s="60"/>
      <c r="I343" s="60"/>
      <c r="J343" s="41"/>
      <c r="K343" s="60"/>
      <c r="L343" s="60"/>
      <c r="M343" s="60"/>
      <c r="O343" s="41"/>
      <c r="R343" s="60"/>
    </row>
    <row r="344" spans="6:18" ht="12.75" customHeight="1">
      <c r="F344" s="60"/>
      <c r="G344" s="60"/>
      <c r="H344" s="60"/>
      <c r="I344" s="60"/>
      <c r="J344" s="41"/>
      <c r="K344" s="60"/>
      <c r="L344" s="60"/>
      <c r="M344" s="60"/>
      <c r="O344" s="41"/>
      <c r="R344" s="60"/>
    </row>
    <row r="345" spans="6:18" ht="12.75" customHeight="1">
      <c r="F345" s="60"/>
      <c r="G345" s="60"/>
      <c r="H345" s="60"/>
      <c r="I345" s="60"/>
      <c r="J345" s="41"/>
      <c r="K345" s="60"/>
      <c r="L345" s="60"/>
      <c r="M345" s="60"/>
      <c r="O345" s="41"/>
      <c r="R345" s="60"/>
    </row>
    <row r="346" spans="6:18" ht="12.75" customHeight="1">
      <c r="F346" s="60"/>
      <c r="G346" s="60"/>
      <c r="H346" s="60"/>
      <c r="I346" s="60"/>
      <c r="J346" s="41"/>
      <c r="K346" s="60"/>
      <c r="L346" s="60"/>
      <c r="M346" s="60"/>
      <c r="O346" s="41"/>
      <c r="R346" s="60"/>
    </row>
    <row r="347" spans="6:18" ht="12.75" customHeight="1">
      <c r="F347" s="60"/>
      <c r="G347" s="60"/>
      <c r="H347" s="60"/>
      <c r="I347" s="60"/>
      <c r="J347" s="41"/>
      <c r="K347" s="60"/>
      <c r="L347" s="60"/>
      <c r="M347" s="60"/>
      <c r="O347" s="41"/>
      <c r="R347" s="60"/>
    </row>
    <row r="348" spans="6:18" ht="12.75" customHeight="1">
      <c r="F348" s="60"/>
      <c r="G348" s="60"/>
      <c r="H348" s="60"/>
      <c r="I348" s="60"/>
      <c r="J348" s="41"/>
      <c r="K348" s="60"/>
      <c r="L348" s="60"/>
      <c r="M348" s="60"/>
      <c r="O348" s="41"/>
      <c r="R348" s="60"/>
    </row>
    <row r="349" spans="6:18" ht="12.75" customHeight="1">
      <c r="F349" s="60"/>
      <c r="G349" s="60"/>
      <c r="H349" s="60"/>
      <c r="I349" s="60"/>
      <c r="J349" s="41"/>
      <c r="K349" s="60"/>
      <c r="L349" s="60"/>
      <c r="M349" s="60"/>
      <c r="O349" s="41"/>
      <c r="R349" s="60"/>
    </row>
    <row r="350" spans="6:18" ht="12.75" customHeight="1">
      <c r="F350" s="60"/>
      <c r="G350" s="60"/>
      <c r="H350" s="60"/>
      <c r="I350" s="60"/>
      <c r="J350" s="41"/>
      <c r="K350" s="60"/>
      <c r="L350" s="60"/>
      <c r="M350" s="60"/>
      <c r="O350" s="41"/>
      <c r="R350" s="60"/>
    </row>
    <row r="351" spans="6:18" ht="12.75" customHeight="1">
      <c r="F351" s="60"/>
      <c r="G351" s="60"/>
      <c r="H351" s="60"/>
      <c r="I351" s="60"/>
      <c r="J351" s="41"/>
      <c r="K351" s="60"/>
      <c r="L351" s="60"/>
      <c r="M351" s="60"/>
      <c r="O351" s="41"/>
      <c r="R351" s="60"/>
    </row>
    <row r="352" spans="6:18" ht="12.75" customHeight="1">
      <c r="F352" s="60"/>
      <c r="G352" s="60"/>
      <c r="H352" s="60"/>
      <c r="I352" s="60"/>
      <c r="J352" s="41"/>
      <c r="K352" s="60"/>
      <c r="L352" s="60"/>
      <c r="M352" s="60"/>
      <c r="O352" s="41"/>
      <c r="R352" s="60"/>
    </row>
    <row r="353" spans="6:18" ht="12.75" customHeight="1">
      <c r="F353" s="60"/>
      <c r="G353" s="60"/>
      <c r="H353" s="60"/>
      <c r="I353" s="60"/>
      <c r="J353" s="41"/>
      <c r="K353" s="60"/>
      <c r="L353" s="60"/>
      <c r="M353" s="60"/>
      <c r="O353" s="41"/>
      <c r="R353" s="60"/>
    </row>
    <row r="354" spans="6:18" ht="12.75" customHeight="1">
      <c r="F354" s="60"/>
      <c r="G354" s="60"/>
      <c r="H354" s="60"/>
      <c r="I354" s="60"/>
      <c r="J354" s="41"/>
      <c r="K354" s="60"/>
      <c r="L354" s="60"/>
      <c r="M354" s="60"/>
      <c r="O354" s="41"/>
      <c r="R354" s="60"/>
    </row>
    <row r="355" spans="6:18" ht="12.75" customHeight="1">
      <c r="F355" s="60"/>
      <c r="G355" s="60"/>
      <c r="H355" s="60"/>
      <c r="I355" s="60"/>
      <c r="J355" s="41"/>
      <c r="K355" s="60"/>
      <c r="L355" s="60"/>
      <c r="M355" s="60"/>
      <c r="O355" s="41"/>
      <c r="R355" s="60"/>
    </row>
    <row r="356" spans="6:18" ht="12.75" customHeight="1">
      <c r="F356" s="60"/>
      <c r="G356" s="60"/>
      <c r="H356" s="60"/>
      <c r="I356" s="60"/>
      <c r="J356" s="41"/>
      <c r="K356" s="60"/>
      <c r="L356" s="60"/>
      <c r="M356" s="60"/>
      <c r="O356" s="41"/>
      <c r="R356" s="60"/>
    </row>
    <row r="357" spans="6:18" ht="12.75" customHeight="1">
      <c r="F357" s="60"/>
      <c r="G357" s="60"/>
      <c r="H357" s="60"/>
      <c r="I357" s="60"/>
      <c r="J357" s="41"/>
      <c r="K357" s="60"/>
      <c r="L357" s="60"/>
      <c r="M357" s="60"/>
      <c r="O357" s="41"/>
      <c r="R357" s="60"/>
    </row>
    <row r="358" spans="6:18" ht="12.75" customHeight="1">
      <c r="F358" s="60"/>
      <c r="G358" s="60"/>
      <c r="H358" s="60"/>
      <c r="I358" s="60"/>
      <c r="J358" s="41"/>
      <c r="K358" s="60"/>
      <c r="L358" s="60"/>
      <c r="M358" s="60"/>
      <c r="O358" s="41"/>
      <c r="R358" s="60"/>
    </row>
    <row r="359" spans="6:18" ht="12.75" customHeight="1">
      <c r="F359" s="60"/>
      <c r="G359" s="60"/>
      <c r="H359" s="60"/>
      <c r="I359" s="60"/>
      <c r="J359" s="41"/>
      <c r="K359" s="60"/>
      <c r="L359" s="60"/>
      <c r="M359" s="60"/>
      <c r="O359" s="41"/>
      <c r="R359" s="60"/>
    </row>
    <row r="360" spans="6:18" ht="12.75" customHeight="1">
      <c r="F360" s="60"/>
      <c r="G360" s="60"/>
      <c r="H360" s="60"/>
      <c r="I360" s="60"/>
      <c r="J360" s="41"/>
      <c r="K360" s="60"/>
      <c r="L360" s="60"/>
      <c r="M360" s="60"/>
      <c r="O360" s="41"/>
      <c r="R360" s="60"/>
    </row>
    <row r="361" spans="6:18" ht="12.75" customHeight="1">
      <c r="F361" s="60"/>
      <c r="G361" s="60"/>
      <c r="H361" s="60"/>
      <c r="I361" s="60"/>
      <c r="J361" s="41"/>
      <c r="K361" s="60"/>
      <c r="L361" s="60"/>
      <c r="M361" s="60"/>
      <c r="O361" s="41"/>
      <c r="R361" s="60"/>
    </row>
    <row r="362" spans="6:18" ht="12.75" customHeight="1">
      <c r="F362" s="60"/>
      <c r="G362" s="60"/>
      <c r="H362" s="60"/>
      <c r="I362" s="60"/>
      <c r="J362" s="41"/>
      <c r="K362" s="60"/>
      <c r="L362" s="60"/>
      <c r="M362" s="60"/>
      <c r="O362" s="41"/>
      <c r="R362" s="60"/>
    </row>
    <row r="363" spans="6:18" ht="12.75" customHeight="1">
      <c r="F363" s="60"/>
      <c r="G363" s="60"/>
      <c r="H363" s="60"/>
      <c r="I363" s="60"/>
      <c r="J363" s="41"/>
      <c r="K363" s="60"/>
      <c r="L363" s="60"/>
      <c r="M363" s="60"/>
      <c r="O363" s="41"/>
      <c r="R363" s="60"/>
    </row>
    <row r="364" spans="6:18" ht="12.75" customHeight="1">
      <c r="F364" s="60"/>
      <c r="G364" s="60"/>
      <c r="H364" s="60"/>
      <c r="I364" s="60"/>
      <c r="J364" s="41"/>
      <c r="K364" s="60"/>
      <c r="L364" s="60"/>
      <c r="M364" s="60"/>
      <c r="O364" s="41"/>
      <c r="R364" s="60"/>
    </row>
    <row r="365" spans="6:18" ht="12.75" customHeight="1">
      <c r="F365" s="60"/>
      <c r="G365" s="60"/>
      <c r="H365" s="60"/>
      <c r="I365" s="60"/>
      <c r="J365" s="41"/>
      <c r="K365" s="60"/>
      <c r="L365" s="60"/>
      <c r="M365" s="60"/>
      <c r="O365" s="41"/>
      <c r="R365" s="60"/>
    </row>
    <row r="366" spans="6:18" ht="12.75" customHeight="1">
      <c r="F366" s="60"/>
      <c r="G366" s="60"/>
      <c r="H366" s="60"/>
      <c r="I366" s="60"/>
      <c r="J366" s="41"/>
      <c r="K366" s="60"/>
      <c r="L366" s="60"/>
      <c r="M366" s="60"/>
      <c r="O366" s="41"/>
      <c r="R366" s="60"/>
    </row>
    <row r="367" spans="6:18" ht="12.75" customHeight="1">
      <c r="F367" s="60"/>
      <c r="G367" s="60"/>
      <c r="H367" s="60"/>
      <c r="I367" s="60"/>
      <c r="J367" s="41"/>
      <c r="K367" s="60"/>
      <c r="L367" s="60"/>
      <c r="M367" s="60"/>
      <c r="O367" s="41"/>
      <c r="R367" s="60"/>
    </row>
    <row r="368" spans="6:18" ht="12.75" customHeight="1">
      <c r="F368" s="60"/>
      <c r="G368" s="60"/>
      <c r="H368" s="60"/>
      <c r="I368" s="60"/>
      <c r="J368" s="41"/>
      <c r="K368" s="60"/>
      <c r="L368" s="60"/>
      <c r="M368" s="60"/>
      <c r="O368" s="41"/>
      <c r="R368" s="60"/>
    </row>
    <row r="369" spans="6:18" ht="12.75" customHeight="1">
      <c r="F369" s="60"/>
      <c r="G369" s="60"/>
      <c r="H369" s="60"/>
      <c r="I369" s="60"/>
      <c r="J369" s="41"/>
      <c r="K369" s="60"/>
      <c r="L369" s="60"/>
      <c r="M369" s="60"/>
      <c r="O369" s="41"/>
      <c r="R369" s="60"/>
    </row>
    <row r="370" spans="6:18" ht="12.75" customHeight="1">
      <c r="F370" s="60"/>
      <c r="G370" s="60"/>
      <c r="H370" s="60"/>
      <c r="I370" s="60"/>
      <c r="J370" s="41"/>
      <c r="K370" s="60"/>
      <c r="L370" s="60"/>
      <c r="M370" s="60"/>
      <c r="O370" s="41"/>
      <c r="R370" s="60"/>
    </row>
    <row r="371" spans="6:18" ht="12.75" customHeight="1">
      <c r="F371" s="60"/>
      <c r="G371" s="60"/>
      <c r="H371" s="60"/>
      <c r="I371" s="60"/>
      <c r="J371" s="41"/>
      <c r="K371" s="60"/>
      <c r="L371" s="60"/>
      <c r="M371" s="60"/>
      <c r="O371" s="41"/>
      <c r="R371" s="60"/>
    </row>
    <row r="372" spans="6:18" ht="12.75" customHeight="1">
      <c r="F372" s="60"/>
      <c r="G372" s="60"/>
      <c r="H372" s="60"/>
      <c r="I372" s="60"/>
      <c r="J372" s="41"/>
      <c r="K372" s="60"/>
      <c r="L372" s="60"/>
      <c r="M372" s="60"/>
      <c r="O372" s="41"/>
      <c r="R372" s="60"/>
    </row>
    <row r="373" spans="6:18" ht="12.75" customHeight="1">
      <c r="F373" s="60"/>
      <c r="G373" s="60"/>
      <c r="H373" s="60"/>
      <c r="I373" s="60"/>
      <c r="J373" s="41"/>
      <c r="K373" s="60"/>
      <c r="L373" s="60"/>
      <c r="M373" s="60"/>
      <c r="O373" s="41"/>
      <c r="R373" s="60"/>
    </row>
    <row r="374" spans="6:18" ht="12.75" customHeight="1">
      <c r="F374" s="60"/>
      <c r="G374" s="60"/>
      <c r="H374" s="60"/>
      <c r="I374" s="60"/>
      <c r="J374" s="41"/>
      <c r="K374" s="60"/>
      <c r="L374" s="60"/>
      <c r="M374" s="60"/>
      <c r="O374" s="41"/>
      <c r="R374" s="60"/>
    </row>
    <row r="375" spans="6:18" ht="12.75" customHeight="1">
      <c r="F375" s="60"/>
      <c r="G375" s="60"/>
      <c r="H375" s="60"/>
      <c r="I375" s="60"/>
      <c r="J375" s="41"/>
      <c r="K375" s="60"/>
      <c r="L375" s="60"/>
      <c r="M375" s="60"/>
      <c r="O375" s="41"/>
      <c r="R375" s="60"/>
    </row>
    <row r="376" spans="6:18" ht="12.75" customHeight="1">
      <c r="F376" s="60"/>
      <c r="G376" s="60"/>
      <c r="H376" s="60"/>
      <c r="I376" s="60"/>
      <c r="J376" s="41"/>
      <c r="K376" s="60"/>
      <c r="L376" s="60"/>
      <c r="M376" s="60"/>
      <c r="O376" s="41"/>
      <c r="R376" s="60"/>
    </row>
    <row r="377" spans="6:18" ht="12.75" customHeight="1">
      <c r="F377" s="60"/>
      <c r="G377" s="60"/>
      <c r="H377" s="60"/>
      <c r="I377" s="60"/>
      <c r="J377" s="41"/>
      <c r="K377" s="60"/>
      <c r="L377" s="60"/>
      <c r="M377" s="60"/>
      <c r="O377" s="41"/>
      <c r="R377" s="60"/>
    </row>
    <row r="378" spans="6:18" ht="12.75" customHeight="1">
      <c r="F378" s="60"/>
      <c r="G378" s="60"/>
      <c r="H378" s="60"/>
      <c r="I378" s="60"/>
      <c r="J378" s="41"/>
      <c r="K378" s="60"/>
      <c r="L378" s="60"/>
      <c r="M378" s="60"/>
      <c r="O378" s="41"/>
      <c r="R378" s="60"/>
    </row>
    <row r="379" spans="6:18" ht="12.75" customHeight="1">
      <c r="F379" s="60"/>
      <c r="G379" s="60"/>
      <c r="H379" s="60"/>
      <c r="I379" s="60"/>
      <c r="J379" s="41"/>
      <c r="K379" s="60"/>
      <c r="L379" s="60"/>
      <c r="M379" s="60"/>
      <c r="O379" s="41"/>
      <c r="R379" s="60"/>
    </row>
    <row r="380" spans="6:18" ht="12.75" customHeight="1">
      <c r="F380" s="60"/>
      <c r="G380" s="60"/>
      <c r="H380" s="60"/>
      <c r="I380" s="60"/>
      <c r="J380" s="41"/>
      <c r="K380" s="60"/>
      <c r="L380" s="60"/>
      <c r="M380" s="60"/>
      <c r="O380" s="41"/>
      <c r="R380" s="60"/>
    </row>
    <row r="381" spans="6:18" ht="12.75" customHeight="1">
      <c r="F381" s="60"/>
      <c r="G381" s="60"/>
      <c r="H381" s="60"/>
      <c r="I381" s="60"/>
      <c r="J381" s="41"/>
      <c r="K381" s="60"/>
      <c r="L381" s="60"/>
      <c r="M381" s="60"/>
      <c r="O381" s="41"/>
      <c r="R381" s="60"/>
    </row>
    <row r="382" spans="6:18" ht="12.75" customHeight="1">
      <c r="F382" s="60"/>
      <c r="G382" s="60"/>
      <c r="H382" s="60"/>
      <c r="I382" s="60"/>
      <c r="J382" s="41"/>
      <c r="K382" s="60"/>
      <c r="L382" s="60"/>
      <c r="M382" s="60"/>
      <c r="O382" s="41"/>
      <c r="R382" s="60"/>
    </row>
    <row r="383" spans="6:18" ht="12.75" customHeight="1">
      <c r="F383" s="60"/>
      <c r="G383" s="60"/>
      <c r="H383" s="60"/>
      <c r="I383" s="60"/>
      <c r="J383" s="41"/>
      <c r="K383" s="60"/>
      <c r="L383" s="60"/>
      <c r="M383" s="60"/>
      <c r="O383" s="41"/>
      <c r="R383" s="60"/>
    </row>
    <row r="384" spans="6:18" ht="12.75" customHeight="1">
      <c r="F384" s="60"/>
      <c r="G384" s="60"/>
      <c r="H384" s="60"/>
      <c r="I384" s="60"/>
      <c r="J384" s="41"/>
      <c r="K384" s="60"/>
      <c r="L384" s="60"/>
      <c r="M384" s="60"/>
      <c r="O384" s="41"/>
      <c r="R384" s="60"/>
    </row>
    <row r="385" spans="6:18" ht="12.75" customHeight="1">
      <c r="F385" s="60"/>
      <c r="G385" s="60"/>
      <c r="H385" s="60"/>
      <c r="I385" s="60"/>
      <c r="J385" s="41"/>
      <c r="K385" s="60"/>
      <c r="L385" s="60"/>
      <c r="M385" s="60"/>
      <c r="O385" s="41"/>
      <c r="R385" s="60"/>
    </row>
    <row r="386" spans="6:18" ht="12.75" customHeight="1">
      <c r="F386" s="60"/>
      <c r="G386" s="60"/>
      <c r="H386" s="60"/>
      <c r="I386" s="60"/>
      <c r="J386" s="41"/>
      <c r="K386" s="60"/>
      <c r="L386" s="60"/>
      <c r="M386" s="60"/>
      <c r="O386" s="41"/>
      <c r="R386" s="60"/>
    </row>
    <row r="387" spans="6:18" ht="12.75" customHeight="1">
      <c r="F387" s="60"/>
      <c r="G387" s="60"/>
      <c r="H387" s="60"/>
      <c r="I387" s="60"/>
      <c r="J387" s="41"/>
      <c r="K387" s="60"/>
      <c r="L387" s="60"/>
      <c r="M387" s="60"/>
      <c r="O387" s="41"/>
      <c r="R387" s="60"/>
    </row>
    <row r="388" spans="6:18" ht="12.75" customHeight="1">
      <c r="F388" s="60"/>
      <c r="G388" s="60"/>
      <c r="H388" s="60"/>
      <c r="I388" s="60"/>
      <c r="J388" s="41"/>
      <c r="K388" s="60"/>
      <c r="L388" s="60"/>
      <c r="M388" s="60"/>
      <c r="O388" s="41"/>
      <c r="R388" s="60"/>
    </row>
    <row r="389" spans="6:18" ht="12.75" customHeight="1">
      <c r="F389" s="60"/>
      <c r="G389" s="60"/>
      <c r="H389" s="60"/>
      <c r="I389" s="60"/>
      <c r="J389" s="41"/>
      <c r="K389" s="60"/>
      <c r="L389" s="60"/>
      <c r="M389" s="60"/>
      <c r="O389" s="41"/>
      <c r="R389" s="60"/>
    </row>
    <row r="390" spans="6:18" ht="12.75" customHeight="1">
      <c r="F390" s="60"/>
      <c r="G390" s="60"/>
      <c r="H390" s="60"/>
      <c r="I390" s="60"/>
      <c r="J390" s="41"/>
      <c r="K390" s="60"/>
      <c r="L390" s="60"/>
      <c r="M390" s="60"/>
      <c r="O390" s="41"/>
      <c r="R390" s="60"/>
    </row>
    <row r="391" spans="6:18" ht="12.75" customHeight="1">
      <c r="F391" s="60"/>
      <c r="G391" s="60"/>
      <c r="H391" s="60"/>
      <c r="I391" s="60"/>
      <c r="J391" s="41"/>
      <c r="K391" s="60"/>
      <c r="L391" s="60"/>
      <c r="M391" s="60"/>
      <c r="O391" s="41"/>
      <c r="R391" s="60"/>
    </row>
    <row r="392" spans="6:18" ht="12.75" customHeight="1">
      <c r="F392" s="60"/>
      <c r="G392" s="60"/>
      <c r="H392" s="60"/>
      <c r="I392" s="60"/>
      <c r="J392" s="41"/>
      <c r="K392" s="60"/>
      <c r="L392" s="60"/>
      <c r="M392" s="60"/>
      <c r="O392" s="41"/>
      <c r="R392" s="60"/>
    </row>
    <row r="393" spans="6:18" ht="12.75" customHeight="1">
      <c r="F393" s="60"/>
      <c r="G393" s="60"/>
      <c r="H393" s="60"/>
      <c r="I393" s="60"/>
      <c r="J393" s="41"/>
      <c r="K393" s="60"/>
      <c r="L393" s="60"/>
      <c r="M393" s="60"/>
      <c r="O393" s="41"/>
      <c r="R393" s="60"/>
    </row>
    <row r="394" spans="6:18" ht="12.75" customHeight="1">
      <c r="F394" s="60"/>
      <c r="G394" s="60"/>
      <c r="H394" s="60"/>
      <c r="I394" s="60"/>
      <c r="J394" s="41"/>
      <c r="K394" s="60"/>
      <c r="L394" s="60"/>
      <c r="M394" s="60"/>
      <c r="O394" s="41"/>
      <c r="R394" s="60"/>
    </row>
    <row r="395" spans="6:18" ht="12.75" customHeight="1">
      <c r="F395" s="60"/>
      <c r="G395" s="60"/>
      <c r="H395" s="60"/>
      <c r="I395" s="60"/>
      <c r="J395" s="41"/>
      <c r="K395" s="60"/>
      <c r="L395" s="60"/>
      <c r="M395" s="60"/>
      <c r="O395" s="41"/>
      <c r="R395" s="60"/>
    </row>
    <row r="396" spans="6:18" ht="12.75" customHeight="1">
      <c r="F396" s="60"/>
      <c r="G396" s="60"/>
      <c r="H396" s="60"/>
      <c r="I396" s="60"/>
      <c r="J396" s="41"/>
      <c r="K396" s="60"/>
      <c r="L396" s="60"/>
      <c r="M396" s="60"/>
      <c r="O396" s="41"/>
      <c r="R396" s="60"/>
    </row>
    <row r="397" spans="6:18" ht="12.75" customHeight="1">
      <c r="F397" s="60"/>
      <c r="G397" s="60"/>
      <c r="H397" s="60"/>
      <c r="I397" s="60"/>
      <c r="J397" s="41"/>
      <c r="K397" s="60"/>
      <c r="L397" s="60"/>
      <c r="M397" s="60"/>
      <c r="O397" s="41"/>
      <c r="R397" s="60"/>
    </row>
    <row r="398" spans="6:18" ht="12.75" customHeight="1">
      <c r="F398" s="60"/>
      <c r="G398" s="60"/>
      <c r="H398" s="60"/>
      <c r="I398" s="60"/>
      <c r="J398" s="41"/>
      <c r="K398" s="60"/>
      <c r="L398" s="60"/>
      <c r="M398" s="60"/>
      <c r="O398" s="41"/>
      <c r="R398" s="60"/>
    </row>
    <row r="399" spans="6:18" ht="12.75" customHeight="1">
      <c r="F399" s="60"/>
      <c r="G399" s="60"/>
      <c r="H399" s="60"/>
      <c r="I399" s="60"/>
      <c r="J399" s="41"/>
      <c r="K399" s="60"/>
      <c r="L399" s="60"/>
      <c r="M399" s="60"/>
      <c r="O399" s="41"/>
      <c r="R399" s="60"/>
    </row>
    <row r="400" spans="6:18" ht="12.75" customHeight="1">
      <c r="F400" s="60"/>
      <c r="G400" s="60"/>
      <c r="H400" s="60"/>
      <c r="I400" s="60"/>
      <c r="J400" s="41"/>
      <c r="K400" s="60"/>
      <c r="L400" s="60"/>
      <c r="M400" s="60"/>
      <c r="O400" s="41"/>
      <c r="R400" s="60"/>
    </row>
    <row r="401" spans="6:18" ht="12.75" customHeight="1">
      <c r="F401" s="60"/>
      <c r="G401" s="60"/>
      <c r="H401" s="60"/>
      <c r="I401" s="60"/>
      <c r="J401" s="41"/>
      <c r="K401" s="60"/>
      <c r="L401" s="60"/>
      <c r="M401" s="60"/>
      <c r="O401" s="41"/>
      <c r="R401" s="60"/>
    </row>
    <row r="402" spans="6:18" ht="12.75" customHeight="1">
      <c r="F402" s="60"/>
      <c r="G402" s="60"/>
      <c r="H402" s="60"/>
      <c r="I402" s="60"/>
      <c r="J402" s="41"/>
      <c r="K402" s="60"/>
      <c r="L402" s="60"/>
      <c r="M402" s="60"/>
      <c r="O402" s="41"/>
      <c r="R402" s="60"/>
    </row>
    <row r="403" spans="6:18" ht="12.75" customHeight="1">
      <c r="F403" s="60"/>
      <c r="G403" s="60"/>
      <c r="H403" s="60"/>
      <c r="I403" s="60"/>
      <c r="J403" s="41"/>
      <c r="K403" s="60"/>
      <c r="L403" s="60"/>
      <c r="M403" s="60"/>
      <c r="O403" s="41"/>
      <c r="R403" s="60"/>
    </row>
    <row r="404" spans="6:18" ht="12.75" customHeight="1">
      <c r="F404" s="60"/>
      <c r="G404" s="60"/>
      <c r="H404" s="60"/>
      <c r="I404" s="60"/>
      <c r="J404" s="41"/>
      <c r="K404" s="60"/>
      <c r="L404" s="60"/>
      <c r="M404" s="60"/>
      <c r="O404" s="41"/>
      <c r="R404" s="60"/>
    </row>
    <row r="405" spans="6:18" ht="12.75" customHeight="1">
      <c r="F405" s="60"/>
      <c r="G405" s="60"/>
      <c r="H405" s="60"/>
      <c r="I405" s="60"/>
      <c r="J405" s="41"/>
      <c r="K405" s="60"/>
      <c r="L405" s="60"/>
      <c r="M405" s="60"/>
      <c r="O405" s="41"/>
      <c r="R405" s="60"/>
    </row>
    <row r="406" spans="6:18" ht="12.75" customHeight="1">
      <c r="F406" s="60"/>
      <c r="G406" s="60"/>
      <c r="H406" s="60"/>
      <c r="I406" s="60"/>
      <c r="J406" s="41"/>
      <c r="K406" s="60"/>
      <c r="L406" s="60"/>
      <c r="M406" s="60"/>
      <c r="O406" s="41"/>
      <c r="R406" s="60"/>
    </row>
    <row r="407" spans="6:18" ht="12.75" customHeight="1">
      <c r="F407" s="60"/>
      <c r="G407" s="60"/>
      <c r="H407" s="60"/>
      <c r="I407" s="60"/>
      <c r="J407" s="41"/>
      <c r="K407" s="60"/>
      <c r="L407" s="60"/>
      <c r="M407" s="60"/>
      <c r="O407" s="41"/>
      <c r="R407" s="60"/>
    </row>
    <row r="408" spans="6:18" ht="12.75" customHeight="1">
      <c r="F408" s="60"/>
      <c r="G408" s="60"/>
      <c r="H408" s="60"/>
      <c r="I408" s="60"/>
      <c r="J408" s="41"/>
      <c r="K408" s="60"/>
      <c r="L408" s="60"/>
      <c r="M408" s="60"/>
      <c r="O408" s="41"/>
      <c r="R408" s="60"/>
    </row>
    <row r="409" spans="6:18" ht="12.75" customHeight="1">
      <c r="F409" s="60"/>
      <c r="G409" s="60"/>
      <c r="H409" s="60"/>
      <c r="I409" s="60"/>
      <c r="J409" s="41"/>
      <c r="K409" s="60"/>
      <c r="L409" s="60"/>
      <c r="M409" s="60"/>
      <c r="O409" s="41"/>
      <c r="R409" s="60"/>
    </row>
    <row r="410" spans="6:18" ht="12.75" customHeight="1">
      <c r="F410" s="60"/>
      <c r="G410" s="60"/>
      <c r="H410" s="60"/>
      <c r="I410" s="60"/>
      <c r="J410" s="41"/>
      <c r="K410" s="60"/>
      <c r="L410" s="60"/>
      <c r="M410" s="60"/>
      <c r="O410" s="41"/>
      <c r="R410" s="60"/>
    </row>
    <row r="411" spans="6:18" ht="12.75" customHeight="1">
      <c r="F411" s="60"/>
      <c r="G411" s="60"/>
      <c r="H411" s="60"/>
      <c r="I411" s="60"/>
      <c r="J411" s="41"/>
      <c r="K411" s="60"/>
      <c r="L411" s="60"/>
      <c r="M411" s="60"/>
      <c r="O411" s="41"/>
      <c r="R411" s="60"/>
    </row>
    <row r="412" spans="6:18" ht="12.75" customHeight="1">
      <c r="F412" s="60"/>
      <c r="G412" s="60"/>
      <c r="H412" s="60"/>
      <c r="I412" s="60"/>
      <c r="J412" s="41"/>
      <c r="K412" s="60"/>
      <c r="L412" s="60"/>
      <c r="M412" s="60"/>
      <c r="O412" s="41"/>
      <c r="R412" s="60"/>
    </row>
    <row r="413" spans="6:18" ht="12.75" customHeight="1">
      <c r="F413" s="60"/>
      <c r="G413" s="60"/>
      <c r="H413" s="60"/>
      <c r="I413" s="60"/>
      <c r="J413" s="41"/>
      <c r="K413" s="60"/>
      <c r="L413" s="60"/>
      <c r="M413" s="60"/>
      <c r="O413" s="41"/>
      <c r="R413" s="60"/>
    </row>
    <row r="414" spans="6:18" ht="12.75" customHeight="1">
      <c r="F414" s="60"/>
      <c r="G414" s="60"/>
      <c r="H414" s="60"/>
      <c r="I414" s="60"/>
      <c r="J414" s="41"/>
      <c r="K414" s="60"/>
      <c r="L414" s="60"/>
      <c r="M414" s="60"/>
      <c r="O414" s="41"/>
      <c r="R414" s="60"/>
    </row>
    <row r="415" spans="6:18" ht="12.75" customHeight="1">
      <c r="F415" s="60"/>
      <c r="G415" s="60"/>
      <c r="H415" s="60"/>
      <c r="I415" s="60"/>
      <c r="J415" s="41"/>
      <c r="K415" s="60"/>
      <c r="L415" s="60"/>
      <c r="M415" s="60"/>
      <c r="O415" s="41"/>
      <c r="R415" s="60"/>
    </row>
    <row r="416" spans="6:18" ht="12.75" customHeight="1">
      <c r="F416" s="60"/>
      <c r="G416" s="60"/>
      <c r="H416" s="60"/>
      <c r="I416" s="60"/>
      <c r="J416" s="41"/>
      <c r="K416" s="60"/>
      <c r="L416" s="60"/>
      <c r="M416" s="60"/>
      <c r="O416" s="41"/>
      <c r="R416" s="60"/>
    </row>
    <row r="417" spans="6:18" ht="12.75" customHeight="1">
      <c r="F417" s="60"/>
      <c r="G417" s="60"/>
      <c r="H417" s="60"/>
      <c r="I417" s="60"/>
      <c r="J417" s="41"/>
      <c r="K417" s="60"/>
      <c r="L417" s="60"/>
      <c r="M417" s="60"/>
      <c r="O417" s="41"/>
      <c r="R417" s="60"/>
    </row>
    <row r="418" spans="6:18" ht="12.75" customHeight="1">
      <c r="F418" s="60"/>
      <c r="G418" s="60"/>
      <c r="H418" s="60"/>
      <c r="I418" s="60"/>
      <c r="J418" s="41"/>
      <c r="K418" s="60"/>
      <c r="L418" s="60"/>
      <c r="M418" s="60"/>
      <c r="O418" s="41"/>
      <c r="R418" s="60"/>
    </row>
    <row r="419" spans="6:18" ht="12.75" customHeight="1">
      <c r="F419" s="60"/>
      <c r="G419" s="60"/>
      <c r="H419" s="60"/>
      <c r="I419" s="60"/>
      <c r="J419" s="41"/>
      <c r="K419" s="60"/>
      <c r="L419" s="60"/>
      <c r="M419" s="60"/>
      <c r="O419" s="41"/>
      <c r="R419" s="60"/>
    </row>
    <row r="420" spans="6:18" ht="12.75" customHeight="1">
      <c r="F420" s="60"/>
      <c r="G420" s="60"/>
      <c r="H420" s="60"/>
      <c r="I420" s="60"/>
      <c r="J420" s="41"/>
      <c r="K420" s="60"/>
      <c r="L420" s="60"/>
      <c r="M420" s="60"/>
      <c r="O420" s="41"/>
      <c r="R420" s="60"/>
    </row>
    <row r="421" spans="6:18" ht="12.75" customHeight="1">
      <c r="F421" s="60"/>
      <c r="G421" s="60"/>
      <c r="H421" s="60"/>
      <c r="I421" s="60"/>
      <c r="J421" s="41"/>
      <c r="K421" s="60"/>
      <c r="L421" s="60"/>
      <c r="M421" s="60"/>
      <c r="O421" s="41"/>
      <c r="R421" s="60"/>
    </row>
    <row r="422" spans="6:18" ht="12.75" customHeight="1">
      <c r="F422" s="60"/>
      <c r="G422" s="60"/>
      <c r="H422" s="60"/>
      <c r="I422" s="60"/>
      <c r="J422" s="41"/>
      <c r="K422" s="60"/>
      <c r="L422" s="60"/>
      <c r="M422" s="60"/>
      <c r="O422" s="41"/>
      <c r="R422" s="60"/>
    </row>
    <row r="423" spans="6:18" ht="12.75" customHeight="1">
      <c r="F423" s="60"/>
      <c r="G423" s="60"/>
      <c r="H423" s="60"/>
      <c r="I423" s="60"/>
      <c r="J423" s="41"/>
      <c r="K423" s="60"/>
      <c r="L423" s="60"/>
      <c r="M423" s="60"/>
      <c r="O423" s="41"/>
      <c r="R423" s="60"/>
    </row>
    <row r="424" spans="6:18" ht="12.75" customHeight="1">
      <c r="F424" s="60"/>
      <c r="G424" s="60"/>
      <c r="H424" s="60"/>
      <c r="I424" s="60"/>
      <c r="J424" s="41"/>
      <c r="K424" s="60"/>
      <c r="L424" s="60"/>
      <c r="M424" s="60"/>
      <c r="O424" s="41"/>
      <c r="R424" s="60"/>
    </row>
    <row r="425" spans="6:18" ht="12.75" customHeight="1">
      <c r="F425" s="60"/>
      <c r="G425" s="60"/>
      <c r="H425" s="60"/>
      <c r="I425" s="60"/>
      <c r="J425" s="41"/>
      <c r="K425" s="60"/>
      <c r="L425" s="60"/>
      <c r="M425" s="60"/>
      <c r="O425" s="41"/>
      <c r="R425" s="60"/>
    </row>
    <row r="426" spans="6:18" ht="12.75" customHeight="1">
      <c r="F426" s="60"/>
      <c r="G426" s="60"/>
      <c r="H426" s="60"/>
      <c r="I426" s="60"/>
      <c r="J426" s="41"/>
      <c r="K426" s="60"/>
      <c r="L426" s="60"/>
      <c r="M426" s="60"/>
      <c r="O426" s="41"/>
      <c r="R426" s="60"/>
    </row>
    <row r="427" spans="6:18" ht="12.75" customHeight="1">
      <c r="F427" s="60"/>
      <c r="G427" s="60"/>
      <c r="H427" s="60"/>
      <c r="I427" s="60"/>
      <c r="J427" s="41"/>
      <c r="K427" s="60"/>
      <c r="L427" s="60"/>
      <c r="M427" s="60"/>
      <c r="O427" s="41"/>
      <c r="R427" s="60"/>
    </row>
    <row r="428" spans="6:18" ht="12.75" customHeight="1">
      <c r="F428" s="60"/>
      <c r="G428" s="60"/>
      <c r="H428" s="60"/>
      <c r="I428" s="60"/>
      <c r="J428" s="41"/>
      <c r="K428" s="60"/>
      <c r="L428" s="60"/>
      <c r="M428" s="60"/>
      <c r="O428" s="41"/>
      <c r="R428" s="60"/>
    </row>
    <row r="429" spans="6:18" ht="12.75" customHeight="1">
      <c r="F429" s="60"/>
      <c r="G429" s="60"/>
      <c r="H429" s="60"/>
      <c r="I429" s="60"/>
      <c r="J429" s="41"/>
      <c r="K429" s="60"/>
      <c r="L429" s="60"/>
      <c r="M429" s="60"/>
      <c r="O429" s="41"/>
      <c r="R429" s="60"/>
    </row>
    <row r="430" spans="6:18" ht="12.75" customHeight="1">
      <c r="F430" s="60"/>
      <c r="G430" s="60"/>
      <c r="H430" s="60"/>
      <c r="I430" s="60"/>
      <c r="J430" s="41"/>
      <c r="K430" s="60"/>
      <c r="L430" s="60"/>
      <c r="M430" s="60"/>
      <c r="O430" s="41"/>
      <c r="R430" s="60"/>
    </row>
    <row r="431" spans="6:18" ht="12.75" customHeight="1">
      <c r="F431" s="60"/>
      <c r="G431" s="60"/>
      <c r="H431" s="60"/>
      <c r="I431" s="60"/>
      <c r="J431" s="41"/>
      <c r="K431" s="60"/>
      <c r="L431" s="60"/>
      <c r="M431" s="60"/>
      <c r="O431" s="41"/>
      <c r="R431" s="60"/>
    </row>
    <row r="432" spans="6:18" ht="12.75" customHeight="1">
      <c r="F432" s="60"/>
      <c r="G432" s="60"/>
      <c r="H432" s="60"/>
      <c r="I432" s="60"/>
      <c r="J432" s="41"/>
      <c r="K432" s="60"/>
      <c r="L432" s="60"/>
      <c r="M432" s="60"/>
      <c r="O432" s="41"/>
      <c r="R432" s="60"/>
    </row>
    <row r="433" spans="6:18" ht="12.75" customHeight="1">
      <c r="F433" s="60"/>
      <c r="G433" s="60"/>
      <c r="H433" s="60"/>
      <c r="I433" s="60"/>
      <c r="J433" s="41"/>
      <c r="K433" s="60"/>
      <c r="L433" s="60"/>
      <c r="M433" s="60"/>
      <c r="O433" s="41"/>
      <c r="R433" s="60"/>
    </row>
    <row r="434" spans="6:18" ht="12.75" customHeight="1">
      <c r="F434" s="60"/>
      <c r="G434" s="60"/>
      <c r="H434" s="60"/>
      <c r="I434" s="60"/>
      <c r="J434" s="41"/>
      <c r="K434" s="60"/>
      <c r="L434" s="60"/>
      <c r="M434" s="60"/>
      <c r="O434" s="41"/>
      <c r="R434" s="60"/>
    </row>
    <row r="435" spans="6:18" ht="12.75" customHeight="1">
      <c r="F435" s="60"/>
      <c r="G435" s="60"/>
      <c r="H435" s="60"/>
      <c r="I435" s="60"/>
      <c r="J435" s="41"/>
      <c r="K435" s="60"/>
      <c r="L435" s="60"/>
      <c r="M435" s="60"/>
      <c r="O435" s="41"/>
      <c r="R435" s="60"/>
    </row>
    <row r="436" spans="6:18" ht="12.75" customHeight="1">
      <c r="F436" s="60"/>
      <c r="G436" s="60"/>
      <c r="H436" s="60"/>
      <c r="I436" s="60"/>
      <c r="J436" s="41"/>
      <c r="K436" s="60"/>
      <c r="L436" s="60"/>
      <c r="M436" s="60"/>
      <c r="O436" s="41"/>
      <c r="R436" s="60"/>
    </row>
    <row r="437" spans="6:18" ht="12.75" customHeight="1">
      <c r="F437" s="60"/>
      <c r="G437" s="60"/>
      <c r="H437" s="60"/>
      <c r="I437" s="60"/>
      <c r="J437" s="41"/>
      <c r="K437" s="60"/>
      <c r="L437" s="60"/>
      <c r="M437" s="60"/>
      <c r="O437" s="41"/>
      <c r="R437" s="60"/>
    </row>
    <row r="438" spans="6:18" ht="12.75" customHeight="1">
      <c r="F438" s="60"/>
      <c r="G438" s="60"/>
      <c r="H438" s="60"/>
      <c r="I438" s="60"/>
      <c r="J438" s="41"/>
      <c r="K438" s="60"/>
      <c r="L438" s="60"/>
      <c r="M438" s="60"/>
      <c r="O438" s="41"/>
      <c r="R438" s="60"/>
    </row>
    <row r="439" spans="6:18" ht="12.75" customHeight="1">
      <c r="F439" s="60"/>
      <c r="G439" s="60"/>
      <c r="H439" s="60"/>
      <c r="I439" s="60"/>
      <c r="J439" s="41"/>
      <c r="K439" s="60"/>
      <c r="L439" s="60"/>
      <c r="M439" s="60"/>
      <c r="O439" s="41"/>
      <c r="R439" s="60"/>
    </row>
    <row r="440" spans="6:18" ht="12.75" customHeight="1">
      <c r="F440" s="60"/>
      <c r="G440" s="60"/>
      <c r="H440" s="60"/>
      <c r="I440" s="60"/>
      <c r="J440" s="41"/>
      <c r="K440" s="60"/>
      <c r="L440" s="60"/>
      <c r="M440" s="60"/>
      <c r="O440" s="41"/>
      <c r="R440" s="60"/>
    </row>
    <row r="441" spans="6:18" ht="12.75" customHeight="1">
      <c r="F441" s="60"/>
      <c r="G441" s="60"/>
      <c r="H441" s="60"/>
      <c r="I441" s="60"/>
      <c r="J441" s="41"/>
      <c r="K441" s="60"/>
      <c r="L441" s="60"/>
      <c r="M441" s="60"/>
      <c r="O441" s="41"/>
      <c r="R441" s="60"/>
    </row>
    <row r="442" spans="6:18" ht="12.75" customHeight="1">
      <c r="F442" s="60"/>
      <c r="G442" s="60"/>
      <c r="H442" s="60"/>
      <c r="I442" s="60"/>
      <c r="J442" s="41"/>
      <c r="K442" s="60"/>
      <c r="L442" s="60"/>
      <c r="M442" s="60"/>
      <c r="O442" s="41"/>
      <c r="R442" s="60"/>
    </row>
    <row r="443" spans="6:18" ht="12.75" customHeight="1">
      <c r="F443" s="60"/>
      <c r="G443" s="60"/>
      <c r="H443" s="60"/>
      <c r="I443" s="60"/>
      <c r="J443" s="41"/>
      <c r="K443" s="60"/>
      <c r="L443" s="60"/>
      <c r="M443" s="60"/>
      <c r="O443" s="41"/>
      <c r="R443" s="60"/>
    </row>
    <row r="444" spans="6:18" ht="12.75" customHeight="1">
      <c r="F444" s="60"/>
      <c r="G444" s="60"/>
      <c r="H444" s="60"/>
      <c r="I444" s="60"/>
      <c r="J444" s="41"/>
      <c r="K444" s="60"/>
      <c r="L444" s="60"/>
      <c r="M444" s="60"/>
      <c r="O444" s="41"/>
      <c r="R444" s="60"/>
    </row>
    <row r="445" spans="6:18" ht="12.75" customHeight="1">
      <c r="F445" s="60"/>
      <c r="G445" s="60"/>
      <c r="H445" s="60"/>
      <c r="I445" s="60"/>
      <c r="J445" s="41"/>
      <c r="K445" s="60"/>
      <c r="L445" s="60"/>
      <c r="M445" s="60"/>
      <c r="O445" s="41"/>
      <c r="R445" s="60"/>
    </row>
    <row r="446" spans="6:18" ht="12.75" customHeight="1">
      <c r="F446" s="60"/>
      <c r="G446" s="60"/>
      <c r="H446" s="60"/>
      <c r="I446" s="60"/>
      <c r="J446" s="41"/>
      <c r="K446" s="60"/>
      <c r="L446" s="60"/>
      <c r="M446" s="60"/>
      <c r="O446" s="41"/>
      <c r="R446" s="60"/>
    </row>
    <row r="447" spans="6:18" ht="12.75" customHeight="1">
      <c r="F447" s="60"/>
      <c r="G447" s="60"/>
      <c r="H447" s="60"/>
      <c r="I447" s="60"/>
      <c r="J447" s="41"/>
      <c r="K447" s="60"/>
      <c r="L447" s="60"/>
      <c r="M447" s="60"/>
      <c r="O447" s="41"/>
      <c r="R447" s="60"/>
    </row>
    <row r="448" spans="6:18" ht="12.75" customHeight="1">
      <c r="F448" s="60"/>
      <c r="G448" s="60"/>
      <c r="H448" s="60"/>
      <c r="I448" s="60"/>
      <c r="J448" s="41"/>
      <c r="K448" s="60"/>
      <c r="L448" s="60"/>
      <c r="M448" s="60"/>
      <c r="O448" s="41"/>
      <c r="R448" s="60"/>
    </row>
    <row r="449" spans="6:18" ht="12.75" customHeight="1">
      <c r="F449" s="60"/>
      <c r="G449" s="60"/>
      <c r="H449" s="60"/>
      <c r="I449" s="60"/>
      <c r="J449" s="41"/>
      <c r="K449" s="60"/>
      <c r="L449" s="60"/>
      <c r="M449" s="60"/>
      <c r="O449" s="41"/>
      <c r="R449" s="60"/>
    </row>
    <row r="450" spans="6:18" ht="12.75" customHeight="1">
      <c r="F450" s="60"/>
      <c r="G450" s="60"/>
      <c r="H450" s="60"/>
      <c r="I450" s="60"/>
      <c r="J450" s="41"/>
      <c r="K450" s="60"/>
      <c r="L450" s="60"/>
      <c r="M450" s="60"/>
      <c r="O450" s="41"/>
      <c r="R450" s="60"/>
    </row>
    <row r="451" spans="6:18" ht="12.75" customHeight="1">
      <c r="F451" s="60"/>
      <c r="G451" s="60"/>
      <c r="H451" s="60"/>
      <c r="I451" s="60"/>
      <c r="J451" s="41"/>
      <c r="K451" s="60"/>
      <c r="L451" s="60"/>
      <c r="M451" s="60"/>
      <c r="O451" s="41"/>
      <c r="R451" s="60"/>
    </row>
    <row r="452" spans="6:18" ht="15" customHeight="1">
      <c r="F452" s="60"/>
      <c r="G452" s="60"/>
      <c r="H452" s="60"/>
      <c r="I452" s="60"/>
      <c r="J452" s="41"/>
      <c r="K452" s="60"/>
      <c r="L452" s="60"/>
      <c r="M452" s="60"/>
      <c r="O452" s="41"/>
      <c r="R452" s="60"/>
    </row>
  </sheetData>
  <autoFilter ref="R1:R275" xr:uid="{00000000-0009-0000-0000-000005000000}"/>
  <hyperlinks>
    <hyperlink ref="M5" location="Main!A1" display="Back To Main Page" xr:uid="{00000000-0004-0000-0500-000000000000}"/>
  </hyperlink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Mayur</cp:lastModifiedBy>
  <cp:lastPrinted>2023-07-25T18:59:36Z</cp:lastPrinted>
  <dcterms:created xsi:type="dcterms:W3CDTF">2015-06-08T02:34:00Z</dcterms:created>
  <dcterms:modified xsi:type="dcterms:W3CDTF">2023-09-04T18:32:13Z</dcterms:modified>
</cp:coreProperties>
</file>