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F&amp;O)'!$A$92:$B$303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6" l="1"/>
  <c r="P26" i="6"/>
  <c r="P23" i="6"/>
  <c r="P21" i="6"/>
  <c r="P20" i="6"/>
  <c r="L46" i="6" l="1"/>
  <c r="K46" i="6"/>
  <c r="L45" i="6"/>
  <c r="K45" i="6"/>
  <c r="L25" i="6"/>
  <c r="K25" i="6"/>
  <c r="M25" i="6" s="1"/>
  <c r="L43" i="6"/>
  <c r="K43" i="6"/>
  <c r="L78" i="6"/>
  <c r="K78" i="6"/>
  <c r="L24" i="6"/>
  <c r="K24" i="6"/>
  <c r="M24" i="6" s="1"/>
  <c r="M43" i="6" l="1"/>
  <c r="M78" i="6"/>
  <c r="M46" i="6"/>
  <c r="M45" i="6"/>
  <c r="K69" i="6"/>
  <c r="M55" i="6"/>
  <c r="K56" i="6"/>
  <c r="K55" i="6"/>
  <c r="M61" i="6"/>
  <c r="K62" i="6"/>
  <c r="K61" i="6"/>
  <c r="L13" i="6"/>
  <c r="K13" i="6"/>
  <c r="L19" i="6"/>
  <c r="K19" i="6"/>
  <c r="L15" i="6"/>
  <c r="K15" i="6"/>
  <c r="L22" i="6"/>
  <c r="K22" i="6"/>
  <c r="M22" i="6" s="1"/>
  <c r="M63" i="6"/>
  <c r="K64" i="6"/>
  <c r="K63" i="6"/>
  <c r="M15" i="6" l="1"/>
  <c r="M19" i="6"/>
  <c r="M13" i="6"/>
  <c r="K60" i="6"/>
  <c r="M60" i="6" s="1"/>
  <c r="K59" i="6"/>
  <c r="M59" i="6" s="1"/>
  <c r="K58" i="6"/>
  <c r="M58" i="6"/>
  <c r="K57" i="6"/>
  <c r="M57" i="6" s="1"/>
  <c r="L42" i="6"/>
  <c r="K42" i="6"/>
  <c r="L40" i="6"/>
  <c r="K40" i="6"/>
  <c r="L41" i="6"/>
  <c r="K41" i="6"/>
  <c r="K67" i="6"/>
  <c r="M67" i="6" s="1"/>
  <c r="M41" i="6" l="1"/>
  <c r="M40" i="6"/>
  <c r="M42" i="6"/>
  <c r="L14" i="6" l="1"/>
  <c r="K14" i="6"/>
  <c r="L17" i="6"/>
  <c r="K17" i="6"/>
  <c r="L18" i="6"/>
  <c r="K18" i="6"/>
  <c r="M17" i="6" l="1"/>
  <c r="M18" i="6"/>
  <c r="M14" i="6"/>
  <c r="P16" i="6" l="1"/>
  <c r="K281" i="6" l="1"/>
  <c r="L281" i="6" s="1"/>
  <c r="P79" i="6"/>
  <c r="K302" i="6" l="1"/>
  <c r="L302" i="6" s="1"/>
  <c r="P12" i="6" l="1"/>
  <c r="P11" i="6" l="1"/>
  <c r="K303" i="6" l="1"/>
  <c r="L303" i="6" s="1"/>
  <c r="K269" i="6" l="1"/>
  <c r="L269" i="6" s="1"/>
  <c r="K288" i="6" l="1"/>
  <c r="L288" i="6" s="1"/>
  <c r="K294" i="6" l="1"/>
  <c r="L294" i="6" s="1"/>
  <c r="K300" i="6" l="1"/>
  <c r="L300" i="6" s="1"/>
  <c r="P10" i="6"/>
  <c r="P77" i="6" l="1"/>
  <c r="K279" i="6" l="1"/>
  <c r="L279" i="6" s="1"/>
  <c r="K289" i="6" l="1"/>
  <c r="L289" i="6" s="1"/>
  <c r="K295" i="6" l="1"/>
  <c r="L295" i="6" s="1"/>
  <c r="K263" i="6" l="1"/>
  <c r="L263" i="6" s="1"/>
  <c r="K264" i="6" l="1"/>
  <c r="L264" i="6" s="1"/>
  <c r="K290" i="6" l="1"/>
  <c r="L290" i="6" s="1"/>
  <c r="K282" i="6" l="1"/>
  <c r="L282" i="6" s="1"/>
  <c r="K286" i="6" l="1"/>
  <c r="L286" i="6" s="1"/>
  <c r="K291" i="6" l="1"/>
  <c r="L291" i="6" s="1"/>
  <c r="K283" i="6" l="1"/>
  <c r="L283" i="6" s="1"/>
  <c r="K277" i="6"/>
  <c r="L277" i="6" s="1"/>
  <c r="K285" i="6" l="1"/>
  <c r="L285" i="6" s="1"/>
  <c r="K273" i="6" l="1"/>
  <c r="L273" i="6" s="1"/>
  <c r="K274" i="6" l="1"/>
  <c r="L274" i="6" s="1"/>
  <c r="K267" i="6"/>
  <c r="L267" i="6" s="1"/>
  <c r="K284" i="6" l="1"/>
  <c r="L284" i="6" s="1"/>
  <c r="K278" i="6"/>
  <c r="L278" i="6" s="1"/>
  <c r="K280" i="6" l="1"/>
  <c r="L280" i="6" s="1"/>
  <c r="L6" i="2" l="1"/>
  <c r="K6" i="3"/>
  <c r="D7" i="5" l="1"/>
  <c r="M7" i="6"/>
  <c r="K275" i="6" l="1"/>
  <c r="L275" i="6" s="1"/>
  <c r="K272" i="6" l="1"/>
  <c r="L272" i="6" s="1"/>
  <c r="K276" i="6" l="1"/>
  <c r="L276" i="6" s="1"/>
  <c r="K271" i="6"/>
  <c r="L271" i="6" s="1"/>
  <c r="K270" i="6"/>
  <c r="L270" i="6" s="1"/>
  <c r="K268" i="6"/>
  <c r="L268" i="6" s="1"/>
  <c r="H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6" i="4"/>
</calcChain>
</file>

<file path=xl/sharedStrings.xml><?xml version="1.0" encoding="utf-8"?>
<sst xmlns="http://schemas.openxmlformats.org/spreadsheetml/2006/main" count="2854" uniqueCount="1102">
  <si>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</si>
  <si>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</si>
  <si>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</si>
  <si>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</si>
  <si>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</si>
  <si>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</si>
  <si>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</si>
  <si>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</si>
  <si>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</si>
  <si>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</si>
  <si>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</si>
  <si>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</si>
  <si>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</si>
  <si>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</si>
  <si>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</si>
  <si>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</si>
  <si>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</si>
  <si>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</si>
  <si>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</si>
  <si>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</si>
  <si>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</si>
  <si>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</si>
  <si>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</si>
  <si>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</si>
  <si>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</si>
  <si>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</si>
  <si>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</si>
  <si>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</si>
  <si>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</si>
  <si>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</si>
  <si>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</si>
  <si>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</si>
  <si>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</si>
  <si>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</si>
  <si>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</si>
  <si>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</si>
  <si>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</si>
  <si>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</si>
  <si>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</si>
  <si>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</si>
  <si>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</si>
  <si>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</si>
  <si>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</si>
  <si>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</si>
  <si>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</si>
  <si>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</si>
  <si>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</si>
  <si>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</si>
  <si>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</si>
  <si>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</si>
  <si>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</si>
  <si>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</si>
  <si>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</si>
  <si>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</si>
  <si>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</si>
  <si>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</si>
  <si>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</si>
  <si>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</si>
  <si>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</si>
  <si>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</si>
  <si>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</si>
  <si>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</si>
  <si>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</si>
  <si>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</si>
  <si>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</si>
  <si>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</si>
  <si>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</si>
  <si>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</si>
  <si>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</si>
  <si>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</si>
  <si>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</si>
  <si>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</si>
  <si>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</si>
  <si>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</si>
  <si>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</si>
  <si>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</si>
  <si>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</si>
  <si>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</si>
  <si>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</si>
  <si>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</si>
  <si>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</si>
  <si>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</si>
  <si>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</si>
  <si>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</si>
  <si>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</si>
  <si>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</si>
  <si>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</si>
  <si>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</si>
  <si>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</si>
  <si>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</si>
  <si>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</si>
  <si>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</si>
  <si>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</si>
  <si>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</si>
  <si>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</si>
  <si>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</si>
  <si>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</si>
  <si>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</si>
  <si>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</si>
  <si>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</si>
  <si>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</si>
  <si>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</si>
  <si>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</si>
  <si>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</si>
  <si>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</si>
  <si>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</si>
  <si>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</si>
  <si>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</si>
  <si>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</si>
  <si>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</si>
  <si>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</si>
  <si>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</si>
  <si>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</si>
  <si>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</si>
  <si>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</si>
  <si>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</si>
  <si>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</si>
  <si>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</si>
  <si>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</si>
  <si>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</si>
  <si>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</si>
  <si>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</si>
  <si>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</si>
  <si>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</si>
  <si>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</si>
  <si>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</si>
  <si>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</si>
  <si>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</si>
  <si>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</si>
  <si>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</si>
  <si>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</si>
  <si>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</si>
  <si>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</si>
  <si>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</si>
  <si>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</si>
  <si>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</si>
  <si>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</si>
  <si>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</si>
  <si>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</si>
  <si>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</si>
  <si>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</si>
  <si>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</si>
  <si>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</si>
  <si>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</si>
  <si>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</si>
  <si>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</si>
  <si>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</si>
  <si>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</si>
  <si>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</si>
  <si>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</si>
  <si>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</si>
  <si>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</si>
  <si>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</si>
  <si>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</si>
  <si>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</si>
  <si>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</si>
  <si>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</si>
  <si>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</si>
  <si>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</si>
  <si>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</si>
  <si>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</si>
  <si>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</si>
  <si>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</si>
  <si>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</si>
  <si>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</si>
  <si>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</si>
  <si>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</si>
  <si>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</si>
  <si>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</si>
  <si>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</si>
  <si>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</si>
  <si>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</si>
  <si>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</si>
  <si>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</si>
  <si>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</si>
  <si>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</si>
  <si>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</si>
  <si>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</si>
  <si>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</si>
  <si>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</si>
  <si>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</si>
  <si>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</si>
  <si>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</si>
  <si>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</si>
  <si>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</si>
  <si>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</si>
  <si>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</si>
  <si>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</si>
  <si>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</si>
  <si>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</si>
  <si>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</si>
  <si>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</si>
  <si>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</si>
  <si>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</si>
  <si>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</si>
  <si>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</si>
  <si>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</si>
  <si>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</si>
  <si>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</si>
  <si>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</si>
  <si>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</si>
  <si>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</si>
  <si>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</si>
  <si>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</si>
  <si>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</si>
  <si>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</si>
  <si>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</si>
  <si>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</si>
  <si>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</si>
  <si>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</si>
  <si>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</si>
  <si>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</si>
  <si>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</si>
  <si>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</si>
  <si>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</si>
  <si>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</si>
  <si>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</si>
  <si>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</si>
  <si>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</si>
  <si>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</si>
  <si>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</si>
  <si>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</si>
  <si>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</si>
  <si>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</si>
  <si>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</si>
  <si>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</si>
  <si>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</si>
  <si>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</si>
  <si>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</si>
  <si>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</si>
  <si>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</si>
  <si>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</si>
  <si>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</si>
  <si>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</si>
  <si>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</si>
  <si>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</si>
  <si>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</si>
  <si>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</si>
  <si>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</si>
  <si>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</si>
  <si>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</si>
  <si>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</si>
  <si>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</si>
  <si>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</si>
  <si>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</si>
  <si>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</si>
  <si>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</si>
  <si>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</si>
  <si>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</si>
  <si>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</si>
  <si>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</si>
  <si>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</si>
  <si>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</si>
  <si>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</si>
  <si>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</si>
  <si>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</si>
  <si>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</si>
  <si>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</si>
  <si>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</si>
  <si>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</si>
  <si>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</si>
  <si>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</si>
  <si>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</si>
  <si>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</si>
  <si>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</si>
  <si>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</si>
  <si>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</si>
  <si>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</si>
  <si>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</si>
  <si>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</si>
  <si>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</si>
  <si>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</si>
  <si>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</si>
  <si>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</si>
  <si>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</si>
  <si>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</si>
  <si>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</si>
  <si>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</si>
  <si>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</si>
  <si>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</si>
  <si>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</si>
  <si>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</si>
  <si>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</si>
  <si>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</si>
  <si>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</si>
  <si>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</si>
  <si>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</si>
  <si>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</si>
  <si>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</si>
  <si>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</si>
  <si>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</si>
  <si>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</si>
  <si>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</si>
  <si>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</si>
  <si>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</si>
  <si>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</si>
  <si>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</si>
  <si>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</si>
  <si>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</si>
  <si>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</si>
  <si>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</si>
  <si>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</si>
  <si>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</si>
  <si>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</si>
  <si>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</si>
  <si>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</si>
  <si>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</si>
  <si>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</si>
  <si>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</si>
  <si>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</si>
  <si>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</si>
  <si>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</si>
  <si>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</si>
  <si>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</si>
  <si>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</si>
  <si>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</si>
  <si>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</si>
  <si>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</si>
  <si>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</si>
  <si>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</si>
  <si>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</si>
  <si>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</si>
  <si>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</si>
  <si>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</si>
  <si>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</si>
  <si>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</si>
  <si>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</si>
  <si>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</si>
  <si>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</si>
  <si>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</si>
  <si>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</si>
  <si>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</si>
  <si>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</si>
  <si>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</si>
  <si>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</si>
  <si>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</si>
  <si>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</si>
  <si>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</si>
  <si>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</si>
  <si>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</si>
  <si>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</si>
  <si>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</si>
  <si>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</si>
  <si>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</si>
  <si>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</si>
  <si>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</si>
  <si>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</si>
  <si>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</si>
  <si>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</si>
  <si>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</si>
  <si>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</si>
  <si>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</si>
  <si>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</si>
  <si>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</si>
  <si>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</si>
  <si>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</si>
  <si>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</si>
  <si>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</si>
  <si>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</si>
  <si>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</si>
  <si>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</si>
  <si>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</si>
  <si>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</si>
  <si>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</si>
  <si>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</si>
  <si>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</si>
  <si>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</si>
  <si>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</si>
  <si>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</si>
  <si>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</si>
  <si>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</si>
  <si>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</si>
  <si>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</si>
  <si>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</si>
  <si>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</si>
  <si>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</si>
  <si>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</si>
  <si>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</si>
  <si>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</si>
  <si>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</si>
  <si>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</si>
  <si>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</si>
  <si>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</si>
  <si>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</si>
  <si>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</si>
  <si>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</si>
  <si>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</si>
  <si>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</si>
  <si>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</si>
  <si>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</si>
  <si>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</si>
  <si>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</si>
  <si>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</si>
  <si>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</si>
  <si>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</si>
  <si>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</si>
  <si>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</si>
  <si>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</si>
  <si>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</si>
  <si>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</si>
  <si>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</si>
  <si>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</si>
  <si>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</si>
  <si>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</si>
  <si>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</si>
  <si>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</si>
  <si>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</si>
  <si>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</si>
  <si>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</si>
  <si>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</si>
  <si>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</si>
  <si>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</si>
  <si>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</si>
  <si>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</si>
  <si>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</si>
  <si>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</si>
  <si>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</si>
  <si>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</si>
  <si>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</si>
  <si>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</si>
  <si>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</si>
  <si>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</si>
  <si>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</si>
  <si>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</si>
  <si>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</si>
  <si>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</si>
  <si>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</si>
  <si>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</si>
  <si>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</si>
  <si>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</si>
  <si>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</si>
  <si>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</si>
  <si>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</si>
  <si>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</si>
  <si>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</si>
  <si>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</si>
  <si>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</si>
  <si>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</si>
  <si>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</si>
  <si>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</si>
  <si>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</si>
  <si>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</si>
  <si>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</si>
  <si>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</si>
  <si>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</si>
  <si>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</si>
  <si>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</si>
  <si>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</si>
  <si>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</si>
  <si>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</si>
  <si>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</si>
  <si>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</si>
  <si>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</si>
  <si>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</si>
  <si>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</si>
  <si>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</si>
  <si>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</si>
  <si>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</si>
  <si>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</si>
  <si>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</si>
  <si>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</si>
  <si>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</si>
  <si>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</si>
  <si>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</si>
  <si>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</si>
  <si>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</si>
  <si>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</si>
  <si>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</si>
  <si>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</si>
  <si>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</si>
  <si>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</si>
  <si>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</si>
  <si>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</si>
  <si>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</si>
  <si>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</si>
  <si>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</si>
  <si>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</si>
  <si>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</si>
  <si>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</si>
  <si>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</si>
  <si>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</si>
  <si>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</si>
  <si>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</si>
  <si>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</si>
  <si>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</si>
  <si>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</si>
  <si>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</si>
  <si>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</si>
  <si>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</si>
  <si>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</si>
  <si>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</si>
  <si>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</si>
  <si>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</si>
  <si>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</si>
  <si>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</si>
  <si>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</si>
  <si>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</si>
  <si>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</si>
  <si>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</si>
  <si>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</si>
  <si>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</si>
  <si>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</si>
  <si>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</si>
  <si>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</si>
  <si>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</si>
  <si>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</si>
  <si>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</si>
  <si>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</si>
  <si>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</si>
  <si>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</si>
  <si>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</si>
  <si>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</si>
  <si>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</si>
  <si>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</si>
  <si>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</si>
  <si>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</si>
  <si>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</si>
  <si>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</si>
  <si>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</si>
  <si>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</si>
  <si>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</si>
  <si>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</si>
  <si>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</si>
  <si>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</si>
  <si>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</si>
  <si>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</si>
  <si>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</si>
  <si>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</si>
  <si>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</si>
  <si>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</si>
  <si>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</si>
  <si>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</si>
  <si>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</si>
  <si>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</si>
  <si>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</si>
  <si>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</si>
  <si>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</si>
  <si>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</si>
  <si>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</si>
  <si>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</si>
  <si>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</si>
  <si>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</si>
  <si>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</si>
  <si>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</si>
  <si>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</si>
  <si>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</si>
  <si>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</si>
  <si>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</si>
  <si>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</si>
  <si>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</si>
  <si>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</si>
  <si>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</si>
  <si>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</si>
  <si>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</si>
  <si>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</si>
  <si>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</si>
  <si>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</si>
  <si>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</si>
  <si>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</si>
  <si>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</si>
  <si>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</si>
  <si>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</si>
  <si>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</si>
  <si>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</si>
  <si>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</si>
  <si>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</si>
  <si>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</si>
  <si>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</si>
  <si>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</si>
  <si>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</si>
  <si>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</si>
  <si>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</si>
  <si>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</si>
  <si>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</si>
  <si>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</si>
  <si>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</si>
  <si>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</si>
  <si>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</si>
  <si>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</si>
  <si>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</si>
  <si>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</si>
  <si>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</si>
  <si>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</si>
  <si>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</si>
  <si>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</si>
  <si>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</si>
  <si>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</si>
  <si>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</si>
  <si>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</si>
  <si>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</si>
  <si>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</si>
  <si>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</si>
  <si>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</si>
  <si>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</si>
  <si>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</si>
  <si>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</si>
  <si>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</si>
  <si>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</si>
  <si>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</si>
  <si>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</si>
  <si>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</si>
  <si>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</si>
  <si>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</si>
  <si>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</si>
  <si>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</si>
  <si>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</si>
  <si>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</si>
  <si>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</si>
  <si>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</si>
  <si>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</si>
  <si>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</si>
  <si>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</si>
  <si>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</si>
  <si>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</si>
  <si>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</si>
  <si>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</si>
  <si>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</si>
  <si>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</si>
  <si>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</si>
  <si>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</si>
  <si>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</si>
  <si>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</si>
  <si>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</si>
  <si>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</si>
  <si>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</si>
  <si>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</si>
  <si>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</si>
  <si>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</si>
  <si>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</si>
  <si>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</si>
  <si>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</si>
  <si>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</si>
  <si>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</si>
  <si>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</si>
  <si>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</si>
  <si>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</si>
  <si>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</si>
  <si>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</si>
  <si>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</si>
  <si>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</si>
  <si>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</si>
  <si>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</si>
  <si>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</si>
  <si>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</si>
  <si>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</si>
  <si>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</si>
  <si>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</si>
  <si>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</si>
  <si>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</si>
  <si>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</si>
  <si>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</si>
  <si>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</si>
  <si>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</si>
  <si>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</si>
  <si>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</si>
  <si>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</si>
  <si>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</si>
  <si>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</si>
  <si>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</si>
  <si>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</si>
  <si>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</si>
  <si>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</si>
  <si>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</si>
  <si>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</si>
  <si>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</si>
  <si>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</si>
  <si>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</si>
  <si>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</si>
  <si>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</si>
  <si>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</si>
  <si>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</si>
  <si>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</si>
  <si>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</si>
  <si>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</si>
  <si>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</si>
  <si>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</si>
  <si>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</si>
  <si>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</si>
  <si>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</si>
  <si>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</si>
  <si>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</si>
  <si>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</si>
  <si>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</si>
  <si>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</si>
  <si>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</si>
  <si>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</si>
  <si>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</si>
  <si>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</si>
  <si>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</si>
  <si>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</si>
  <si>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</si>
  <si>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</si>
  <si>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</si>
  <si>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</si>
  <si>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</si>
  <si>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</si>
  <si>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</si>
  <si>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</si>
  <si>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</si>
  <si>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</si>
  <si>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</si>
  <si>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</si>
  <si>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</si>
  <si>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</si>
  <si>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</si>
  <si>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</si>
  <si>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</si>
  <si>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</si>
  <si>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</si>
  <si>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</si>
  <si>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</si>
  <si>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</si>
  <si>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</si>
  <si>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</si>
  <si>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</si>
  <si>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</si>
  <si>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</si>
  <si>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</si>
  <si>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</si>
  <si>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</si>
  <si>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</si>
  <si>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</si>
  <si>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</si>
  <si>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</si>
  <si>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</si>
  <si>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</si>
  <si>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</si>
  <si>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</si>
  <si>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</si>
  <si>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</si>
  <si>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</si>
  <si>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</si>
  <si>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</si>
  <si>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</si>
  <si>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</si>
  <si>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</si>
  <si>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</si>
  <si>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</si>
  <si>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</si>
  <si>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</si>
  <si>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</si>
  <si>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</si>
  <si>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</si>
  <si>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</si>
  <si>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</si>
  <si>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</si>
  <si>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</si>
  <si>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</si>
  <si>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</si>
  <si>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</si>
  <si>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</si>
  <si>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</si>
  <si>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</si>
  <si>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</si>
  <si>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</si>
  <si>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</si>
  <si>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</si>
  <si>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</si>
  <si>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</si>
  <si>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</si>
  <si>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</si>
  <si>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</si>
  <si>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</si>
  <si>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</si>
  <si>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</si>
  <si>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</si>
  <si>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</si>
  <si>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</si>
  <si>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</si>
  <si>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</si>
  <si>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</si>
  <si>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</si>
  <si>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</si>
  <si>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</si>
  <si>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</si>
  <si>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</si>
  <si>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</si>
  <si>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</si>
  <si>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</si>
  <si>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</si>
  <si>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</si>
  <si>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</si>
  <si>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</si>
  <si>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</si>
  <si>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</si>
  <si>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</si>
  <si>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</si>
  <si>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</si>
  <si>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</si>
  <si>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</si>
  <si>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</si>
  <si>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</si>
  <si>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</si>
  <si>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</si>
  <si>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</si>
  <si>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</si>
  <si>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</si>
  <si>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</si>
  <si>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</si>
  <si>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</si>
  <si>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</si>
  <si>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</si>
  <si>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</si>
  <si>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</si>
  <si>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</si>
  <si>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</si>
  <si>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</si>
  <si>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</si>
  <si>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</si>
  <si>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</si>
  <si>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</si>
  <si>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</si>
  <si>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</si>
  <si>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</si>
  <si>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</si>
  <si>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</si>
  <si>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</si>
  <si>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</si>
  <si>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</si>
  <si>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</si>
  <si>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</si>
  <si>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</si>
  <si>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</si>
  <si>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</si>
  <si>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</si>
  <si>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</si>
  <si>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</si>
  <si>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</si>
  <si>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</si>
  <si>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</si>
  <si>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</si>
  <si>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</si>
  <si>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</si>
  <si>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</si>
  <si>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</si>
  <si>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</si>
  <si>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</si>
  <si>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</si>
  <si>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</si>
  <si>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</si>
  <si>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</si>
  <si>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</si>
  <si>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</si>
  <si>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</si>
  <si>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730-740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</si>
  <si>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</si>
  <si>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</si>
  <si>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</si>
  <si>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</si>
  <si>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</si>
  <si>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</si>
  <si>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</si>
  <si>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</si>
  <si>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</si>
  <si>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</si>
  <si>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1292-1342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</si>
  <si>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</si>
  <si>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</si>
  <si>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</si>
  <si>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</si>
  <si>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</si>
  <si>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</si>
  <si>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</si>
  <si>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</si>
  <si>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</si>
  <si>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</si>
  <si>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</si>
  <si>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</si>
  <si>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</si>
  <si>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</si>
  <si>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</si>
  <si>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</si>
  <si>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</si>
  <si>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</si>
  <si>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</si>
  <si>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</si>
  <si>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</si>
  <si>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</si>
  <si>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</si>
  <si>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</si>
  <si>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</si>
  <si>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</si>
  <si>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</si>
  <si>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</si>
  <si>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</si>
  <si>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</si>
  <si>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</si>
  <si>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</si>
  <si>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</si>
  <si>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</si>
  <si>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</si>
  <si>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</si>
  <si>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</si>
  <si>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</si>
  <si>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</si>
  <si>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</si>
  <si>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KAUSHAL HITESHBHAI PARIKH</t>
  </si>
  <si>
    <t>GRAVITON RESEARCH CAPITAL LLP</t>
  </si>
  <si>
    <t>680-720</t>
  </si>
  <si>
    <t>2750-2850</t>
  </si>
  <si>
    <t>450-500</t>
  </si>
  <si>
    <t>MARUTI JUNE FUT</t>
  </si>
  <si>
    <t>INDRAIND</t>
  </si>
  <si>
    <t>47.64-51.64</t>
  </si>
  <si>
    <t>1005-1040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</si>
  <si>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</si>
  <si>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</si>
  <si>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</si>
  <si>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</si>
  <si>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</si>
  <si>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</si>
  <si>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</si>
  <si>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</si>
  <si>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</si>
  <si>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</si>
  <si>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</si>
  <si>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</si>
  <si>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</si>
  <si>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</si>
  <si>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</si>
  <si>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</si>
  <si>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</si>
  <si>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</si>
  <si>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</si>
  <si>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</si>
  <si>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</si>
  <si>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</si>
  <si>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</si>
  <si>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</si>
  <si>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</si>
  <si>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94-98</t>
  </si>
  <si>
    <t>NIFTY 24200 CE 27 JUNE</t>
  </si>
  <si>
    <t>40-1</t>
  </si>
  <si>
    <t>TRU</t>
  </si>
  <si>
    <t>TruCap Finance Limited</t>
  </si>
  <si>
    <t>VERITAAS</t>
  </si>
  <si>
    <t>Veritaas Advertising Ltd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</si>
  <si>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</si>
  <si>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</si>
  <si>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</si>
  <si>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</si>
  <si>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</si>
  <si>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</si>
  <si>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</si>
  <si>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</si>
  <si>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</si>
  <si>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</si>
  <si>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</si>
  <si>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</si>
  <si>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</si>
  <si>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</si>
  <si>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</si>
  <si>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</si>
  <si>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</si>
  <si>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</si>
  <si>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</si>
  <si>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</si>
  <si>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</si>
  <si>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</si>
  <si>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GKCONS</t>
  </si>
  <si>
    <t>VIKAS JAIN</t>
  </si>
  <si>
    <t>IISL</t>
  </si>
  <si>
    <t>FAISALSHAIKH</t>
  </si>
  <si>
    <t>ROYALIND</t>
  </si>
  <si>
    <t>MONEYCREW FINTEC PRIVATE LIMITED</t>
  </si>
  <si>
    <t>SAI</t>
  </si>
  <si>
    <t>SOMANI VENTURES AND INNOVATIONS LIMITED</t>
  </si>
  <si>
    <t>SIPTL</t>
  </si>
  <si>
    <t>VEERHEALTH</t>
  </si>
  <si>
    <t>JAYAKRISHNA TAPARIA</t>
  </si>
  <si>
    <t>HERITGFOOD</t>
  </si>
  <si>
    <t>Heritage Foods Ltd.</t>
  </si>
  <si>
    <t>IND SWIFT LABORATORIES LIMITED</t>
  </si>
  <si>
    <t>GLOBE</t>
  </si>
  <si>
    <t>Globe Textiles (I) Ltd.</t>
  </si>
  <si>
    <t>AVANCE VENTURES PRIVATE LIMITED</t>
  </si>
  <si>
    <t>180-190</t>
  </si>
  <si>
    <t>152.50-164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</si>
  <si>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</si>
  <si>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</si>
  <si>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</si>
  <si>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</si>
  <si>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</si>
  <si>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</si>
  <si>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</si>
  <si>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</si>
  <si>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</si>
  <si>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265-275</t>
  </si>
  <si>
    <t>125-135</t>
  </si>
  <si>
    <t>380-390</t>
  </si>
  <si>
    <t>Profit of Rs.77.5/-</t>
  </si>
  <si>
    <t>DRREDDY JUNE FUT</t>
  </si>
  <si>
    <t>5934-6018</t>
  </si>
  <si>
    <t>ASTRAL JUNE FUT</t>
  </si>
  <si>
    <t>2100-2130</t>
  </si>
  <si>
    <t>2390-2490</t>
  </si>
  <si>
    <t>2700-2900</t>
  </si>
  <si>
    <t>619-649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</si>
  <si>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</si>
  <si>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</si>
  <si>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</si>
  <si>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</si>
  <si>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</si>
  <si>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</si>
  <si>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</si>
  <si>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</si>
  <si>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</si>
  <si>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</si>
  <si>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BHAGCHEM</t>
  </si>
  <si>
    <t>SHANTILAL SHAH CHETAN</t>
  </si>
  <si>
    <t>DERIVE TRADING AND RESORTS PRIVATE LIMITED</t>
  </si>
  <si>
    <t>CONFINT</t>
  </si>
  <si>
    <t>KOLLIPARA PHANI KUMARI</t>
  </si>
  <si>
    <t>KUBER EQUITY SERVICES LLP</t>
  </si>
  <si>
    <t>D P VORA SECURITIES PRIVATE LIMITED</t>
  </si>
  <si>
    <t>VIKAS RAMESH MEHTA</t>
  </si>
  <si>
    <t>COMFORT ADVERTISING PVT LTD</t>
  </si>
  <si>
    <t>GLOBALWORTH SECURITIES LIMITED</t>
  </si>
  <si>
    <t>MANOJ NAGINLAL JAIN</t>
  </si>
  <si>
    <t>EMPOWER</t>
  </si>
  <si>
    <t>GIANLIFE</t>
  </si>
  <si>
    <t>MAHESHBHAI NATHABHAI PATEL</t>
  </si>
  <si>
    <t>RAM GOPAL RAMGARHIA</t>
  </si>
  <si>
    <t>GOLKONDA</t>
  </si>
  <si>
    <t>DEEPAK JAIN</t>
  </si>
  <si>
    <t>DEEPAK MAHAVEERCHAND JAIN (HUF)</t>
  </si>
  <si>
    <t>HILIKS</t>
  </si>
  <si>
    <t>SEEMA A GANDHI</t>
  </si>
  <si>
    <t>SIVA LAKSHMANA RAO KAKARALA</t>
  </si>
  <si>
    <t>VIKAS CHAUDHARY (HUF)</t>
  </si>
  <si>
    <t>JANUSCORP</t>
  </si>
  <si>
    <t>MEAPL</t>
  </si>
  <si>
    <t>MULTIPLIER SHARE &amp; STOCK ADVISORS PRIVATE LIMITED</t>
  </si>
  <si>
    <t>RISAINTL</t>
  </si>
  <si>
    <t>SHRADHA MANISH MEHTA</t>
  </si>
  <si>
    <t>SUNFLOWER BROKING PRIVATE LIMITED</t>
  </si>
  <si>
    <t>NIMISH PANDE</t>
  </si>
  <si>
    <t>SPS</t>
  </si>
  <si>
    <t>MUNISH FINANCIAL</t>
  </si>
  <si>
    <t>JAVERI FISCAL SERVICES LIMITED</t>
  </si>
  <si>
    <t>EQUIDEM DEALERS PRIVATE LIMITED</t>
  </si>
  <si>
    <t>VISTAPH</t>
  </si>
  <si>
    <t>UMAKANTH KATTA</t>
  </si>
  <si>
    <t>MEHJABEEN SHALAM</t>
  </si>
  <si>
    <t>AHIMSA</t>
  </si>
  <si>
    <t>Ahimsa Industries Ltd.</t>
  </si>
  <si>
    <t>BHANSALI VALUE CREATIONS PVT LTD</t>
  </si>
  <si>
    <t>ABHAY CHANDRAKANT LAKHANI</t>
  </si>
  <si>
    <t>APOLLOPIPE</t>
  </si>
  <si>
    <t>Apollo Pipes Limited</t>
  </si>
  <si>
    <t>OHANA INDIA GROWTH FUND</t>
  </si>
  <si>
    <t>ASLIND</t>
  </si>
  <si>
    <t>ASL Industries Limited</t>
  </si>
  <si>
    <t>YUVRAJ HIRALAL MALHOTRA</t>
  </si>
  <si>
    <t>BLUEPEBBLE</t>
  </si>
  <si>
    <t>Blue Pebble Limited</t>
  </si>
  <si>
    <t>GUNJAN</t>
  </si>
  <si>
    <t>Engineers India Ltd.</t>
  </si>
  <si>
    <t>KABEELON SALES CORP</t>
  </si>
  <si>
    <t>GODHA</t>
  </si>
  <si>
    <t>Godha Cabcon Insulat Ltd</t>
  </si>
  <si>
    <t>SAHASTRAA ADVISORS PRIVATE LIMITED</t>
  </si>
  <si>
    <t>HILTON</t>
  </si>
  <si>
    <t>Hilton Metal Forging Limi</t>
  </si>
  <si>
    <t>PARAG COMMOSALES</t>
  </si>
  <si>
    <t>HOACFOODS</t>
  </si>
  <si>
    <t>Hoac Foods India Limited</t>
  </si>
  <si>
    <t>MAHAVIR LALCHAND MEHTA HUF</t>
  </si>
  <si>
    <t>IEML</t>
  </si>
  <si>
    <t>Indian Emulsifiers Ltd</t>
  </si>
  <si>
    <t>YUGA STOCKS AND COMMODITIES PRIVATE LIMITED  .</t>
  </si>
  <si>
    <t>KCEIL</t>
  </si>
  <si>
    <t>Kay Cee Energy &amp; Infra L</t>
  </si>
  <si>
    <t>MAHESHWARI</t>
  </si>
  <si>
    <t>Maheshwari Logistics Limi</t>
  </si>
  <si>
    <t>ASHAPURA COMMODITIES</t>
  </si>
  <si>
    <t>SHILPAMED</t>
  </si>
  <si>
    <t>Shilpa Medicare Ltd</t>
  </si>
  <si>
    <t>PLUTUS WEALTH MANAGEMENT LLP</t>
  </si>
  <si>
    <t>SHUBHLAXMI</t>
  </si>
  <si>
    <t>Shubhlaxmi Jewel Art Ltd</t>
  </si>
  <si>
    <t>MANJULABEN BABULAL MUNGARA</t>
  </si>
  <si>
    <t>INTERMOBILITY VISA SOLUTION PRIVATE LIMITED</t>
  </si>
  <si>
    <t>JAINAM BROKING LIMITED</t>
  </si>
  <si>
    <t>VAISHALI</t>
  </si>
  <si>
    <t>Vaishali Pharma Limited</t>
  </si>
  <si>
    <t>YUKEN</t>
  </si>
  <si>
    <t>Yuken India Limited</t>
  </si>
  <si>
    <t>BENGAL FIN. &amp; INV. PVT. LTD</t>
  </si>
  <si>
    <t>CHETNA HIMANSHUBHAI AMIN</t>
  </si>
  <si>
    <t>DINESHBHAI KARSHANBHAI SENDHAV</t>
  </si>
  <si>
    <t>VINODBHAI KARSHANBHAI SENDHAV</t>
  </si>
  <si>
    <t>MEENAKSHI GUPTA</t>
  </si>
  <si>
    <t>EMPOWER TRADEX PRIVATE LIMITED</t>
  </si>
  <si>
    <t>SOHAM NARENDRASINH CHAUHAN</t>
  </si>
  <si>
    <t>SOLARA-RE</t>
  </si>
  <si>
    <t>Solara Active Pha Sci Ltd</t>
  </si>
  <si>
    <t>360 ONE ASSET MANAGEMENT LIMITED</t>
  </si>
  <si>
    <t>SUULD</t>
  </si>
  <si>
    <t>Suumaya Industries Ltd</t>
  </si>
  <si>
    <t>USHIK MAHESH GALA</t>
  </si>
  <si>
    <t>GKK CAPITAL MARKETS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</si>
</sst>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9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166" fontId="36" fillId="0" borderId="39" xfId="0" applyNumberFormat="1" applyFont="1" applyBorder="1" applyAlignment="1">
      <alignment horizontal="center" vertical="center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0" borderId="28" xfId="0" applyFont="1" applyFill="1" applyBorder="1"/>
    <xf numFmtId="0" fontId="3" fillId="2" borderId="28" xfId="0" applyFont="1" applyFill="1" applyBorder="1"/>
    <xf numFmtId="0" fontId="3" fillId="0" borderId="40" xfId="0" applyFont="1" applyFill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16" fontId="36" fillId="0" borderId="3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166" fontId="36" fillId="0" borderId="28" xfId="0" applyNumberFormat="1" applyFont="1" applyFill="1" applyBorder="1" applyAlignment="1">
      <alignment horizontal="center" vertical="center"/>
    </xf>
    <xf numFmtId="0" fontId="0" fillId="0" borderId="28" xfId="0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16" fontId="36" fillId="0" borderId="38" xfId="0" applyNumberFormat="1" applyFont="1" applyFill="1" applyBorder="1" applyAlignment="1">
      <alignment horizontal="center" vertical="center"/>
    </xf>
    <xf numFmtId="16" fontId="36" fillId="0" borderId="39" xfId="0" applyNumberFormat="1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6" t="s">
        <v>20</v>
      </c>
      <c r="F9" s="26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6"/>
      <c r="N9" s="27"/>
      <c r="O9" s="27"/>
      <c r="P9" s="27"/>
    </row>
    <row r="10" spans="1:16" ht="40.200000000000003">
      <c r="A10" s="352"/>
      <c r="B10" s="354"/>
      <c r="C10" s="354"/>
      <c r="D10" s="354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22642.9</v>
      </c>
      <c r="F11" s="204">
        <v>22392.333333333332</v>
      </c>
      <c r="G11" s="203">
        <v>22074.666666666664</v>
      </c>
      <c r="H11" s="203">
        <v>21506.433333333331</v>
      </c>
      <c r="I11" s="203">
        <v>21188.766666666663</v>
      </c>
      <c r="J11" s="203">
        <v>22960.566666666666</v>
      </c>
      <c r="K11" s="203">
        <v>23278.23333333333</v>
      </c>
      <c r="L11" s="203">
        <v>23846.466666666667</v>
      </c>
      <c r="M11" s="202">
        <v>22710</v>
      </c>
      <c r="N11" s="202">
        <v>21824.1</v>
      </c>
      <c r="O11" s="202">
        <v>14054250</v>
      </c>
      <c r="P11" s="205">
        <v>-0.10532916158725814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49117.65</v>
      </c>
      <c r="F12" s="204">
        <v>48457.69999999999</v>
      </c>
      <c r="G12" s="203">
        <v>47441.64999999998</v>
      </c>
      <c r="H12" s="203">
        <v>45765.649999999987</v>
      </c>
      <c r="I12" s="203">
        <v>44749.599999999977</v>
      </c>
      <c r="J12" s="203">
        <v>50133.699999999983</v>
      </c>
      <c r="K12" s="203">
        <v>51149.749999999985</v>
      </c>
      <c r="L12" s="203">
        <v>52825.749999999985</v>
      </c>
      <c r="M12" s="202">
        <v>49473.75</v>
      </c>
      <c r="N12" s="202">
        <v>46781.7</v>
      </c>
      <c r="O12" s="202">
        <v>3120285</v>
      </c>
      <c r="P12" s="205">
        <v>0.13405731918071842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21713.3</v>
      </c>
      <c r="F13" s="217">
        <v>21441.733333333334</v>
      </c>
      <c r="G13" s="219">
        <v>21037.566666666666</v>
      </c>
      <c r="H13" s="219">
        <v>20361.833333333332</v>
      </c>
      <c r="I13" s="219">
        <v>19957.666666666664</v>
      </c>
      <c r="J13" s="219">
        <v>22117.466666666667</v>
      </c>
      <c r="K13" s="219">
        <v>22521.633333333331</v>
      </c>
      <c r="L13" s="219">
        <v>23197.366666666669</v>
      </c>
      <c r="M13" s="220">
        <v>21845.9</v>
      </c>
      <c r="N13" s="220">
        <v>20766</v>
      </c>
      <c r="O13" s="220">
        <v>85920</v>
      </c>
      <c r="P13" s="221">
        <v>-0.32701496044489697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11448.5</v>
      </c>
      <c r="F14" s="217">
        <v>11231</v>
      </c>
      <c r="G14" s="219">
        <v>10962</v>
      </c>
      <c r="H14" s="219">
        <v>10475.5</v>
      </c>
      <c r="I14" s="219">
        <v>10206.5</v>
      </c>
      <c r="J14" s="219">
        <v>11717.5</v>
      </c>
      <c r="K14" s="219">
        <v>11986.5</v>
      </c>
      <c r="L14" s="219">
        <v>12473</v>
      </c>
      <c r="M14" s="220">
        <v>11500</v>
      </c>
      <c r="N14" s="220">
        <v>10744.5</v>
      </c>
      <c r="O14" s="220">
        <v>1375950</v>
      </c>
      <c r="P14" s="221">
        <v>0.14257836827901182</v>
      </c>
    </row>
    <row r="15" spans="1:16" ht="12.75" customHeight="1">
      <c r="A15" s="213">
        <v>5</v>
      </c>
      <c r="B15" s="286" t="s">
        <v>34</v>
      </c>
      <c r="C15" s="217" t="s">
        <v>865</v>
      </c>
      <c r="D15" s="218">
        <v>45471</v>
      </c>
      <c r="E15" s="217">
        <v>67016.649999999994</v>
      </c>
      <c r="F15" s="217">
        <v>65713.266666666663</v>
      </c>
      <c r="G15" s="219">
        <v>64138.533333333326</v>
      </c>
      <c r="H15" s="219">
        <v>61260.416666666664</v>
      </c>
      <c r="I15" s="219">
        <v>59685.683333333327</v>
      </c>
      <c r="J15" s="219">
        <v>68591.383333333331</v>
      </c>
      <c r="K15" s="219">
        <v>70166.116666666669</v>
      </c>
      <c r="L15" s="219">
        <v>73044.233333333323</v>
      </c>
      <c r="M15" s="220">
        <v>67288</v>
      </c>
      <c r="N15" s="220">
        <v>62835.15</v>
      </c>
      <c r="O15" s="220">
        <v>7730</v>
      </c>
      <c r="P15" s="221">
        <v>-0.13534675615212527</v>
      </c>
    </row>
    <row r="16" spans="1:16" ht="12.75" customHeight="1">
      <c r="A16" s="213">
        <v>6</v>
      </c>
      <c r="B16" s="225" t="s">
        <v>843</v>
      </c>
      <c r="C16" s="222" t="s">
        <v>39</v>
      </c>
      <c r="D16" s="218">
        <v>45470</v>
      </c>
      <c r="E16" s="217">
        <v>631.6</v>
      </c>
      <c r="F16" s="217">
        <v>623</v>
      </c>
      <c r="G16" s="219">
        <v>609</v>
      </c>
      <c r="H16" s="219">
        <v>586.4</v>
      </c>
      <c r="I16" s="219">
        <v>572.4</v>
      </c>
      <c r="J16" s="219">
        <v>645.6</v>
      </c>
      <c r="K16" s="219">
        <v>659.6</v>
      </c>
      <c r="L16" s="219">
        <v>682.2</v>
      </c>
      <c r="M16" s="220">
        <v>637</v>
      </c>
      <c r="N16" s="220">
        <v>600.4</v>
      </c>
      <c r="O16" s="220">
        <v>10292000</v>
      </c>
      <c r="P16" s="221">
        <v>-7.4259812903848012E-3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7843.7</v>
      </c>
      <c r="F17" s="217">
        <v>7667.9000000000005</v>
      </c>
      <c r="G17" s="219">
        <v>7435.8000000000011</v>
      </c>
      <c r="H17" s="219">
        <v>7027.9000000000005</v>
      </c>
      <c r="I17" s="219">
        <v>6795.8000000000011</v>
      </c>
      <c r="J17" s="219">
        <v>8075.8000000000011</v>
      </c>
      <c r="K17" s="219">
        <v>8307.9000000000015</v>
      </c>
      <c r="L17" s="219">
        <v>8715.8000000000011</v>
      </c>
      <c r="M17" s="220">
        <v>7900</v>
      </c>
      <c r="N17" s="220">
        <v>7260</v>
      </c>
      <c r="O17" s="220">
        <v>1165125</v>
      </c>
      <c r="P17" s="221">
        <v>-1.5525982256020279E-2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27589.85</v>
      </c>
      <c r="F18" s="217">
        <v>27426.3</v>
      </c>
      <c r="G18" s="219">
        <v>26659.449999999997</v>
      </c>
      <c r="H18" s="219">
        <v>25729.05</v>
      </c>
      <c r="I18" s="219">
        <v>24962.199999999997</v>
      </c>
      <c r="J18" s="219">
        <v>28356.699999999997</v>
      </c>
      <c r="K18" s="219">
        <v>29123.549999999996</v>
      </c>
      <c r="L18" s="219">
        <v>30053.949999999997</v>
      </c>
      <c r="M18" s="220">
        <v>28193.15</v>
      </c>
      <c r="N18" s="220">
        <v>26495.9</v>
      </c>
      <c r="O18" s="220">
        <v>147380</v>
      </c>
      <c r="P18" s="221">
        <v>1.0975442447523666E-2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216.7</v>
      </c>
      <c r="F19" s="217">
        <v>213.61666666666667</v>
      </c>
      <c r="G19" s="219">
        <v>207.23333333333335</v>
      </c>
      <c r="H19" s="219">
        <v>197.76666666666668</v>
      </c>
      <c r="I19" s="219">
        <v>191.38333333333335</v>
      </c>
      <c r="J19" s="219">
        <v>223.08333333333334</v>
      </c>
      <c r="K19" s="219">
        <v>229.46666666666667</v>
      </c>
      <c r="L19" s="219">
        <v>238.93333333333334</v>
      </c>
      <c r="M19" s="220">
        <v>220</v>
      </c>
      <c r="N19" s="220">
        <v>204.15</v>
      </c>
      <c r="O19" s="220">
        <v>58087800</v>
      </c>
      <c r="P19" s="221">
        <v>2.3988576868158019E-2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306</v>
      </c>
      <c r="F20" s="217">
        <v>295.15000000000003</v>
      </c>
      <c r="G20" s="219">
        <v>278.30000000000007</v>
      </c>
      <c r="H20" s="219">
        <v>250.60000000000002</v>
      </c>
      <c r="I20" s="219">
        <v>233.75000000000006</v>
      </c>
      <c r="J20" s="219">
        <v>322.85000000000008</v>
      </c>
      <c r="K20" s="219">
        <v>339.7000000000001</v>
      </c>
      <c r="L20" s="219">
        <v>367.40000000000009</v>
      </c>
      <c r="M20" s="220">
        <v>312</v>
      </c>
      <c r="N20" s="220">
        <v>267.45</v>
      </c>
      <c r="O20" s="220">
        <v>28964000</v>
      </c>
      <c r="P20" s="221">
        <v>2.6444301114899108E-2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2407.25</v>
      </c>
      <c r="F21" s="217">
        <v>2357</v>
      </c>
      <c r="G21" s="219">
        <v>2286.35</v>
      </c>
      <c r="H21" s="219">
        <v>2165.4499999999998</v>
      </c>
      <c r="I21" s="219">
        <v>2094.7999999999997</v>
      </c>
      <c r="J21" s="219">
        <v>2477.9</v>
      </c>
      <c r="K21" s="219">
        <v>2548.5499999999997</v>
      </c>
      <c r="L21" s="219">
        <v>2669.4500000000003</v>
      </c>
      <c r="M21" s="220">
        <v>2427.65</v>
      </c>
      <c r="N21" s="220">
        <v>2236.1</v>
      </c>
      <c r="O21" s="220">
        <v>4845000</v>
      </c>
      <c r="P21" s="221">
        <v>2.9777466046037111E-2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3121.95</v>
      </c>
      <c r="F22" s="217">
        <v>3013.4</v>
      </c>
      <c r="G22" s="219">
        <v>2863.1000000000004</v>
      </c>
      <c r="H22" s="219">
        <v>2604.2500000000005</v>
      </c>
      <c r="I22" s="219">
        <v>2453.9500000000007</v>
      </c>
      <c r="J22" s="219">
        <v>3272.25</v>
      </c>
      <c r="K22" s="219">
        <v>3422.55</v>
      </c>
      <c r="L22" s="219">
        <v>3681.3999999999996</v>
      </c>
      <c r="M22" s="220">
        <v>3163.7</v>
      </c>
      <c r="N22" s="220">
        <v>2754.55</v>
      </c>
      <c r="O22" s="220">
        <v>13343100</v>
      </c>
      <c r="P22" s="221">
        <v>1.4159978110178767E-2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1353.1</v>
      </c>
      <c r="F23" s="217">
        <v>1293.2</v>
      </c>
      <c r="G23" s="219">
        <v>1218.4000000000001</v>
      </c>
      <c r="H23" s="219">
        <v>1083.7</v>
      </c>
      <c r="I23" s="219">
        <v>1008.9000000000001</v>
      </c>
      <c r="J23" s="219">
        <v>1427.9</v>
      </c>
      <c r="K23" s="219">
        <v>1502.6999999999998</v>
      </c>
      <c r="L23" s="219">
        <v>1637.4</v>
      </c>
      <c r="M23" s="220">
        <v>1368</v>
      </c>
      <c r="N23" s="220">
        <v>1158.5</v>
      </c>
      <c r="O23" s="220">
        <v>30566400</v>
      </c>
      <c r="P23" s="221">
        <v>1.0887251465082745E-2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4848.95</v>
      </c>
      <c r="F24" s="217">
        <v>4809.7833333333328</v>
      </c>
      <c r="G24" s="219">
        <v>4728.8666666666659</v>
      </c>
      <c r="H24" s="219">
        <v>4608.7833333333328</v>
      </c>
      <c r="I24" s="219">
        <v>4527.8666666666659</v>
      </c>
      <c r="J24" s="219">
        <v>4929.8666666666659</v>
      </c>
      <c r="K24" s="219">
        <v>5010.7833333333338</v>
      </c>
      <c r="L24" s="219">
        <v>5130.8666666666659</v>
      </c>
      <c r="M24" s="220">
        <v>4890.7</v>
      </c>
      <c r="N24" s="220">
        <v>4689.7</v>
      </c>
      <c r="O24" s="220">
        <v>924000</v>
      </c>
      <c r="P24" s="221">
        <v>-3.3472803347280332E-2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598.25</v>
      </c>
      <c r="F25" s="217">
        <v>583.5</v>
      </c>
      <c r="G25" s="219">
        <v>566</v>
      </c>
      <c r="H25" s="219">
        <v>533.75</v>
      </c>
      <c r="I25" s="219">
        <v>516.25</v>
      </c>
      <c r="J25" s="219">
        <v>615.75</v>
      </c>
      <c r="K25" s="219">
        <v>633.25</v>
      </c>
      <c r="L25" s="219">
        <v>665.5</v>
      </c>
      <c r="M25" s="220">
        <v>601</v>
      </c>
      <c r="N25" s="220">
        <v>551.25</v>
      </c>
      <c r="O25" s="220">
        <v>31860900</v>
      </c>
      <c r="P25" s="221">
        <v>-1.1062379529010812E-2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5944.7</v>
      </c>
      <c r="F26" s="217">
        <v>5900.7666666666673</v>
      </c>
      <c r="G26" s="219">
        <v>5846.7833333333347</v>
      </c>
      <c r="H26" s="219">
        <v>5748.8666666666677</v>
      </c>
      <c r="I26" s="219">
        <v>5694.883333333335</v>
      </c>
      <c r="J26" s="219">
        <v>5998.6833333333343</v>
      </c>
      <c r="K26" s="219">
        <v>6052.6666666666661</v>
      </c>
      <c r="L26" s="219">
        <v>6150.5833333333339</v>
      </c>
      <c r="M26" s="220">
        <v>5954.75</v>
      </c>
      <c r="N26" s="220">
        <v>5802.85</v>
      </c>
      <c r="O26" s="220">
        <v>2165375</v>
      </c>
      <c r="P26" s="221">
        <v>-6.138841078600115E-3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471.65</v>
      </c>
      <c r="F27" s="217">
        <v>465.23333333333335</v>
      </c>
      <c r="G27" s="219">
        <v>455.36666666666667</v>
      </c>
      <c r="H27" s="219">
        <v>439.08333333333331</v>
      </c>
      <c r="I27" s="219">
        <v>429.21666666666664</v>
      </c>
      <c r="J27" s="219">
        <v>481.51666666666671</v>
      </c>
      <c r="K27" s="219">
        <v>491.38333333333338</v>
      </c>
      <c r="L27" s="219">
        <v>507.66666666666674</v>
      </c>
      <c r="M27" s="220">
        <v>475.1</v>
      </c>
      <c r="N27" s="220">
        <v>448.95</v>
      </c>
      <c r="O27" s="220">
        <v>13120600</v>
      </c>
      <c r="P27" s="221">
        <v>-2.575107296137339E-2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224.5</v>
      </c>
      <c r="F28" s="217">
        <v>218.65</v>
      </c>
      <c r="G28" s="219">
        <v>211.4</v>
      </c>
      <c r="H28" s="219">
        <v>198.3</v>
      </c>
      <c r="I28" s="219">
        <v>191.05</v>
      </c>
      <c r="J28" s="219">
        <v>231.75</v>
      </c>
      <c r="K28" s="219">
        <v>239</v>
      </c>
      <c r="L28" s="219">
        <v>252.1</v>
      </c>
      <c r="M28" s="220">
        <v>225.9</v>
      </c>
      <c r="N28" s="220">
        <v>205.55</v>
      </c>
      <c r="O28" s="220">
        <v>88575000</v>
      </c>
      <c r="P28" s="221">
        <v>-1.9211604473480234E-2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2943.6</v>
      </c>
      <c r="F29" s="217">
        <v>2935.75</v>
      </c>
      <c r="G29" s="219">
        <v>2856.85</v>
      </c>
      <c r="H29" s="219">
        <v>2770.1</v>
      </c>
      <c r="I29" s="219">
        <v>2691.2</v>
      </c>
      <c r="J29" s="219">
        <v>3022.5</v>
      </c>
      <c r="K29" s="219">
        <v>3101.3999999999996</v>
      </c>
      <c r="L29" s="219">
        <v>3188.15</v>
      </c>
      <c r="M29" s="220">
        <v>3014.65</v>
      </c>
      <c r="N29" s="220">
        <v>2849</v>
      </c>
      <c r="O29" s="220">
        <v>11393600</v>
      </c>
      <c r="P29" s="221">
        <v>-2.6785245356348805E-3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2126.1</v>
      </c>
      <c r="F30" s="217">
        <v>2086.0166666666664</v>
      </c>
      <c r="G30" s="219">
        <v>2034.6833333333329</v>
      </c>
      <c r="H30" s="219">
        <v>1943.2666666666664</v>
      </c>
      <c r="I30" s="219">
        <v>1891.9333333333329</v>
      </c>
      <c r="J30" s="219">
        <v>2177.4333333333329</v>
      </c>
      <c r="K30" s="219">
        <v>2228.7666666666669</v>
      </c>
      <c r="L30" s="219">
        <v>2320.1833333333329</v>
      </c>
      <c r="M30" s="220">
        <v>2137.35</v>
      </c>
      <c r="N30" s="220">
        <v>1994.6</v>
      </c>
      <c r="O30" s="220">
        <v>2407520</v>
      </c>
      <c r="P30" s="221">
        <v>-3.4157832744405182E-2</v>
      </c>
    </row>
    <row r="31" spans="1:16" ht="12.75" customHeight="1">
      <c r="A31" s="213">
        <v>21</v>
      </c>
      <c r="B31" s="225" t="s">
        <v>843</v>
      </c>
      <c r="C31" s="217" t="s">
        <v>60</v>
      </c>
      <c r="D31" s="218">
        <v>45470</v>
      </c>
      <c r="E31" s="217">
        <v>5842.55</v>
      </c>
      <c r="F31" s="217">
        <v>5743.5999999999995</v>
      </c>
      <c r="G31" s="219">
        <v>5617.1999999999989</v>
      </c>
      <c r="H31" s="219">
        <v>5391.8499999999995</v>
      </c>
      <c r="I31" s="219">
        <v>5265.4499999999989</v>
      </c>
      <c r="J31" s="219">
        <v>5968.9499999999989</v>
      </c>
      <c r="K31" s="219">
        <v>6095.3499999999985</v>
      </c>
      <c r="L31" s="219">
        <v>6320.6999999999989</v>
      </c>
      <c r="M31" s="220">
        <v>5870</v>
      </c>
      <c r="N31" s="220">
        <v>5518.25</v>
      </c>
      <c r="O31" s="220">
        <v>492825</v>
      </c>
      <c r="P31" s="221">
        <v>-4.468136661012842E-2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658.1</v>
      </c>
      <c r="F32" s="217">
        <v>647.85</v>
      </c>
      <c r="G32" s="219">
        <v>632.30000000000007</v>
      </c>
      <c r="H32" s="219">
        <v>606.5</v>
      </c>
      <c r="I32" s="219">
        <v>590.95000000000005</v>
      </c>
      <c r="J32" s="219">
        <v>673.65000000000009</v>
      </c>
      <c r="K32" s="219">
        <v>689.2</v>
      </c>
      <c r="L32" s="219">
        <v>715.00000000000011</v>
      </c>
      <c r="M32" s="220">
        <v>663.4</v>
      </c>
      <c r="N32" s="220">
        <v>622.04999999999995</v>
      </c>
      <c r="O32" s="220">
        <v>23881000</v>
      </c>
      <c r="P32" s="221">
        <v>3.2825880114176975E-2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1268.8</v>
      </c>
      <c r="F33" s="217">
        <v>1248.9000000000001</v>
      </c>
      <c r="G33" s="219">
        <v>1218.3000000000002</v>
      </c>
      <c r="H33" s="219">
        <v>1167.8000000000002</v>
      </c>
      <c r="I33" s="219">
        <v>1137.2000000000003</v>
      </c>
      <c r="J33" s="219">
        <v>1299.4000000000001</v>
      </c>
      <c r="K33" s="219">
        <v>1330</v>
      </c>
      <c r="L33" s="219">
        <v>1380.5</v>
      </c>
      <c r="M33" s="220">
        <v>1279.5</v>
      </c>
      <c r="N33" s="220">
        <v>1198.4000000000001</v>
      </c>
      <c r="O33" s="220">
        <v>12261150</v>
      </c>
      <c r="P33" s="221">
        <v>1.8224171005755001E-2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1186</v>
      </c>
      <c r="F34" s="217">
        <v>1165.5333333333333</v>
      </c>
      <c r="G34" s="219">
        <v>1136.3666666666666</v>
      </c>
      <c r="H34" s="219">
        <v>1086.7333333333333</v>
      </c>
      <c r="I34" s="219">
        <v>1057.5666666666666</v>
      </c>
      <c r="J34" s="219">
        <v>1215.1666666666665</v>
      </c>
      <c r="K34" s="219">
        <v>1244.3333333333335</v>
      </c>
      <c r="L34" s="219">
        <v>1293.9666666666665</v>
      </c>
      <c r="M34" s="220">
        <v>1194.7</v>
      </c>
      <c r="N34" s="220">
        <v>1115.9000000000001</v>
      </c>
      <c r="O34" s="220">
        <v>44603750</v>
      </c>
      <c r="P34" s="221">
        <v>-2.5174500402955921E-2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9546</v>
      </c>
      <c r="F35" s="217">
        <v>9427.8166666666675</v>
      </c>
      <c r="G35" s="219">
        <v>9229.6833333333343</v>
      </c>
      <c r="H35" s="219">
        <v>8913.3666666666668</v>
      </c>
      <c r="I35" s="219">
        <v>8715.2333333333336</v>
      </c>
      <c r="J35" s="219">
        <v>9744.133333333335</v>
      </c>
      <c r="K35" s="219">
        <v>9942.2666666666701</v>
      </c>
      <c r="L35" s="219">
        <v>10258.583333333336</v>
      </c>
      <c r="M35" s="220">
        <v>9625.9500000000007</v>
      </c>
      <c r="N35" s="220">
        <v>9111.5</v>
      </c>
      <c r="O35" s="220">
        <v>2069425</v>
      </c>
      <c r="P35" s="221">
        <v>6.3583533931480538E-3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1521.75</v>
      </c>
      <c r="F36" s="217">
        <v>1510.0333333333335</v>
      </c>
      <c r="G36" s="219">
        <v>1487.116666666667</v>
      </c>
      <c r="H36" s="219">
        <v>1452.4833333333336</v>
      </c>
      <c r="I36" s="219">
        <v>1429.5666666666671</v>
      </c>
      <c r="J36" s="219">
        <v>1544.666666666667</v>
      </c>
      <c r="K36" s="219">
        <v>1567.5833333333335</v>
      </c>
      <c r="L36" s="219">
        <v>1602.2166666666669</v>
      </c>
      <c r="M36" s="220">
        <v>1532.95</v>
      </c>
      <c r="N36" s="220">
        <v>1475.4</v>
      </c>
      <c r="O36" s="220">
        <v>10901000</v>
      </c>
      <c r="P36" s="221">
        <v>7.8121388619239122E-3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6827.1</v>
      </c>
      <c r="F37" s="217">
        <v>6731.7</v>
      </c>
      <c r="G37" s="219">
        <v>6613.4</v>
      </c>
      <c r="H37" s="219">
        <v>6399.7</v>
      </c>
      <c r="I37" s="219">
        <v>6281.4</v>
      </c>
      <c r="J37" s="219">
        <v>6945.4</v>
      </c>
      <c r="K37" s="219">
        <v>7063.7000000000007</v>
      </c>
      <c r="L37" s="219">
        <v>7277.4</v>
      </c>
      <c r="M37" s="220">
        <v>6850</v>
      </c>
      <c r="N37" s="220">
        <v>6518</v>
      </c>
      <c r="O37" s="220">
        <v>8471000</v>
      </c>
      <c r="P37" s="221">
        <v>-2.5411663191198676E-2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3129.95</v>
      </c>
      <c r="F38" s="217">
        <v>3065.4</v>
      </c>
      <c r="G38" s="219">
        <v>2982.8</v>
      </c>
      <c r="H38" s="219">
        <v>2835.65</v>
      </c>
      <c r="I38" s="219">
        <v>2753.05</v>
      </c>
      <c r="J38" s="219">
        <v>3212.55</v>
      </c>
      <c r="K38" s="219">
        <v>3295.1499999999996</v>
      </c>
      <c r="L38" s="219">
        <v>3442.3</v>
      </c>
      <c r="M38" s="220">
        <v>3148</v>
      </c>
      <c r="N38" s="220">
        <v>2918.25</v>
      </c>
      <c r="O38" s="220">
        <v>1782900</v>
      </c>
      <c r="P38" s="221">
        <v>-2.1567336187026671E-2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392.7</v>
      </c>
      <c r="F39" s="217">
        <v>382.9666666666667</v>
      </c>
      <c r="G39" s="219">
        <v>372.18333333333339</v>
      </c>
      <c r="H39" s="219">
        <v>351.66666666666669</v>
      </c>
      <c r="I39" s="219">
        <v>340.88333333333338</v>
      </c>
      <c r="J39" s="219">
        <v>403.48333333333341</v>
      </c>
      <c r="K39" s="219">
        <v>414.26666666666671</v>
      </c>
      <c r="L39" s="219">
        <v>434.78333333333342</v>
      </c>
      <c r="M39" s="220">
        <v>393.75</v>
      </c>
      <c r="N39" s="220">
        <v>362.45</v>
      </c>
      <c r="O39" s="220">
        <v>10630400</v>
      </c>
      <c r="P39" s="221">
        <v>2.0270270270270271E-2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190.85</v>
      </c>
      <c r="F40" s="217">
        <v>186.51666666666665</v>
      </c>
      <c r="G40" s="219">
        <v>181.23333333333329</v>
      </c>
      <c r="H40" s="219">
        <v>171.61666666666665</v>
      </c>
      <c r="I40" s="219">
        <v>166.33333333333329</v>
      </c>
      <c r="J40" s="219">
        <v>196.1333333333333</v>
      </c>
      <c r="K40" s="219">
        <v>201.41666666666666</v>
      </c>
      <c r="L40" s="219">
        <v>211.0333333333333</v>
      </c>
      <c r="M40" s="220">
        <v>191.8</v>
      </c>
      <c r="N40" s="220">
        <v>176.9</v>
      </c>
      <c r="O40" s="220">
        <v>89951300</v>
      </c>
      <c r="P40" s="221">
        <v>-4.2176628808610596E-2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260.35000000000002</v>
      </c>
      <c r="F41" s="217">
        <v>253.55000000000004</v>
      </c>
      <c r="G41" s="219">
        <v>243.75000000000006</v>
      </c>
      <c r="H41" s="219">
        <v>227.15</v>
      </c>
      <c r="I41" s="219">
        <v>217.35000000000002</v>
      </c>
      <c r="J41" s="219">
        <v>270.15000000000009</v>
      </c>
      <c r="K41" s="219">
        <v>279.9500000000001</v>
      </c>
      <c r="L41" s="219">
        <v>296.55000000000013</v>
      </c>
      <c r="M41" s="220">
        <v>263.35000000000002</v>
      </c>
      <c r="N41" s="220">
        <v>236.95</v>
      </c>
      <c r="O41" s="220">
        <v>154586250</v>
      </c>
      <c r="P41" s="221">
        <v>-3.0950896622538415E-2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1429.55</v>
      </c>
      <c r="F42" s="217">
        <v>1402.2166666666665</v>
      </c>
      <c r="G42" s="219">
        <v>1364.633333333333</v>
      </c>
      <c r="H42" s="219">
        <v>1299.7166666666665</v>
      </c>
      <c r="I42" s="219">
        <v>1262.133333333333</v>
      </c>
      <c r="J42" s="219">
        <v>1467.133333333333</v>
      </c>
      <c r="K42" s="219">
        <v>1504.7166666666665</v>
      </c>
      <c r="L42" s="219">
        <v>1569.633333333333</v>
      </c>
      <c r="M42" s="220">
        <v>1439.8</v>
      </c>
      <c r="N42" s="220">
        <v>1337.3</v>
      </c>
      <c r="O42" s="220">
        <v>3568125</v>
      </c>
      <c r="P42" s="221">
        <v>-4.198550140958518E-2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261.7</v>
      </c>
      <c r="F43" s="217">
        <v>252.6</v>
      </c>
      <c r="G43" s="219">
        <v>239.89999999999998</v>
      </c>
      <c r="H43" s="219">
        <v>218.1</v>
      </c>
      <c r="I43" s="219">
        <v>205.39999999999998</v>
      </c>
      <c r="J43" s="219">
        <v>274.39999999999998</v>
      </c>
      <c r="K43" s="219">
        <v>287.09999999999997</v>
      </c>
      <c r="L43" s="219">
        <v>308.89999999999998</v>
      </c>
      <c r="M43" s="220">
        <v>265.3</v>
      </c>
      <c r="N43" s="220">
        <v>230.8</v>
      </c>
      <c r="O43" s="220">
        <v>135303750</v>
      </c>
      <c r="P43" s="221">
        <v>7.0945183848409657E-2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477.35</v>
      </c>
      <c r="F44" s="217">
        <v>473.08333333333331</v>
      </c>
      <c r="G44" s="219">
        <v>462.21666666666664</v>
      </c>
      <c r="H44" s="219">
        <v>447.08333333333331</v>
      </c>
      <c r="I44" s="219">
        <v>436.21666666666664</v>
      </c>
      <c r="J44" s="219">
        <v>488.21666666666664</v>
      </c>
      <c r="K44" s="219">
        <v>499.08333333333331</v>
      </c>
      <c r="L44" s="219">
        <v>514.2166666666667</v>
      </c>
      <c r="M44" s="220">
        <v>483.95</v>
      </c>
      <c r="N44" s="220">
        <v>457.95</v>
      </c>
      <c r="O44" s="220">
        <v>27223680</v>
      </c>
      <c r="P44" s="221">
        <v>-8.366189056640062E-3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1505.8</v>
      </c>
      <c r="F45" s="217">
        <v>1476.9333333333334</v>
      </c>
      <c r="G45" s="219">
        <v>1436.8666666666668</v>
      </c>
      <c r="H45" s="219">
        <v>1367.9333333333334</v>
      </c>
      <c r="I45" s="219">
        <v>1327.8666666666668</v>
      </c>
      <c r="J45" s="219">
        <v>1545.8666666666668</v>
      </c>
      <c r="K45" s="219">
        <v>1585.9333333333334</v>
      </c>
      <c r="L45" s="219">
        <v>1654.8666666666668</v>
      </c>
      <c r="M45" s="220">
        <v>1517</v>
      </c>
      <c r="N45" s="220">
        <v>1408</v>
      </c>
      <c r="O45" s="220">
        <v>6600000</v>
      </c>
      <c r="P45" s="221">
        <v>0.1122345803842265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1346.45</v>
      </c>
      <c r="F46" s="217">
        <v>1328.0333333333333</v>
      </c>
      <c r="G46" s="219">
        <v>1305.0666666666666</v>
      </c>
      <c r="H46" s="219">
        <v>1263.6833333333334</v>
      </c>
      <c r="I46" s="219">
        <v>1240.7166666666667</v>
      </c>
      <c r="J46" s="219">
        <v>1369.4166666666665</v>
      </c>
      <c r="K46" s="219">
        <v>1392.3833333333332</v>
      </c>
      <c r="L46" s="219">
        <v>1433.7666666666664</v>
      </c>
      <c r="M46" s="220">
        <v>1351</v>
      </c>
      <c r="N46" s="220">
        <v>1286.6500000000001</v>
      </c>
      <c r="O46" s="220">
        <v>40653350</v>
      </c>
      <c r="P46" s="221">
        <v>1.6641919581873256E-2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256.10000000000002</v>
      </c>
      <c r="F47" s="217">
        <v>247.16666666666666</v>
      </c>
      <c r="G47" s="219">
        <v>234.83333333333331</v>
      </c>
      <c r="H47" s="219">
        <v>213.56666666666666</v>
      </c>
      <c r="I47" s="219">
        <v>201.23333333333332</v>
      </c>
      <c r="J47" s="219">
        <v>268.43333333333328</v>
      </c>
      <c r="K47" s="219">
        <v>280.76666666666665</v>
      </c>
      <c r="L47" s="219">
        <v>302.0333333333333</v>
      </c>
      <c r="M47" s="220">
        <v>259.5</v>
      </c>
      <c r="N47" s="220">
        <v>225.9</v>
      </c>
      <c r="O47" s="220">
        <v>77358750</v>
      </c>
      <c r="P47" s="221">
        <v>2.6972400334541399E-2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306.60000000000002</v>
      </c>
      <c r="F48" s="217">
        <v>301.56666666666666</v>
      </c>
      <c r="G48" s="219">
        <v>294.48333333333335</v>
      </c>
      <c r="H48" s="219">
        <v>282.36666666666667</v>
      </c>
      <c r="I48" s="219">
        <v>275.28333333333336</v>
      </c>
      <c r="J48" s="219">
        <v>313.68333333333334</v>
      </c>
      <c r="K48" s="219">
        <v>320.76666666666671</v>
      </c>
      <c r="L48" s="219">
        <v>332.88333333333333</v>
      </c>
      <c r="M48" s="220">
        <v>308.64999999999998</v>
      </c>
      <c r="N48" s="220">
        <v>289.45</v>
      </c>
      <c r="O48" s="220">
        <v>40137500</v>
      </c>
      <c r="P48" s="221">
        <v>2.9760759412481561E-2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30432.15</v>
      </c>
      <c r="F49" s="217">
        <v>29841.616666666669</v>
      </c>
      <c r="G49" s="219">
        <v>29035.683333333338</v>
      </c>
      <c r="H49" s="219">
        <v>27639.216666666671</v>
      </c>
      <c r="I49" s="219">
        <v>26833.28333333334</v>
      </c>
      <c r="J49" s="219">
        <v>31238.083333333336</v>
      </c>
      <c r="K49" s="219">
        <v>32044.01666666667</v>
      </c>
      <c r="L49" s="219">
        <v>33440.483333333337</v>
      </c>
      <c r="M49" s="220">
        <v>30647.55</v>
      </c>
      <c r="N49" s="220">
        <v>28445.15</v>
      </c>
      <c r="O49" s="220">
        <v>307525</v>
      </c>
      <c r="P49" s="221">
        <v>-2.6665611647412567E-2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583.5</v>
      </c>
      <c r="F50" s="217">
        <v>574.1</v>
      </c>
      <c r="G50" s="219">
        <v>546.25</v>
      </c>
      <c r="H50" s="219">
        <v>509</v>
      </c>
      <c r="I50" s="219">
        <v>481.15</v>
      </c>
      <c r="J50" s="219">
        <v>611.35</v>
      </c>
      <c r="K50" s="219">
        <v>639.20000000000016</v>
      </c>
      <c r="L50" s="219">
        <v>676.45</v>
      </c>
      <c r="M50" s="220">
        <v>601.95000000000005</v>
      </c>
      <c r="N50" s="220">
        <v>536.85</v>
      </c>
      <c r="O50" s="220">
        <v>35001900</v>
      </c>
      <c r="P50" s="221">
        <v>0.18037513657885151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5494.2</v>
      </c>
      <c r="F51" s="217">
        <v>5526.3833333333341</v>
      </c>
      <c r="G51" s="219">
        <v>5311.7166666666681</v>
      </c>
      <c r="H51" s="219">
        <v>5129.2333333333336</v>
      </c>
      <c r="I51" s="219">
        <v>4914.5666666666675</v>
      </c>
      <c r="J51" s="219">
        <v>5708.8666666666686</v>
      </c>
      <c r="K51" s="219">
        <v>5923.5333333333347</v>
      </c>
      <c r="L51" s="219">
        <v>6106.0166666666692</v>
      </c>
      <c r="M51" s="220">
        <v>5741.05</v>
      </c>
      <c r="N51" s="220">
        <v>5343.9</v>
      </c>
      <c r="O51" s="220">
        <v>2187000</v>
      </c>
      <c r="P51" s="221">
        <v>-8.6847599164926931E-2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633.35</v>
      </c>
      <c r="F52" s="217">
        <v>621.65000000000009</v>
      </c>
      <c r="G52" s="219">
        <v>605.10000000000014</v>
      </c>
      <c r="H52" s="219">
        <v>576.85</v>
      </c>
      <c r="I52" s="219">
        <v>560.30000000000007</v>
      </c>
      <c r="J52" s="219">
        <v>649.9000000000002</v>
      </c>
      <c r="K52" s="219">
        <v>666.45000000000016</v>
      </c>
      <c r="L52" s="219">
        <v>694.70000000000027</v>
      </c>
      <c r="M52" s="220">
        <v>638.20000000000005</v>
      </c>
      <c r="N52" s="220">
        <v>593.4</v>
      </c>
      <c r="O52" s="220">
        <v>12223000</v>
      </c>
      <c r="P52" s="221">
        <v>-2.74506683640993E-2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115.75</v>
      </c>
      <c r="F53" s="217">
        <v>112.35000000000001</v>
      </c>
      <c r="G53" s="219">
        <v>107.90000000000002</v>
      </c>
      <c r="H53" s="219">
        <v>100.05000000000001</v>
      </c>
      <c r="I53" s="219">
        <v>95.600000000000023</v>
      </c>
      <c r="J53" s="219">
        <v>120.20000000000002</v>
      </c>
      <c r="K53" s="219">
        <v>124.65</v>
      </c>
      <c r="L53" s="219">
        <v>132.5</v>
      </c>
      <c r="M53" s="220">
        <v>116.8</v>
      </c>
      <c r="N53" s="220">
        <v>104.5</v>
      </c>
      <c r="O53" s="220">
        <v>220353750</v>
      </c>
      <c r="P53" s="221">
        <v>0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748.05</v>
      </c>
      <c r="F54" s="217">
        <v>734.48333333333323</v>
      </c>
      <c r="G54" s="219">
        <v>714.31666666666649</v>
      </c>
      <c r="H54" s="219">
        <v>680.58333333333326</v>
      </c>
      <c r="I54" s="219">
        <v>660.41666666666652</v>
      </c>
      <c r="J54" s="219">
        <v>768.21666666666647</v>
      </c>
      <c r="K54" s="219">
        <v>788.38333333333321</v>
      </c>
      <c r="L54" s="219">
        <v>822.11666666666645</v>
      </c>
      <c r="M54" s="220">
        <v>754.65</v>
      </c>
      <c r="N54" s="220">
        <v>700.75</v>
      </c>
      <c r="O54" s="220">
        <v>3666975</v>
      </c>
      <c r="P54" s="221">
        <v>-0.11024367163472912</v>
      </c>
    </row>
    <row r="55" spans="1:16" ht="12.75" customHeight="1">
      <c r="A55" s="213">
        <v>45</v>
      </c>
      <c r="B55" s="225" t="s">
        <v>843</v>
      </c>
      <c r="C55" s="217" t="s">
        <v>89</v>
      </c>
      <c r="D55" s="218">
        <v>45470</v>
      </c>
      <c r="E55" s="217">
        <v>391.5</v>
      </c>
      <c r="F55" s="217">
        <v>379.61666666666662</v>
      </c>
      <c r="G55" s="219">
        <v>364.83333333333326</v>
      </c>
      <c r="H55" s="219">
        <v>338.16666666666663</v>
      </c>
      <c r="I55" s="219">
        <v>323.38333333333327</v>
      </c>
      <c r="J55" s="219">
        <v>406.28333333333325</v>
      </c>
      <c r="K55" s="219">
        <v>421.06666666666666</v>
      </c>
      <c r="L55" s="219">
        <v>447.73333333333323</v>
      </c>
      <c r="M55" s="220">
        <v>394.4</v>
      </c>
      <c r="N55" s="220">
        <v>352.95</v>
      </c>
      <c r="O55" s="220">
        <v>10381600</v>
      </c>
      <c r="P55" s="221">
        <v>-1.2470630760889211E-2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1290.5</v>
      </c>
      <c r="F56" s="217">
        <v>1264.9833333333333</v>
      </c>
      <c r="G56" s="219">
        <v>1224.8666666666668</v>
      </c>
      <c r="H56" s="219">
        <v>1159.2333333333333</v>
      </c>
      <c r="I56" s="219">
        <v>1119.1166666666668</v>
      </c>
      <c r="J56" s="219">
        <v>1330.6166666666668</v>
      </c>
      <c r="K56" s="219">
        <v>1370.7333333333331</v>
      </c>
      <c r="L56" s="219">
        <v>1436.3666666666668</v>
      </c>
      <c r="M56" s="220">
        <v>1305.0999999999999</v>
      </c>
      <c r="N56" s="220">
        <v>1199.3499999999999</v>
      </c>
      <c r="O56" s="220">
        <v>9635625</v>
      </c>
      <c r="P56" s="221">
        <v>3.7343560758982638E-2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1499.9</v>
      </c>
      <c r="F57" s="217">
        <v>1496.5</v>
      </c>
      <c r="G57" s="219">
        <v>1473.05</v>
      </c>
      <c r="H57" s="219">
        <v>1446.2</v>
      </c>
      <c r="I57" s="219">
        <v>1422.75</v>
      </c>
      <c r="J57" s="219">
        <v>1523.35</v>
      </c>
      <c r="K57" s="219">
        <v>1546.7999999999997</v>
      </c>
      <c r="L57" s="219">
        <v>1573.6499999999999</v>
      </c>
      <c r="M57" s="220">
        <v>1519.95</v>
      </c>
      <c r="N57" s="220">
        <v>1469.65</v>
      </c>
      <c r="O57" s="220">
        <v>10478650</v>
      </c>
      <c r="P57" s="221">
        <v>4.3768209776626738E-2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461.45</v>
      </c>
      <c r="F58" s="217">
        <v>450.43333333333334</v>
      </c>
      <c r="G58" s="219">
        <v>437.01666666666665</v>
      </c>
      <c r="H58" s="219">
        <v>412.58333333333331</v>
      </c>
      <c r="I58" s="219">
        <v>399.16666666666663</v>
      </c>
      <c r="J58" s="219">
        <v>474.86666666666667</v>
      </c>
      <c r="K58" s="219">
        <v>488.2833333333333</v>
      </c>
      <c r="L58" s="219">
        <v>512.7166666666667</v>
      </c>
      <c r="M58" s="220">
        <v>463.85</v>
      </c>
      <c r="N58" s="220">
        <v>426</v>
      </c>
      <c r="O58" s="220">
        <v>50960700</v>
      </c>
      <c r="P58" s="221">
        <v>-4.0564583086229393E-2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5137.5</v>
      </c>
      <c r="F59" s="217">
        <v>5094.0166666666664</v>
      </c>
      <c r="G59" s="219">
        <v>4997.9833333333327</v>
      </c>
      <c r="H59" s="219">
        <v>4858.4666666666662</v>
      </c>
      <c r="I59" s="219">
        <v>4762.4333333333325</v>
      </c>
      <c r="J59" s="219">
        <v>5233.5333333333328</v>
      </c>
      <c r="K59" s="219">
        <v>5329.5666666666657</v>
      </c>
      <c r="L59" s="219">
        <v>5469.083333333333</v>
      </c>
      <c r="M59" s="220">
        <v>5190.05</v>
      </c>
      <c r="N59" s="220">
        <v>4954.5</v>
      </c>
      <c r="O59" s="220">
        <v>1902450</v>
      </c>
      <c r="P59" s="221">
        <v>-3.9407313997477932E-4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2963.85</v>
      </c>
      <c r="F60" s="217">
        <v>2954.7000000000003</v>
      </c>
      <c r="G60" s="219">
        <v>2833.3000000000006</v>
      </c>
      <c r="H60" s="219">
        <v>2702.7500000000005</v>
      </c>
      <c r="I60" s="219">
        <v>2581.3500000000008</v>
      </c>
      <c r="J60" s="219">
        <v>3085.2500000000005</v>
      </c>
      <c r="K60" s="219">
        <v>3206.65</v>
      </c>
      <c r="L60" s="219">
        <v>3337.2000000000003</v>
      </c>
      <c r="M60" s="220">
        <v>3076.1</v>
      </c>
      <c r="N60" s="220">
        <v>2824.15</v>
      </c>
      <c r="O60" s="220">
        <v>2663500</v>
      </c>
      <c r="P60" s="221">
        <v>3.1305054885485836E-2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993.7</v>
      </c>
      <c r="F61" s="217">
        <v>963.65</v>
      </c>
      <c r="G61" s="219">
        <v>918.4</v>
      </c>
      <c r="H61" s="219">
        <v>843.1</v>
      </c>
      <c r="I61" s="219">
        <v>797.85</v>
      </c>
      <c r="J61" s="219">
        <v>1038.9499999999998</v>
      </c>
      <c r="K61" s="219">
        <v>1084.1999999999998</v>
      </c>
      <c r="L61" s="219">
        <v>1159.5</v>
      </c>
      <c r="M61" s="220">
        <v>1008.9</v>
      </c>
      <c r="N61" s="220">
        <v>888.35</v>
      </c>
      <c r="O61" s="220">
        <v>9509000</v>
      </c>
      <c r="P61" s="221">
        <v>5.3512076224241083E-2</v>
      </c>
    </row>
    <row r="62" spans="1:16" ht="12.75" customHeight="1">
      <c r="A62" s="213">
        <v>52</v>
      </c>
      <c r="B62" s="225" t="s">
        <v>843</v>
      </c>
      <c r="C62" s="222" t="s">
        <v>96</v>
      </c>
      <c r="D62" s="218">
        <v>45470</v>
      </c>
      <c r="E62" s="217">
        <v>1346.1</v>
      </c>
      <c r="F62" s="217">
        <v>1325.0833333333333</v>
      </c>
      <c r="G62" s="219">
        <v>1285.8666666666666</v>
      </c>
      <c r="H62" s="219">
        <v>1225.6333333333332</v>
      </c>
      <c r="I62" s="219">
        <v>1186.4166666666665</v>
      </c>
      <c r="J62" s="219">
        <v>1385.3166666666666</v>
      </c>
      <c r="K62" s="219">
        <v>1424.5333333333333</v>
      </c>
      <c r="L62" s="219">
        <v>1484.7666666666667</v>
      </c>
      <c r="M62" s="220">
        <v>1364.3</v>
      </c>
      <c r="N62" s="220">
        <v>1264.8499999999999</v>
      </c>
      <c r="O62" s="220">
        <v>2241400</v>
      </c>
      <c r="P62" s="221">
        <v>9.4700854700854695E-2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404.7</v>
      </c>
      <c r="F63" s="217">
        <v>395.2</v>
      </c>
      <c r="G63" s="219">
        <v>382.7</v>
      </c>
      <c r="H63" s="219">
        <v>360.7</v>
      </c>
      <c r="I63" s="219">
        <v>348.2</v>
      </c>
      <c r="J63" s="219">
        <v>417.2</v>
      </c>
      <c r="K63" s="219">
        <v>429.7</v>
      </c>
      <c r="L63" s="219">
        <v>451.7</v>
      </c>
      <c r="M63" s="220">
        <v>407.7</v>
      </c>
      <c r="N63" s="220">
        <v>373.2</v>
      </c>
      <c r="O63" s="220">
        <v>14580000</v>
      </c>
      <c r="P63" s="221">
        <v>0.12359550561797752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144.69999999999999</v>
      </c>
      <c r="F64" s="217">
        <v>141.74999999999997</v>
      </c>
      <c r="G64" s="219">
        <v>137.64999999999995</v>
      </c>
      <c r="H64" s="219">
        <v>130.59999999999997</v>
      </c>
      <c r="I64" s="219">
        <v>126.49999999999994</v>
      </c>
      <c r="J64" s="219">
        <v>148.79999999999995</v>
      </c>
      <c r="K64" s="219">
        <v>152.89999999999998</v>
      </c>
      <c r="L64" s="219">
        <v>159.94999999999996</v>
      </c>
      <c r="M64" s="220">
        <v>145.85</v>
      </c>
      <c r="N64" s="220">
        <v>134.69999999999999</v>
      </c>
      <c r="O64" s="220">
        <v>23080000</v>
      </c>
      <c r="P64" s="221">
        <v>-0.11908396946564885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3405.6</v>
      </c>
      <c r="F65" s="217">
        <v>3336.5333333333333</v>
      </c>
      <c r="G65" s="219">
        <v>3235.0666666666666</v>
      </c>
      <c r="H65" s="219">
        <v>3064.5333333333333</v>
      </c>
      <c r="I65" s="219">
        <v>2963.0666666666666</v>
      </c>
      <c r="J65" s="219">
        <v>3507.0666666666666</v>
      </c>
      <c r="K65" s="219">
        <v>3608.5333333333328</v>
      </c>
      <c r="L65" s="219">
        <v>3779.0666666666666</v>
      </c>
      <c r="M65" s="220">
        <v>3438</v>
      </c>
      <c r="N65" s="220">
        <v>3166</v>
      </c>
      <c r="O65" s="220">
        <v>4860000</v>
      </c>
      <c r="P65" s="221">
        <v>7.6506810972196302E-3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603.35</v>
      </c>
      <c r="F66" s="217">
        <v>608.18333333333328</v>
      </c>
      <c r="G66" s="219">
        <v>580.86666666666656</v>
      </c>
      <c r="H66" s="219">
        <v>558.38333333333333</v>
      </c>
      <c r="I66" s="219">
        <v>531.06666666666661</v>
      </c>
      <c r="J66" s="219">
        <v>630.66666666666652</v>
      </c>
      <c r="K66" s="219">
        <v>657.98333333333335</v>
      </c>
      <c r="L66" s="219">
        <v>680.46666666666647</v>
      </c>
      <c r="M66" s="220">
        <v>635.5</v>
      </c>
      <c r="N66" s="220">
        <v>585.70000000000005</v>
      </c>
      <c r="O66" s="220">
        <v>20788750</v>
      </c>
      <c r="P66" s="221">
        <v>-1.5217906205589767E-2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1736.75</v>
      </c>
      <c r="F67" s="217">
        <v>1719.7166666666665</v>
      </c>
      <c r="G67" s="219">
        <v>1690.4333333333329</v>
      </c>
      <c r="H67" s="219">
        <v>1644.1166666666666</v>
      </c>
      <c r="I67" s="219">
        <v>1614.833333333333</v>
      </c>
      <c r="J67" s="219">
        <v>1766.0333333333328</v>
      </c>
      <c r="K67" s="219">
        <v>1795.3166666666662</v>
      </c>
      <c r="L67" s="219">
        <v>1841.6333333333328</v>
      </c>
      <c r="M67" s="220">
        <v>1749</v>
      </c>
      <c r="N67" s="220">
        <v>1673.4</v>
      </c>
      <c r="O67" s="220">
        <v>2685625</v>
      </c>
      <c r="P67" s="221">
        <v>8.024536175775554E-2</v>
      </c>
    </row>
    <row r="68" spans="1:16" ht="12.75" customHeight="1">
      <c r="A68" s="213">
        <v>58</v>
      </c>
      <c r="B68" s="225" t="s">
        <v>843</v>
      </c>
      <c r="C68" s="222" t="s">
        <v>102</v>
      </c>
      <c r="D68" s="218">
        <v>45470</v>
      </c>
      <c r="E68" s="217">
        <v>2236.75</v>
      </c>
      <c r="F68" s="217">
        <v>2211.6166666666668</v>
      </c>
      <c r="G68" s="219">
        <v>2170.1333333333337</v>
      </c>
      <c r="H68" s="219">
        <v>2103.5166666666669</v>
      </c>
      <c r="I68" s="219">
        <v>2062.0333333333338</v>
      </c>
      <c r="J68" s="219">
        <v>2278.2333333333336</v>
      </c>
      <c r="K68" s="219">
        <v>2319.7166666666672</v>
      </c>
      <c r="L68" s="219">
        <v>2386.3333333333335</v>
      </c>
      <c r="M68" s="220">
        <v>2253.1</v>
      </c>
      <c r="N68" s="220">
        <v>2145</v>
      </c>
      <c r="O68" s="220">
        <v>2133600</v>
      </c>
      <c r="P68" s="221">
        <v>-7.9508997070721153E-3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4514.05</v>
      </c>
      <c r="F69" s="217">
        <v>4459.6833333333334</v>
      </c>
      <c r="G69" s="219">
        <v>4379.3666666666668</v>
      </c>
      <c r="H69" s="219">
        <v>4244.6833333333334</v>
      </c>
      <c r="I69" s="219">
        <v>4164.3666666666668</v>
      </c>
      <c r="J69" s="219">
        <v>4594.3666666666668</v>
      </c>
      <c r="K69" s="219">
        <v>4674.6833333333343</v>
      </c>
      <c r="L69" s="219">
        <v>4809.3666666666668</v>
      </c>
      <c r="M69" s="220">
        <v>4540</v>
      </c>
      <c r="N69" s="220">
        <v>4325</v>
      </c>
      <c r="O69" s="220">
        <v>2497200</v>
      </c>
      <c r="P69" s="221">
        <v>4.5553508625020937E-2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9511.7000000000007</v>
      </c>
      <c r="F70" s="217">
        <v>9280.0500000000011</v>
      </c>
      <c r="G70" s="219">
        <v>8961.1500000000015</v>
      </c>
      <c r="H70" s="219">
        <v>8410.6</v>
      </c>
      <c r="I70" s="219">
        <v>8091.7000000000007</v>
      </c>
      <c r="J70" s="219">
        <v>9830.6000000000022</v>
      </c>
      <c r="K70" s="219">
        <v>10149.5</v>
      </c>
      <c r="L70" s="219">
        <v>10700.050000000003</v>
      </c>
      <c r="M70" s="220">
        <v>9598.9500000000007</v>
      </c>
      <c r="N70" s="220">
        <v>8729.5</v>
      </c>
      <c r="O70" s="220">
        <v>1487300</v>
      </c>
      <c r="P70" s="221">
        <v>6.5095961042681186E-2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797.95</v>
      </c>
      <c r="F71" s="217">
        <v>783.4</v>
      </c>
      <c r="G71" s="219">
        <v>764.75</v>
      </c>
      <c r="H71" s="219">
        <v>731.55000000000007</v>
      </c>
      <c r="I71" s="219">
        <v>712.90000000000009</v>
      </c>
      <c r="J71" s="219">
        <v>816.59999999999991</v>
      </c>
      <c r="K71" s="219">
        <v>835.24999999999977</v>
      </c>
      <c r="L71" s="219">
        <v>868.44999999999982</v>
      </c>
      <c r="M71" s="220">
        <v>802.05</v>
      </c>
      <c r="N71" s="220">
        <v>750.2</v>
      </c>
      <c r="O71" s="220">
        <v>42900000</v>
      </c>
      <c r="P71" s="221">
        <v>2.5449217243772655E-3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5846.9</v>
      </c>
      <c r="F72" s="217">
        <v>5825.95</v>
      </c>
      <c r="G72" s="219">
        <v>5745.95</v>
      </c>
      <c r="H72" s="219">
        <v>5645</v>
      </c>
      <c r="I72" s="219">
        <v>5565</v>
      </c>
      <c r="J72" s="219">
        <v>5926.9</v>
      </c>
      <c r="K72" s="219">
        <v>6006.9</v>
      </c>
      <c r="L72" s="219">
        <v>6107.8499999999995</v>
      </c>
      <c r="M72" s="220">
        <v>5905.95</v>
      </c>
      <c r="N72" s="220">
        <v>5725</v>
      </c>
      <c r="O72" s="220">
        <v>2419625</v>
      </c>
      <c r="P72" s="221">
        <v>-1.3203507340946167E-2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4595.5</v>
      </c>
      <c r="F73" s="217">
        <v>4590.75</v>
      </c>
      <c r="G73" s="219">
        <v>4517.1499999999996</v>
      </c>
      <c r="H73" s="219">
        <v>4438.7999999999993</v>
      </c>
      <c r="I73" s="219">
        <v>4365.1999999999989</v>
      </c>
      <c r="J73" s="219">
        <v>4669.1000000000004</v>
      </c>
      <c r="K73" s="219">
        <v>4742.7000000000007</v>
      </c>
      <c r="L73" s="219">
        <v>4821.0500000000011</v>
      </c>
      <c r="M73" s="220">
        <v>4664.3500000000004</v>
      </c>
      <c r="N73" s="220">
        <v>4512.3999999999996</v>
      </c>
      <c r="O73" s="220">
        <v>3303300</v>
      </c>
      <c r="P73" s="221">
        <v>-1.8102372034956304E-2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3925.55</v>
      </c>
      <c r="F74" s="217">
        <v>3905.9666666666667</v>
      </c>
      <c r="G74" s="219">
        <v>3776.9333333333334</v>
      </c>
      <c r="H74" s="219">
        <v>3628.3166666666666</v>
      </c>
      <c r="I74" s="219">
        <v>3499.2833333333333</v>
      </c>
      <c r="J74" s="219">
        <v>4054.5833333333335</v>
      </c>
      <c r="K74" s="219">
        <v>4183.6166666666668</v>
      </c>
      <c r="L74" s="219">
        <v>4332.2333333333336</v>
      </c>
      <c r="M74" s="220">
        <v>4035</v>
      </c>
      <c r="N74" s="220">
        <v>3757.35</v>
      </c>
      <c r="O74" s="220">
        <v>1227600</v>
      </c>
      <c r="P74" s="221">
        <v>9.3313739897134457E-2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493.35</v>
      </c>
      <c r="F75" s="217">
        <v>481.81666666666666</v>
      </c>
      <c r="G75" s="219">
        <v>464.73333333333335</v>
      </c>
      <c r="H75" s="219">
        <v>436.11666666666667</v>
      </c>
      <c r="I75" s="219">
        <v>419.03333333333336</v>
      </c>
      <c r="J75" s="219">
        <v>510.43333333333334</v>
      </c>
      <c r="K75" s="219">
        <v>527.51666666666665</v>
      </c>
      <c r="L75" s="219">
        <v>556.13333333333333</v>
      </c>
      <c r="M75" s="220">
        <v>498.9</v>
      </c>
      <c r="N75" s="220">
        <v>453.2</v>
      </c>
      <c r="O75" s="220">
        <v>19463400</v>
      </c>
      <c r="P75" s="221">
        <v>4.2216867469879515E-2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166.4</v>
      </c>
      <c r="F76" s="217">
        <v>161.79999999999998</v>
      </c>
      <c r="G76" s="219">
        <v>156.34999999999997</v>
      </c>
      <c r="H76" s="219">
        <v>146.29999999999998</v>
      </c>
      <c r="I76" s="219">
        <v>140.84999999999997</v>
      </c>
      <c r="J76" s="219">
        <v>171.84999999999997</v>
      </c>
      <c r="K76" s="219">
        <v>177.29999999999995</v>
      </c>
      <c r="L76" s="219">
        <v>187.34999999999997</v>
      </c>
      <c r="M76" s="220">
        <v>167.25</v>
      </c>
      <c r="N76" s="220">
        <v>151.75</v>
      </c>
      <c r="O76" s="220">
        <v>78325000</v>
      </c>
      <c r="P76" s="221">
        <v>-6.7836953287711985E-2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196.05</v>
      </c>
      <c r="F77" s="217">
        <v>192.93333333333337</v>
      </c>
      <c r="G77" s="219">
        <v>186.71666666666673</v>
      </c>
      <c r="H77" s="219">
        <v>177.38333333333335</v>
      </c>
      <c r="I77" s="219">
        <v>171.16666666666671</v>
      </c>
      <c r="J77" s="219">
        <v>202.26666666666674</v>
      </c>
      <c r="K77" s="219">
        <v>208.48333333333338</v>
      </c>
      <c r="L77" s="219">
        <v>217.81666666666675</v>
      </c>
      <c r="M77" s="220">
        <v>199.15</v>
      </c>
      <c r="N77" s="220">
        <v>183.6</v>
      </c>
      <c r="O77" s="220">
        <v>126306600</v>
      </c>
      <c r="P77" s="221">
        <v>1.5896379158080658E-2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1187.6500000000001</v>
      </c>
      <c r="F78" s="217">
        <v>1167.5666666666666</v>
      </c>
      <c r="G78" s="219">
        <v>1128.6333333333332</v>
      </c>
      <c r="H78" s="219">
        <v>1069.6166666666666</v>
      </c>
      <c r="I78" s="219">
        <v>1030.6833333333332</v>
      </c>
      <c r="J78" s="219">
        <v>1226.5833333333333</v>
      </c>
      <c r="K78" s="219">
        <v>1265.5166666666667</v>
      </c>
      <c r="L78" s="219">
        <v>1324.5333333333333</v>
      </c>
      <c r="M78" s="220">
        <v>1206.5</v>
      </c>
      <c r="N78" s="220">
        <v>1108.55</v>
      </c>
      <c r="O78" s="220">
        <v>9730950</v>
      </c>
      <c r="P78" s="221">
        <v>6.1469265367316344E-3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82.1</v>
      </c>
      <c r="F79" s="217">
        <v>79.483333333333334</v>
      </c>
      <c r="G79" s="219">
        <v>76.116666666666674</v>
      </c>
      <c r="H79" s="219">
        <v>70.13333333333334</v>
      </c>
      <c r="I79" s="219">
        <v>66.76666666666668</v>
      </c>
      <c r="J79" s="219">
        <v>85.466666666666669</v>
      </c>
      <c r="K79" s="219">
        <v>88.833333333333314</v>
      </c>
      <c r="L79" s="219">
        <v>94.816666666666663</v>
      </c>
      <c r="M79" s="220">
        <v>82.85</v>
      </c>
      <c r="N79" s="220">
        <v>73.5</v>
      </c>
      <c r="O79" s="220">
        <v>216911250</v>
      </c>
      <c r="P79" s="221">
        <v>2.6677316293929713E-2</v>
      </c>
    </row>
    <row r="80" spans="1:16" ht="12.75" customHeight="1">
      <c r="A80" s="213">
        <v>70</v>
      </c>
      <c r="B80" s="225" t="s">
        <v>843</v>
      </c>
      <c r="C80" s="223" t="s">
        <v>116</v>
      </c>
      <c r="D80" s="218">
        <v>45470</v>
      </c>
      <c r="E80" s="217">
        <v>627.29999999999995</v>
      </c>
      <c r="F80" s="217">
        <v>624.11666666666667</v>
      </c>
      <c r="G80" s="219">
        <v>615.2833333333333</v>
      </c>
      <c r="H80" s="219">
        <v>603.26666666666665</v>
      </c>
      <c r="I80" s="219">
        <v>594.43333333333328</v>
      </c>
      <c r="J80" s="219">
        <v>636.13333333333333</v>
      </c>
      <c r="K80" s="219">
        <v>644.96666666666658</v>
      </c>
      <c r="L80" s="219">
        <v>656.98333333333335</v>
      </c>
      <c r="M80" s="220">
        <v>632.95000000000005</v>
      </c>
      <c r="N80" s="220">
        <v>612.1</v>
      </c>
      <c r="O80" s="220">
        <v>6289400</v>
      </c>
      <c r="P80" s="221">
        <v>6.3063063063063057E-2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1428.75</v>
      </c>
      <c r="F81" s="217">
        <v>1418.0833333333333</v>
      </c>
      <c r="G81" s="219">
        <v>1367.1666666666665</v>
      </c>
      <c r="H81" s="219">
        <v>1305.5833333333333</v>
      </c>
      <c r="I81" s="219">
        <v>1254.6666666666665</v>
      </c>
      <c r="J81" s="219">
        <v>1479.6666666666665</v>
      </c>
      <c r="K81" s="219">
        <v>1530.583333333333</v>
      </c>
      <c r="L81" s="219">
        <v>1592.1666666666665</v>
      </c>
      <c r="M81" s="220">
        <v>1469</v>
      </c>
      <c r="N81" s="220">
        <v>1356.5</v>
      </c>
      <c r="O81" s="220">
        <v>6341000</v>
      </c>
      <c r="P81" s="221">
        <v>-3.927112786679233E-3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2677.55</v>
      </c>
      <c r="F82" s="217">
        <v>2624.5333333333333</v>
      </c>
      <c r="G82" s="219">
        <v>2556.0666666666666</v>
      </c>
      <c r="H82" s="219">
        <v>2434.5833333333335</v>
      </c>
      <c r="I82" s="219">
        <v>2366.1166666666668</v>
      </c>
      <c r="J82" s="219">
        <v>2746.0166666666664</v>
      </c>
      <c r="K82" s="219">
        <v>2814.4833333333327</v>
      </c>
      <c r="L82" s="219">
        <v>2935.9666666666662</v>
      </c>
      <c r="M82" s="220">
        <v>2693</v>
      </c>
      <c r="N82" s="220">
        <v>2503.0500000000002</v>
      </c>
      <c r="O82" s="220">
        <v>3375625</v>
      </c>
      <c r="P82" s="221">
        <v>7.2716728104741321E-2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442.45</v>
      </c>
      <c r="F83" s="217">
        <v>433.7166666666667</v>
      </c>
      <c r="G83" s="219">
        <v>422.63333333333338</v>
      </c>
      <c r="H83" s="219">
        <v>402.81666666666666</v>
      </c>
      <c r="I83" s="219">
        <v>391.73333333333335</v>
      </c>
      <c r="J83" s="219">
        <v>453.53333333333342</v>
      </c>
      <c r="K83" s="219">
        <v>464.61666666666667</v>
      </c>
      <c r="L83" s="219">
        <v>484.43333333333345</v>
      </c>
      <c r="M83" s="220">
        <v>444.8</v>
      </c>
      <c r="N83" s="220">
        <v>413.9</v>
      </c>
      <c r="O83" s="220">
        <v>7982000</v>
      </c>
      <c r="P83" s="221">
        <v>-1.6510596352883194E-2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2307.4</v>
      </c>
      <c r="F84" s="217">
        <v>2271.8833333333332</v>
      </c>
      <c r="G84" s="219">
        <v>2227.7666666666664</v>
      </c>
      <c r="H84" s="219">
        <v>2148.1333333333332</v>
      </c>
      <c r="I84" s="219">
        <v>2104.0166666666664</v>
      </c>
      <c r="J84" s="219">
        <v>2351.5166666666664</v>
      </c>
      <c r="K84" s="219">
        <v>2395.6333333333332</v>
      </c>
      <c r="L84" s="219">
        <v>2475.2666666666664</v>
      </c>
      <c r="M84" s="220">
        <v>2316</v>
      </c>
      <c r="N84" s="220">
        <v>2192.25</v>
      </c>
      <c r="O84" s="220">
        <v>7188747</v>
      </c>
      <c r="P84" s="221">
        <v>-1.341955820116821E-2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544.29999999999995</v>
      </c>
      <c r="F85" s="217">
        <v>530.26666666666665</v>
      </c>
      <c r="G85" s="219">
        <v>512.83333333333326</v>
      </c>
      <c r="H85" s="219">
        <v>481.36666666666662</v>
      </c>
      <c r="I85" s="219">
        <v>463.93333333333322</v>
      </c>
      <c r="J85" s="219">
        <v>561.73333333333335</v>
      </c>
      <c r="K85" s="219">
        <v>579.16666666666674</v>
      </c>
      <c r="L85" s="219">
        <v>610.63333333333333</v>
      </c>
      <c r="M85" s="220">
        <v>547.70000000000005</v>
      </c>
      <c r="N85" s="220">
        <v>498.8</v>
      </c>
      <c r="O85" s="220">
        <v>7385000</v>
      </c>
      <c r="P85" s="221">
        <v>-4.5865633074935401E-2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4385.5</v>
      </c>
      <c r="F86" s="217">
        <v>4261.9833333333336</v>
      </c>
      <c r="G86" s="219">
        <v>4057.0666666666675</v>
      </c>
      <c r="H86" s="219">
        <v>3728.6333333333341</v>
      </c>
      <c r="I86" s="219">
        <v>3523.7166666666681</v>
      </c>
      <c r="J86" s="219">
        <v>4590.416666666667</v>
      </c>
      <c r="K86" s="219">
        <v>4795.333333333333</v>
      </c>
      <c r="L86" s="219">
        <v>5123.7666666666664</v>
      </c>
      <c r="M86" s="220">
        <v>4466.8999999999996</v>
      </c>
      <c r="N86" s="220">
        <v>3933.55</v>
      </c>
      <c r="O86" s="220">
        <v>12179700</v>
      </c>
      <c r="P86" s="221">
        <v>0.11966354109211252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1801.05</v>
      </c>
      <c r="F87" s="217">
        <v>1795.1333333333332</v>
      </c>
      <c r="G87" s="219">
        <v>1762.5666666666664</v>
      </c>
      <c r="H87" s="219">
        <v>1724.0833333333333</v>
      </c>
      <c r="I87" s="219">
        <v>1691.5166666666664</v>
      </c>
      <c r="J87" s="219">
        <v>1833.6166666666663</v>
      </c>
      <c r="K87" s="219">
        <v>1866.1833333333329</v>
      </c>
      <c r="L87" s="219">
        <v>1904.6666666666663</v>
      </c>
      <c r="M87" s="220">
        <v>1827.7</v>
      </c>
      <c r="N87" s="220">
        <v>1756.65</v>
      </c>
      <c r="O87" s="220">
        <v>5509000</v>
      </c>
      <c r="P87" s="221">
        <v>3.2518039546434264E-2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1347.95</v>
      </c>
      <c r="F88" s="217">
        <v>1343.9666666666665</v>
      </c>
      <c r="G88" s="219">
        <v>1325.9333333333329</v>
      </c>
      <c r="H88" s="219">
        <v>1303.9166666666665</v>
      </c>
      <c r="I88" s="219">
        <v>1285.883333333333</v>
      </c>
      <c r="J88" s="219">
        <v>1365.9833333333329</v>
      </c>
      <c r="K88" s="219">
        <v>1384.0166666666662</v>
      </c>
      <c r="L88" s="219">
        <v>1406.0333333333328</v>
      </c>
      <c r="M88" s="220">
        <v>1362</v>
      </c>
      <c r="N88" s="220">
        <v>1321.95</v>
      </c>
      <c r="O88" s="220">
        <v>21599900</v>
      </c>
      <c r="P88" s="221">
        <v>2.8463820284638203E-2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3643.45</v>
      </c>
      <c r="F89" s="217">
        <v>3565.9666666666667</v>
      </c>
      <c r="G89" s="219">
        <v>3451.1333333333332</v>
      </c>
      <c r="H89" s="219">
        <v>3258.8166666666666</v>
      </c>
      <c r="I89" s="219">
        <v>3143.9833333333331</v>
      </c>
      <c r="J89" s="219">
        <v>3758.2833333333333</v>
      </c>
      <c r="K89" s="219">
        <v>3873.1166666666663</v>
      </c>
      <c r="L89" s="219">
        <v>4065.4333333333334</v>
      </c>
      <c r="M89" s="220">
        <v>3680.8</v>
      </c>
      <c r="N89" s="220">
        <v>3373.65</v>
      </c>
      <c r="O89" s="220">
        <v>2740350</v>
      </c>
      <c r="P89" s="221">
        <v>-1.5307497439767153E-2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1554.4</v>
      </c>
      <c r="F90" s="217">
        <v>1535.95</v>
      </c>
      <c r="G90" s="219">
        <v>1509.0500000000002</v>
      </c>
      <c r="H90" s="219">
        <v>1463.7</v>
      </c>
      <c r="I90" s="219">
        <v>1436.8000000000002</v>
      </c>
      <c r="J90" s="219">
        <v>1581.3000000000002</v>
      </c>
      <c r="K90" s="219">
        <v>1608.2000000000003</v>
      </c>
      <c r="L90" s="219">
        <v>1653.5500000000002</v>
      </c>
      <c r="M90" s="220">
        <v>1562.85</v>
      </c>
      <c r="N90" s="220">
        <v>1490.6</v>
      </c>
      <c r="O90" s="220">
        <v>184422150</v>
      </c>
      <c r="P90" s="221">
        <v>-2.2442428960004198E-2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550.9</v>
      </c>
      <c r="F91" s="217">
        <v>546.41666666666663</v>
      </c>
      <c r="G91" s="219">
        <v>539.68333333333328</v>
      </c>
      <c r="H91" s="219">
        <v>528.4666666666667</v>
      </c>
      <c r="I91" s="219">
        <v>521.73333333333335</v>
      </c>
      <c r="J91" s="219">
        <v>557.63333333333321</v>
      </c>
      <c r="K91" s="219">
        <v>564.36666666666656</v>
      </c>
      <c r="L91" s="219">
        <v>575.58333333333314</v>
      </c>
      <c r="M91" s="220">
        <v>553.15</v>
      </c>
      <c r="N91" s="220">
        <v>535.20000000000005</v>
      </c>
      <c r="O91" s="220">
        <v>44991100</v>
      </c>
      <c r="P91" s="221">
        <v>-3.4579615729594483E-2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5671.15</v>
      </c>
      <c r="F92" s="217">
        <v>5596.6833333333343</v>
      </c>
      <c r="G92" s="219">
        <v>5406.5666666666684</v>
      </c>
      <c r="H92" s="219">
        <v>5141.9833333333345</v>
      </c>
      <c r="I92" s="219">
        <v>4951.8666666666686</v>
      </c>
      <c r="J92" s="219">
        <v>5861.2666666666682</v>
      </c>
      <c r="K92" s="219">
        <v>6051.3833333333332</v>
      </c>
      <c r="L92" s="219">
        <v>6315.9666666666681</v>
      </c>
      <c r="M92" s="220">
        <v>5786.8</v>
      </c>
      <c r="N92" s="220">
        <v>5332.1</v>
      </c>
      <c r="O92" s="220">
        <v>3831000</v>
      </c>
      <c r="P92" s="221">
        <v>5.0639680776667077E-2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696.05</v>
      </c>
      <c r="F93" s="217">
        <v>668.5333333333333</v>
      </c>
      <c r="G93" s="219">
        <v>635.66666666666663</v>
      </c>
      <c r="H93" s="219">
        <v>575.2833333333333</v>
      </c>
      <c r="I93" s="219">
        <v>542.41666666666663</v>
      </c>
      <c r="J93" s="219">
        <v>728.91666666666663</v>
      </c>
      <c r="K93" s="219">
        <v>761.78333333333342</v>
      </c>
      <c r="L93" s="219">
        <v>822.16666666666663</v>
      </c>
      <c r="M93" s="220">
        <v>701.4</v>
      </c>
      <c r="N93" s="220">
        <v>608.15</v>
      </c>
      <c r="O93" s="220">
        <v>42429800</v>
      </c>
      <c r="P93" s="221">
        <v>-0.1476742223972102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322.25</v>
      </c>
      <c r="F94" s="217">
        <v>312.51666666666665</v>
      </c>
      <c r="G94" s="219">
        <v>296.73333333333329</v>
      </c>
      <c r="H94" s="219">
        <v>271.21666666666664</v>
      </c>
      <c r="I94" s="219">
        <v>255.43333333333328</v>
      </c>
      <c r="J94" s="219">
        <v>338.0333333333333</v>
      </c>
      <c r="K94" s="219">
        <v>353.81666666666661</v>
      </c>
      <c r="L94" s="219">
        <v>379.33333333333331</v>
      </c>
      <c r="M94" s="220">
        <v>328.3</v>
      </c>
      <c r="N94" s="220">
        <v>287</v>
      </c>
      <c r="O94" s="220">
        <v>34296300</v>
      </c>
      <c r="P94" s="221">
        <v>6.0819672131147542E-2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507.3</v>
      </c>
      <c r="F95" s="217">
        <v>494.61666666666662</v>
      </c>
      <c r="G95" s="219">
        <v>475.23333333333323</v>
      </c>
      <c r="H95" s="219">
        <v>443.16666666666663</v>
      </c>
      <c r="I95" s="219">
        <v>423.78333333333325</v>
      </c>
      <c r="J95" s="219">
        <v>526.68333333333317</v>
      </c>
      <c r="K95" s="219">
        <v>546.06666666666661</v>
      </c>
      <c r="L95" s="219">
        <v>578.13333333333321</v>
      </c>
      <c r="M95" s="220">
        <v>514</v>
      </c>
      <c r="N95" s="220">
        <v>462.55</v>
      </c>
      <c r="O95" s="220">
        <v>29947050</v>
      </c>
      <c r="P95" s="221">
        <v>8.3471720230536284E-2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2586.1999999999998</v>
      </c>
      <c r="F96" s="217">
        <v>2597.3666666666668</v>
      </c>
      <c r="G96" s="219">
        <v>2488.7333333333336</v>
      </c>
      <c r="H96" s="219">
        <v>2391.2666666666669</v>
      </c>
      <c r="I96" s="219">
        <v>2282.6333333333337</v>
      </c>
      <c r="J96" s="219">
        <v>2694.8333333333335</v>
      </c>
      <c r="K96" s="219">
        <v>2803.4666666666667</v>
      </c>
      <c r="L96" s="219">
        <v>2900.9333333333334</v>
      </c>
      <c r="M96" s="220">
        <v>2706</v>
      </c>
      <c r="N96" s="220">
        <v>2499.9</v>
      </c>
      <c r="O96" s="220">
        <v>18671700</v>
      </c>
      <c r="P96" s="221">
        <v>-3.7665249323540782E-2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1111.0999999999999</v>
      </c>
      <c r="F97" s="217">
        <v>1096.9833333333333</v>
      </c>
      <c r="G97" s="219">
        <v>1070.0166666666667</v>
      </c>
      <c r="H97" s="219">
        <v>1028.9333333333334</v>
      </c>
      <c r="I97" s="219">
        <v>1001.9666666666667</v>
      </c>
      <c r="J97" s="219">
        <v>1138.0666666666666</v>
      </c>
      <c r="K97" s="219">
        <v>1165.0333333333333</v>
      </c>
      <c r="L97" s="219">
        <v>1206.1166666666666</v>
      </c>
      <c r="M97" s="220">
        <v>1123.95</v>
      </c>
      <c r="N97" s="220">
        <v>1055.9000000000001</v>
      </c>
      <c r="O97" s="220">
        <v>82130300</v>
      </c>
      <c r="P97" s="221">
        <v>-1.0750059019931875E-2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1630.35</v>
      </c>
      <c r="F98" s="217">
        <v>1601.75</v>
      </c>
      <c r="G98" s="219">
        <v>1569.95</v>
      </c>
      <c r="H98" s="219">
        <v>1509.55</v>
      </c>
      <c r="I98" s="219">
        <v>1477.75</v>
      </c>
      <c r="J98" s="219">
        <v>1662.15</v>
      </c>
      <c r="K98" s="219">
        <v>1693.9500000000003</v>
      </c>
      <c r="L98" s="219">
        <v>1754.3500000000001</v>
      </c>
      <c r="M98" s="220">
        <v>1633.55</v>
      </c>
      <c r="N98" s="220">
        <v>1541.35</v>
      </c>
      <c r="O98" s="220">
        <v>3697000</v>
      </c>
      <c r="P98" s="221">
        <v>-4.0487931481962107E-2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564.45000000000005</v>
      </c>
      <c r="F99" s="217">
        <v>557.91666666666663</v>
      </c>
      <c r="G99" s="219">
        <v>547.83333333333326</v>
      </c>
      <c r="H99" s="219">
        <v>531.21666666666658</v>
      </c>
      <c r="I99" s="219">
        <v>521.13333333333321</v>
      </c>
      <c r="J99" s="219">
        <v>574.5333333333333</v>
      </c>
      <c r="K99" s="219">
        <v>584.61666666666656</v>
      </c>
      <c r="L99" s="219">
        <v>601.23333333333335</v>
      </c>
      <c r="M99" s="220">
        <v>568</v>
      </c>
      <c r="N99" s="220">
        <v>541.29999999999995</v>
      </c>
      <c r="O99" s="220">
        <v>12445500</v>
      </c>
      <c r="P99" s="221">
        <v>-1.7874053030303032E-2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15</v>
      </c>
      <c r="F100" s="217">
        <v>14.516666666666666</v>
      </c>
      <c r="G100" s="219">
        <v>13.833333333333332</v>
      </c>
      <c r="H100" s="219">
        <v>12.666666666666666</v>
      </c>
      <c r="I100" s="219">
        <v>11.983333333333333</v>
      </c>
      <c r="J100" s="219">
        <v>15.683333333333332</v>
      </c>
      <c r="K100" s="219">
        <v>16.366666666666667</v>
      </c>
      <c r="L100" s="219">
        <v>17.533333333333331</v>
      </c>
      <c r="M100" s="220">
        <v>15.2</v>
      </c>
      <c r="N100" s="220">
        <v>13.35</v>
      </c>
      <c r="O100" s="220">
        <v>3224880000</v>
      </c>
      <c r="P100" s="221">
        <v>5.3799701984158108E-2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114.65</v>
      </c>
      <c r="F101" s="217">
        <v>112</v>
      </c>
      <c r="G101" s="219">
        <v>108.7</v>
      </c>
      <c r="H101" s="219">
        <v>102.75</v>
      </c>
      <c r="I101" s="219">
        <v>99.45</v>
      </c>
      <c r="J101" s="219">
        <v>117.95</v>
      </c>
      <c r="K101" s="219">
        <v>121.25000000000001</v>
      </c>
      <c r="L101" s="219">
        <v>127.2</v>
      </c>
      <c r="M101" s="220">
        <v>115.3</v>
      </c>
      <c r="N101" s="220">
        <v>106.05</v>
      </c>
      <c r="O101" s="220">
        <v>88555000</v>
      </c>
      <c r="P101" s="221">
        <v>5.2216357341506332E-3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77.5</v>
      </c>
      <c r="F102" s="217">
        <v>75.733333333333334</v>
      </c>
      <c r="G102" s="219">
        <v>73.266666666666666</v>
      </c>
      <c r="H102" s="219">
        <v>69.033333333333331</v>
      </c>
      <c r="I102" s="219">
        <v>66.566666666666663</v>
      </c>
      <c r="J102" s="219">
        <v>79.966666666666669</v>
      </c>
      <c r="K102" s="219">
        <v>82.433333333333337</v>
      </c>
      <c r="L102" s="219">
        <v>86.666666666666671</v>
      </c>
      <c r="M102" s="220">
        <v>78.2</v>
      </c>
      <c r="N102" s="220">
        <v>71.5</v>
      </c>
      <c r="O102" s="220">
        <v>365782500</v>
      </c>
      <c r="P102" s="221">
        <v>-4.3199340827496907E-2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157.75</v>
      </c>
      <c r="F103" s="217">
        <v>154.23333333333332</v>
      </c>
      <c r="G103" s="219">
        <v>148.81666666666663</v>
      </c>
      <c r="H103" s="219">
        <v>139.88333333333333</v>
      </c>
      <c r="I103" s="219">
        <v>134.46666666666664</v>
      </c>
      <c r="J103" s="219">
        <v>163.16666666666663</v>
      </c>
      <c r="K103" s="219">
        <v>168.58333333333331</v>
      </c>
      <c r="L103" s="219">
        <v>177.51666666666662</v>
      </c>
      <c r="M103" s="220">
        <v>159.65</v>
      </c>
      <c r="N103" s="220">
        <v>145.30000000000001</v>
      </c>
      <c r="O103" s="220">
        <v>54480000</v>
      </c>
      <c r="P103" s="221">
        <v>-2.5881721872066516E-2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449</v>
      </c>
      <c r="F104" s="217">
        <v>446.06666666666666</v>
      </c>
      <c r="G104" s="219">
        <v>440.73333333333335</v>
      </c>
      <c r="H104" s="219">
        <v>432.4666666666667</v>
      </c>
      <c r="I104" s="219">
        <v>427.13333333333338</v>
      </c>
      <c r="J104" s="219">
        <v>454.33333333333331</v>
      </c>
      <c r="K104" s="219">
        <v>459.66666666666669</v>
      </c>
      <c r="L104" s="219">
        <v>467.93333333333328</v>
      </c>
      <c r="M104" s="220">
        <v>451.4</v>
      </c>
      <c r="N104" s="220">
        <v>437.8</v>
      </c>
      <c r="O104" s="220">
        <v>17499625</v>
      </c>
      <c r="P104" s="221">
        <v>3.8091353996737361E-2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572.15</v>
      </c>
      <c r="F105" s="217">
        <v>557.38333333333333</v>
      </c>
      <c r="G105" s="219">
        <v>537.26666666666665</v>
      </c>
      <c r="H105" s="219">
        <v>502.38333333333333</v>
      </c>
      <c r="I105" s="219">
        <v>482.26666666666665</v>
      </c>
      <c r="J105" s="219">
        <v>592.26666666666665</v>
      </c>
      <c r="K105" s="219">
        <v>612.38333333333321</v>
      </c>
      <c r="L105" s="219">
        <v>647.26666666666665</v>
      </c>
      <c r="M105" s="220">
        <v>577.5</v>
      </c>
      <c r="N105" s="220">
        <v>522.5</v>
      </c>
      <c r="O105" s="220">
        <v>17994000</v>
      </c>
      <c r="P105" s="221">
        <v>-5.5816523901630281E-3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197.25</v>
      </c>
      <c r="F106" s="217">
        <v>192.75</v>
      </c>
      <c r="G106" s="219">
        <v>186</v>
      </c>
      <c r="H106" s="219">
        <v>174.75</v>
      </c>
      <c r="I106" s="219">
        <v>168</v>
      </c>
      <c r="J106" s="219">
        <v>204</v>
      </c>
      <c r="K106" s="219">
        <v>210.75</v>
      </c>
      <c r="L106" s="219">
        <v>222</v>
      </c>
      <c r="M106" s="220">
        <v>199.5</v>
      </c>
      <c r="N106" s="220">
        <v>181.5</v>
      </c>
      <c r="O106" s="220">
        <v>24293300</v>
      </c>
      <c r="P106" s="221">
        <v>1.1592802801594011E-2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2480.9</v>
      </c>
      <c r="F107" s="217">
        <v>2440.7666666666669</v>
      </c>
      <c r="G107" s="219">
        <v>2386.7333333333336</v>
      </c>
      <c r="H107" s="219">
        <v>2292.5666666666666</v>
      </c>
      <c r="I107" s="219">
        <v>2238.5333333333333</v>
      </c>
      <c r="J107" s="219">
        <v>2534.9333333333338</v>
      </c>
      <c r="K107" s="219">
        <v>2588.9666666666676</v>
      </c>
      <c r="L107" s="219">
        <v>2683.1333333333341</v>
      </c>
      <c r="M107" s="220">
        <v>2494.8000000000002</v>
      </c>
      <c r="N107" s="220">
        <v>2346.6</v>
      </c>
      <c r="O107" s="220">
        <v>1204500</v>
      </c>
      <c r="P107" s="221">
        <v>-0.12221250546567555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4357.6000000000004</v>
      </c>
      <c r="F108" s="217">
        <v>4255.8166666666666</v>
      </c>
      <c r="G108" s="219">
        <v>4139.6333333333332</v>
      </c>
      <c r="H108" s="219">
        <v>3921.6666666666665</v>
      </c>
      <c r="I108" s="219">
        <v>3805.4833333333331</v>
      </c>
      <c r="J108" s="219">
        <v>4473.7833333333328</v>
      </c>
      <c r="K108" s="219">
        <v>4589.9666666666653</v>
      </c>
      <c r="L108" s="219">
        <v>4807.9333333333334</v>
      </c>
      <c r="M108" s="220">
        <v>4372</v>
      </c>
      <c r="N108" s="220">
        <v>4037.85</v>
      </c>
      <c r="O108" s="220">
        <v>5110800</v>
      </c>
      <c r="P108" s="221">
        <v>-3.1329959629271618E-2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1503.4</v>
      </c>
      <c r="F109" s="217">
        <v>1467.1333333333332</v>
      </c>
      <c r="G109" s="219">
        <v>1416.2666666666664</v>
      </c>
      <c r="H109" s="219">
        <v>1329.1333333333332</v>
      </c>
      <c r="I109" s="219">
        <v>1278.2666666666664</v>
      </c>
      <c r="J109" s="219">
        <v>1554.2666666666664</v>
      </c>
      <c r="K109" s="219">
        <v>1605.1333333333332</v>
      </c>
      <c r="L109" s="219">
        <v>1692.2666666666664</v>
      </c>
      <c r="M109" s="220">
        <v>1518</v>
      </c>
      <c r="N109" s="220">
        <v>1380</v>
      </c>
      <c r="O109" s="220">
        <v>22261000</v>
      </c>
      <c r="P109" s="221">
        <v>-0.1055528768884603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334.25</v>
      </c>
      <c r="F110" s="217">
        <v>327.21666666666664</v>
      </c>
      <c r="G110" s="219">
        <v>316.93333333333328</v>
      </c>
      <c r="H110" s="219">
        <v>299.61666666666662</v>
      </c>
      <c r="I110" s="219">
        <v>289.33333333333326</v>
      </c>
      <c r="J110" s="219">
        <v>344.5333333333333</v>
      </c>
      <c r="K110" s="219">
        <v>354.81666666666672</v>
      </c>
      <c r="L110" s="219">
        <v>372.13333333333333</v>
      </c>
      <c r="M110" s="220">
        <v>337.5</v>
      </c>
      <c r="N110" s="220">
        <v>309.89999999999998</v>
      </c>
      <c r="O110" s="220">
        <v>65086200</v>
      </c>
      <c r="P110" s="221">
        <v>3.241290044223924E-2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1432.3</v>
      </c>
      <c r="F111" s="217">
        <v>1426.2166666666665</v>
      </c>
      <c r="G111" s="219">
        <v>1410.9333333333329</v>
      </c>
      <c r="H111" s="219">
        <v>1389.5666666666664</v>
      </c>
      <c r="I111" s="219">
        <v>1374.2833333333328</v>
      </c>
      <c r="J111" s="219">
        <v>1447.583333333333</v>
      </c>
      <c r="K111" s="219">
        <v>1462.8666666666663</v>
      </c>
      <c r="L111" s="219">
        <v>1484.2333333333331</v>
      </c>
      <c r="M111" s="220">
        <v>1441.5</v>
      </c>
      <c r="N111" s="220">
        <v>1404.85</v>
      </c>
      <c r="O111" s="220">
        <v>48525600</v>
      </c>
      <c r="P111" s="221">
        <v>-3.3447001083561731E-2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159.80000000000001</v>
      </c>
      <c r="F112" s="217">
        <v>156.16666666666669</v>
      </c>
      <c r="G112" s="219">
        <v>151.68333333333337</v>
      </c>
      <c r="H112" s="219">
        <v>143.56666666666669</v>
      </c>
      <c r="I112" s="219">
        <v>139.08333333333337</v>
      </c>
      <c r="J112" s="219">
        <v>164.28333333333336</v>
      </c>
      <c r="K112" s="219">
        <v>168.76666666666671</v>
      </c>
      <c r="L112" s="219">
        <v>176.88333333333335</v>
      </c>
      <c r="M112" s="220">
        <v>160.65</v>
      </c>
      <c r="N112" s="220">
        <v>148.05000000000001</v>
      </c>
      <c r="O112" s="220">
        <v>152621625</v>
      </c>
      <c r="P112" s="221">
        <v>-2.6644695933341626E-2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1181.95</v>
      </c>
      <c r="F113" s="217">
        <v>1166.9333333333332</v>
      </c>
      <c r="G113" s="219">
        <v>1145.8666666666663</v>
      </c>
      <c r="H113" s="219">
        <v>1109.7833333333331</v>
      </c>
      <c r="I113" s="219">
        <v>1088.7166666666662</v>
      </c>
      <c r="J113" s="219">
        <v>1203.0166666666664</v>
      </c>
      <c r="K113" s="219">
        <v>1224.0833333333335</v>
      </c>
      <c r="L113" s="219">
        <v>1260.1666666666665</v>
      </c>
      <c r="M113" s="220">
        <v>1188</v>
      </c>
      <c r="N113" s="220">
        <v>1130.8499999999999</v>
      </c>
      <c r="O113" s="220">
        <v>2384850</v>
      </c>
      <c r="P113" s="221">
        <v>-6.8545316070068543E-2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923.15</v>
      </c>
      <c r="F114" s="217">
        <v>908.19999999999993</v>
      </c>
      <c r="G114" s="219">
        <v>876.69999999999982</v>
      </c>
      <c r="H114" s="219">
        <v>830.24999999999989</v>
      </c>
      <c r="I114" s="219">
        <v>798.74999999999977</v>
      </c>
      <c r="J114" s="219">
        <v>954.64999999999986</v>
      </c>
      <c r="K114" s="219">
        <v>986.15000000000009</v>
      </c>
      <c r="L114" s="219">
        <v>1032.5999999999999</v>
      </c>
      <c r="M114" s="220">
        <v>939.7</v>
      </c>
      <c r="N114" s="220">
        <v>861.75</v>
      </c>
      <c r="O114" s="220">
        <v>16774625</v>
      </c>
      <c r="P114" s="221">
        <v>3.5151187904967601E-2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431.25</v>
      </c>
      <c r="F115" s="217">
        <v>428.83333333333331</v>
      </c>
      <c r="G115" s="219">
        <v>420.41666666666663</v>
      </c>
      <c r="H115" s="219">
        <v>409.58333333333331</v>
      </c>
      <c r="I115" s="219">
        <v>401.16666666666663</v>
      </c>
      <c r="J115" s="219">
        <v>439.66666666666663</v>
      </c>
      <c r="K115" s="219">
        <v>448.08333333333326</v>
      </c>
      <c r="L115" s="219">
        <v>458.91666666666663</v>
      </c>
      <c r="M115" s="220">
        <v>437.25</v>
      </c>
      <c r="N115" s="220">
        <v>418</v>
      </c>
      <c r="O115" s="220">
        <v>102244800</v>
      </c>
      <c r="P115" s="221">
        <v>-6.3211903540277059E-2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1011.5</v>
      </c>
      <c r="F116" s="217">
        <v>987.65</v>
      </c>
      <c r="G116" s="219">
        <v>957.3</v>
      </c>
      <c r="H116" s="219">
        <v>903.1</v>
      </c>
      <c r="I116" s="219">
        <v>872.75</v>
      </c>
      <c r="J116" s="219">
        <v>1041.8499999999999</v>
      </c>
      <c r="K116" s="219">
        <v>1072.2</v>
      </c>
      <c r="L116" s="219">
        <v>1126.3999999999999</v>
      </c>
      <c r="M116" s="220">
        <v>1018</v>
      </c>
      <c r="N116" s="220">
        <v>933.45</v>
      </c>
      <c r="O116" s="220">
        <v>10532500</v>
      </c>
      <c r="P116" s="221">
        <v>3.2977810469535365E-2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3941.85</v>
      </c>
      <c r="F117" s="217">
        <v>3945.7000000000003</v>
      </c>
      <c r="G117" s="219">
        <v>3838.5500000000006</v>
      </c>
      <c r="H117" s="219">
        <v>3735.2500000000005</v>
      </c>
      <c r="I117" s="219">
        <v>3628.1000000000008</v>
      </c>
      <c r="J117" s="219">
        <v>4049.0000000000005</v>
      </c>
      <c r="K117" s="219">
        <v>4156.1499999999996</v>
      </c>
      <c r="L117" s="219">
        <v>4259.4500000000007</v>
      </c>
      <c r="M117" s="220">
        <v>4052.85</v>
      </c>
      <c r="N117" s="220">
        <v>3842.4</v>
      </c>
      <c r="O117" s="220">
        <v>400250</v>
      </c>
      <c r="P117" s="221">
        <v>8.9486219802653963E-2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880.2</v>
      </c>
      <c r="F118" s="217">
        <v>865.5</v>
      </c>
      <c r="G118" s="219">
        <v>847.05</v>
      </c>
      <c r="H118" s="219">
        <v>813.9</v>
      </c>
      <c r="I118" s="219">
        <v>795.44999999999993</v>
      </c>
      <c r="J118" s="219">
        <v>898.65</v>
      </c>
      <c r="K118" s="219">
        <v>917.1</v>
      </c>
      <c r="L118" s="219">
        <v>950.25</v>
      </c>
      <c r="M118" s="220">
        <v>883.95</v>
      </c>
      <c r="N118" s="220">
        <v>832.35</v>
      </c>
      <c r="O118" s="220">
        <v>15049125</v>
      </c>
      <c r="P118" s="221">
        <v>4.4898533064629514E-2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527.45000000000005</v>
      </c>
      <c r="F119" s="217">
        <v>519.85</v>
      </c>
      <c r="G119" s="219">
        <v>501.75</v>
      </c>
      <c r="H119" s="219">
        <v>476.04999999999995</v>
      </c>
      <c r="I119" s="219">
        <v>457.94999999999993</v>
      </c>
      <c r="J119" s="219">
        <v>545.55000000000007</v>
      </c>
      <c r="K119" s="219">
        <v>563.6500000000002</v>
      </c>
      <c r="L119" s="219">
        <v>589.35000000000014</v>
      </c>
      <c r="M119" s="220">
        <v>537.95000000000005</v>
      </c>
      <c r="N119" s="220">
        <v>494.15</v>
      </c>
      <c r="O119" s="220">
        <v>21443750</v>
      </c>
      <c r="P119" s="221">
        <v>-2.6611438946890605E-2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1722.8</v>
      </c>
      <c r="F120" s="217">
        <v>1698.8833333333332</v>
      </c>
      <c r="G120" s="219">
        <v>1669.2666666666664</v>
      </c>
      <c r="H120" s="219">
        <v>1615.7333333333331</v>
      </c>
      <c r="I120" s="219">
        <v>1586.1166666666663</v>
      </c>
      <c r="J120" s="219">
        <v>1752.4166666666665</v>
      </c>
      <c r="K120" s="219">
        <v>1782.0333333333333</v>
      </c>
      <c r="L120" s="219">
        <v>1835.5666666666666</v>
      </c>
      <c r="M120" s="220">
        <v>1728.5</v>
      </c>
      <c r="N120" s="220">
        <v>1645.35</v>
      </c>
      <c r="O120" s="220">
        <v>41713200</v>
      </c>
      <c r="P120" s="221">
        <v>-3.1879833266800967E-2</v>
      </c>
    </row>
    <row r="121" spans="1:16" ht="12.75" customHeight="1">
      <c r="A121" s="213">
        <v>111</v>
      </c>
      <c r="B121" s="225" t="s">
        <v>66</v>
      </c>
      <c r="C121" s="217" t="s">
        <v>848</v>
      </c>
      <c r="D121" s="218">
        <v>45470</v>
      </c>
      <c r="E121" s="217">
        <v>154.80000000000001</v>
      </c>
      <c r="F121" s="217">
        <v>152.23333333333335</v>
      </c>
      <c r="G121" s="219">
        <v>148.4666666666667</v>
      </c>
      <c r="H121" s="219">
        <v>142.13333333333335</v>
      </c>
      <c r="I121" s="219">
        <v>138.3666666666667</v>
      </c>
      <c r="J121" s="219">
        <v>158.56666666666669</v>
      </c>
      <c r="K121" s="219">
        <v>162.33333333333334</v>
      </c>
      <c r="L121" s="219">
        <v>168.66666666666669</v>
      </c>
      <c r="M121" s="220">
        <v>156</v>
      </c>
      <c r="N121" s="220">
        <v>145.9</v>
      </c>
      <c r="O121" s="220">
        <v>45168826</v>
      </c>
      <c r="P121" s="221">
        <v>-5.8921732298929585E-3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2781.35</v>
      </c>
      <c r="F122" s="217">
        <v>2746.4</v>
      </c>
      <c r="G122" s="219">
        <v>2682.8</v>
      </c>
      <c r="H122" s="219">
        <v>2584.25</v>
      </c>
      <c r="I122" s="219">
        <v>2520.65</v>
      </c>
      <c r="J122" s="219">
        <v>2844.9500000000003</v>
      </c>
      <c r="K122" s="219">
        <v>2908.5499999999997</v>
      </c>
      <c r="L122" s="219">
        <v>3007.1000000000004</v>
      </c>
      <c r="M122" s="220">
        <v>2810</v>
      </c>
      <c r="N122" s="220">
        <v>2647.85</v>
      </c>
      <c r="O122" s="220">
        <v>1310700</v>
      </c>
      <c r="P122" s="221">
        <v>9.5261970418651296E-2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428.15</v>
      </c>
      <c r="F123" s="217">
        <v>424.61666666666662</v>
      </c>
      <c r="G123" s="219">
        <v>411.48333333333323</v>
      </c>
      <c r="H123" s="219">
        <v>394.81666666666661</v>
      </c>
      <c r="I123" s="219">
        <v>381.68333333333322</v>
      </c>
      <c r="J123" s="219">
        <v>441.28333333333325</v>
      </c>
      <c r="K123" s="219">
        <v>454.41666666666657</v>
      </c>
      <c r="L123" s="219">
        <v>471.08333333333326</v>
      </c>
      <c r="M123" s="220">
        <v>437.75</v>
      </c>
      <c r="N123" s="220">
        <v>407.95</v>
      </c>
      <c r="O123" s="220">
        <v>12505200</v>
      </c>
      <c r="P123" s="221">
        <v>-2.9818378964489023E-3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625.20000000000005</v>
      </c>
      <c r="F124" s="217">
        <v>611.23333333333335</v>
      </c>
      <c r="G124" s="219">
        <v>595.4666666666667</v>
      </c>
      <c r="H124" s="219">
        <v>565.73333333333335</v>
      </c>
      <c r="I124" s="219">
        <v>549.9666666666667</v>
      </c>
      <c r="J124" s="219">
        <v>640.9666666666667</v>
      </c>
      <c r="K124" s="219">
        <v>656.73333333333335</v>
      </c>
      <c r="L124" s="219">
        <v>686.4666666666667</v>
      </c>
      <c r="M124" s="220">
        <v>627</v>
      </c>
      <c r="N124" s="220">
        <v>581.5</v>
      </c>
      <c r="O124" s="220">
        <v>26985000</v>
      </c>
      <c r="P124" s="221">
        <v>1.5580896466072034E-2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3389.35</v>
      </c>
      <c r="F125" s="217">
        <v>3327.75</v>
      </c>
      <c r="G125" s="219">
        <v>3224.4</v>
      </c>
      <c r="H125" s="219">
        <v>3059.4500000000003</v>
      </c>
      <c r="I125" s="219">
        <v>2956.1000000000004</v>
      </c>
      <c r="J125" s="219">
        <v>3492.7</v>
      </c>
      <c r="K125" s="219">
        <v>3596.05</v>
      </c>
      <c r="L125" s="219">
        <v>3760.9999999999995</v>
      </c>
      <c r="M125" s="220">
        <v>3431.1</v>
      </c>
      <c r="N125" s="220">
        <v>3162.8</v>
      </c>
      <c r="O125" s="220">
        <v>15046800</v>
      </c>
      <c r="P125" s="221">
        <v>9.4714786157825234E-2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4668.55</v>
      </c>
      <c r="F126" s="217">
        <v>4671.6166666666659</v>
      </c>
      <c r="G126" s="219">
        <v>4597.9833333333318</v>
      </c>
      <c r="H126" s="219">
        <v>4527.4166666666661</v>
      </c>
      <c r="I126" s="219">
        <v>4453.7833333333319</v>
      </c>
      <c r="J126" s="219">
        <v>4742.1833333333316</v>
      </c>
      <c r="K126" s="219">
        <v>4815.8166666666648</v>
      </c>
      <c r="L126" s="219">
        <v>4886.3833333333314</v>
      </c>
      <c r="M126" s="220">
        <v>4745.25</v>
      </c>
      <c r="N126" s="220">
        <v>4601.05</v>
      </c>
      <c r="O126" s="220">
        <v>3703050</v>
      </c>
      <c r="P126" s="221">
        <v>9.4042605389050172E-3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4611.05</v>
      </c>
      <c r="F127" s="217">
        <v>4541.9333333333334</v>
      </c>
      <c r="G127" s="219">
        <v>4443.916666666667</v>
      </c>
      <c r="H127" s="219">
        <v>4276.7833333333338</v>
      </c>
      <c r="I127" s="219">
        <v>4178.7666666666673</v>
      </c>
      <c r="J127" s="219">
        <v>4709.0666666666666</v>
      </c>
      <c r="K127" s="219">
        <v>4807.083333333333</v>
      </c>
      <c r="L127" s="219">
        <v>4974.2166666666662</v>
      </c>
      <c r="M127" s="220">
        <v>4639.95</v>
      </c>
      <c r="N127" s="220">
        <v>4374.8</v>
      </c>
      <c r="O127" s="220">
        <v>1485300</v>
      </c>
      <c r="P127" s="221">
        <v>-6.8719041946203527E-2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1637.55</v>
      </c>
      <c r="F128" s="217">
        <v>1622.6500000000003</v>
      </c>
      <c r="G128" s="219">
        <v>1592.3000000000006</v>
      </c>
      <c r="H128" s="219">
        <v>1547.0500000000004</v>
      </c>
      <c r="I128" s="219">
        <v>1516.7000000000007</v>
      </c>
      <c r="J128" s="219">
        <v>1667.9000000000005</v>
      </c>
      <c r="K128" s="219">
        <v>1698.2500000000005</v>
      </c>
      <c r="L128" s="219">
        <v>1743.5000000000005</v>
      </c>
      <c r="M128" s="220">
        <v>1653</v>
      </c>
      <c r="N128" s="220">
        <v>1577.4</v>
      </c>
      <c r="O128" s="220">
        <v>6314225</v>
      </c>
      <c r="P128" s="221">
        <v>-4.3212261720762493E-2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2747</v>
      </c>
      <c r="F129" s="217">
        <v>2693.7000000000003</v>
      </c>
      <c r="G129" s="219">
        <v>2628.4000000000005</v>
      </c>
      <c r="H129" s="219">
        <v>2509.8000000000002</v>
      </c>
      <c r="I129" s="219">
        <v>2444.5000000000005</v>
      </c>
      <c r="J129" s="219">
        <v>2812.3000000000006</v>
      </c>
      <c r="K129" s="219">
        <v>2877.6000000000008</v>
      </c>
      <c r="L129" s="219">
        <v>2996.2000000000007</v>
      </c>
      <c r="M129" s="220">
        <v>2759</v>
      </c>
      <c r="N129" s="220">
        <v>2575.1</v>
      </c>
      <c r="O129" s="220">
        <v>14335650</v>
      </c>
      <c r="P129" s="221">
        <v>7.5688735982351554E-2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271.5</v>
      </c>
      <c r="F130" s="217">
        <v>267.03333333333336</v>
      </c>
      <c r="G130" s="219">
        <v>260.36666666666673</v>
      </c>
      <c r="H130" s="219">
        <v>249.23333333333338</v>
      </c>
      <c r="I130" s="219">
        <v>242.56666666666675</v>
      </c>
      <c r="J130" s="219">
        <v>278.16666666666674</v>
      </c>
      <c r="K130" s="219">
        <v>284.83333333333337</v>
      </c>
      <c r="L130" s="219">
        <v>295.9666666666667</v>
      </c>
      <c r="M130" s="220">
        <v>273.7</v>
      </c>
      <c r="N130" s="220">
        <v>255.9</v>
      </c>
      <c r="O130" s="220">
        <v>29100000</v>
      </c>
      <c r="P130" s="221">
        <v>-1.3893595391392748E-2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169.3</v>
      </c>
      <c r="F131" s="217">
        <v>167.13333333333333</v>
      </c>
      <c r="G131" s="219">
        <v>163.31666666666666</v>
      </c>
      <c r="H131" s="219">
        <v>157.33333333333334</v>
      </c>
      <c r="I131" s="219">
        <v>153.51666666666668</v>
      </c>
      <c r="J131" s="219">
        <v>173.11666666666665</v>
      </c>
      <c r="K131" s="219">
        <v>176.93333333333331</v>
      </c>
      <c r="L131" s="219">
        <v>182.91666666666663</v>
      </c>
      <c r="M131" s="220">
        <v>170.95</v>
      </c>
      <c r="N131" s="220">
        <v>161.15</v>
      </c>
      <c r="O131" s="220">
        <v>46638000</v>
      </c>
      <c r="P131" s="221">
        <v>-2.3308412389269336E-2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644.70000000000005</v>
      </c>
      <c r="F132" s="217">
        <v>643.66666666666663</v>
      </c>
      <c r="G132" s="219">
        <v>622.0333333333333</v>
      </c>
      <c r="H132" s="219">
        <v>599.36666666666667</v>
      </c>
      <c r="I132" s="219">
        <v>577.73333333333335</v>
      </c>
      <c r="J132" s="219">
        <v>666.33333333333326</v>
      </c>
      <c r="K132" s="219">
        <v>687.9666666666667</v>
      </c>
      <c r="L132" s="219">
        <v>710.63333333333321</v>
      </c>
      <c r="M132" s="220">
        <v>665.3</v>
      </c>
      <c r="N132" s="220">
        <v>621</v>
      </c>
      <c r="O132" s="220">
        <v>12349200</v>
      </c>
      <c r="P132" s="221">
        <v>8.8418826017979901E-2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12525.9</v>
      </c>
      <c r="F133" s="217">
        <v>12440.683333333334</v>
      </c>
      <c r="G133" s="219">
        <v>12242.366666666669</v>
      </c>
      <c r="H133" s="219">
        <v>11958.833333333334</v>
      </c>
      <c r="I133" s="219">
        <v>11760.516666666668</v>
      </c>
      <c r="J133" s="219">
        <v>12724.216666666669</v>
      </c>
      <c r="K133" s="219">
        <v>12922.533333333335</v>
      </c>
      <c r="L133" s="219">
        <v>13206.066666666669</v>
      </c>
      <c r="M133" s="220">
        <v>12639</v>
      </c>
      <c r="N133" s="220">
        <v>12157.15</v>
      </c>
      <c r="O133" s="220">
        <v>2039500</v>
      </c>
      <c r="P133" s="221">
        <v>-3.9828633303516783E-2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1300.9000000000001</v>
      </c>
      <c r="F134" s="217">
        <v>1275</v>
      </c>
      <c r="G134" s="219">
        <v>1239.3499999999999</v>
      </c>
      <c r="H134" s="219">
        <v>1177.8</v>
      </c>
      <c r="I134" s="219">
        <v>1142.1499999999999</v>
      </c>
      <c r="J134" s="219">
        <v>1336.55</v>
      </c>
      <c r="K134" s="219">
        <v>1372.2</v>
      </c>
      <c r="L134" s="219">
        <v>1433.75</v>
      </c>
      <c r="M134" s="220">
        <v>1310.6500000000001</v>
      </c>
      <c r="N134" s="220">
        <v>1213.45</v>
      </c>
      <c r="O134" s="220">
        <v>7968100</v>
      </c>
      <c r="P134" s="221">
        <v>0.1181728880157171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3525.95</v>
      </c>
      <c r="F135" s="217">
        <v>3424.8333333333335</v>
      </c>
      <c r="G135" s="219">
        <v>3287.7166666666672</v>
      </c>
      <c r="H135" s="219">
        <v>3049.4833333333336</v>
      </c>
      <c r="I135" s="219">
        <v>2912.3666666666672</v>
      </c>
      <c r="J135" s="219">
        <v>3663.0666666666671</v>
      </c>
      <c r="K135" s="219">
        <v>3800.1833333333329</v>
      </c>
      <c r="L135" s="219">
        <v>4038.416666666667</v>
      </c>
      <c r="M135" s="220">
        <v>3561.95</v>
      </c>
      <c r="N135" s="220">
        <v>3186.6</v>
      </c>
      <c r="O135" s="220">
        <v>2589800</v>
      </c>
      <c r="P135" s="221">
        <v>-6.3295717592592587E-2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1992.7</v>
      </c>
      <c r="F136" s="217">
        <v>1973</v>
      </c>
      <c r="G136" s="219">
        <v>1916.4</v>
      </c>
      <c r="H136" s="219">
        <v>1840.1000000000001</v>
      </c>
      <c r="I136" s="219">
        <v>1783.5000000000002</v>
      </c>
      <c r="J136" s="219">
        <v>2049.3000000000002</v>
      </c>
      <c r="K136" s="219">
        <v>2105.8999999999996</v>
      </c>
      <c r="L136" s="219">
        <v>2182.1999999999998</v>
      </c>
      <c r="M136" s="220">
        <v>2029.6</v>
      </c>
      <c r="N136" s="220">
        <v>1896.7</v>
      </c>
      <c r="O136" s="220">
        <v>1183200</v>
      </c>
      <c r="P136" s="221">
        <v>0.19034205231388329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930.55</v>
      </c>
      <c r="F137" s="217">
        <v>925.01666666666677</v>
      </c>
      <c r="G137" s="219">
        <v>907.98333333333358</v>
      </c>
      <c r="H137" s="219">
        <v>885.41666666666686</v>
      </c>
      <c r="I137" s="219">
        <v>868.38333333333367</v>
      </c>
      <c r="J137" s="219">
        <v>947.58333333333348</v>
      </c>
      <c r="K137" s="219">
        <v>964.61666666666656</v>
      </c>
      <c r="L137" s="219">
        <v>987.18333333333339</v>
      </c>
      <c r="M137" s="220">
        <v>942.05</v>
      </c>
      <c r="N137" s="220">
        <v>902.45</v>
      </c>
      <c r="O137" s="220">
        <v>5624000</v>
      </c>
      <c r="P137" s="221">
        <v>-5.0513236088600755E-2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1321.2</v>
      </c>
      <c r="F138" s="217">
        <v>1306.4833333333333</v>
      </c>
      <c r="G138" s="219">
        <v>1282.5166666666667</v>
      </c>
      <c r="H138" s="219">
        <v>1243.8333333333333</v>
      </c>
      <c r="I138" s="219">
        <v>1219.8666666666666</v>
      </c>
      <c r="J138" s="219">
        <v>1345.1666666666667</v>
      </c>
      <c r="K138" s="219">
        <v>1369.1333333333334</v>
      </c>
      <c r="L138" s="219">
        <v>1407.8166666666668</v>
      </c>
      <c r="M138" s="220">
        <v>1330.45</v>
      </c>
      <c r="N138" s="220">
        <v>1267.8</v>
      </c>
      <c r="O138" s="220">
        <v>1967600</v>
      </c>
      <c r="P138" s="221">
        <v>-4.2250778816199375E-2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152.19999999999999</v>
      </c>
      <c r="F139" s="217">
        <v>148.71666666666667</v>
      </c>
      <c r="G139" s="219">
        <v>144.48333333333335</v>
      </c>
      <c r="H139" s="219">
        <v>136.76666666666668</v>
      </c>
      <c r="I139" s="219">
        <v>132.53333333333336</v>
      </c>
      <c r="J139" s="219">
        <v>156.43333333333334</v>
      </c>
      <c r="K139" s="219">
        <v>160.66666666666663</v>
      </c>
      <c r="L139" s="219">
        <v>168.38333333333333</v>
      </c>
      <c r="M139" s="220">
        <v>152.94999999999999</v>
      </c>
      <c r="N139" s="220">
        <v>141</v>
      </c>
      <c r="O139" s="220">
        <v>108899800</v>
      </c>
      <c r="P139" s="221">
        <v>-4.4896942524441125E-2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2367.6999999999998</v>
      </c>
      <c r="F140" s="217">
        <v>2363.0166666666669</v>
      </c>
      <c r="G140" s="219">
        <v>2291.3833333333337</v>
      </c>
      <c r="H140" s="219">
        <v>2215.0666666666666</v>
      </c>
      <c r="I140" s="219">
        <v>2143.4333333333334</v>
      </c>
      <c r="J140" s="219">
        <v>2439.3333333333339</v>
      </c>
      <c r="K140" s="219">
        <v>2510.9666666666672</v>
      </c>
      <c r="L140" s="219">
        <v>2587.2833333333342</v>
      </c>
      <c r="M140" s="220">
        <v>2434.65</v>
      </c>
      <c r="N140" s="220">
        <v>2286.6999999999998</v>
      </c>
      <c r="O140" s="220">
        <v>2244825</v>
      </c>
      <c r="P140" s="221">
        <v>-3.1212912413956802E-2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128428.8</v>
      </c>
      <c r="F141" s="217">
        <v>126538.5</v>
      </c>
      <c r="G141" s="219">
        <v>124146.75</v>
      </c>
      <c r="H141" s="219">
        <v>119864.7</v>
      </c>
      <c r="I141" s="219">
        <v>117472.95</v>
      </c>
      <c r="J141" s="219">
        <v>130820.55</v>
      </c>
      <c r="K141" s="219">
        <v>133212.29999999999</v>
      </c>
      <c r="L141" s="219">
        <v>137494.35</v>
      </c>
      <c r="M141" s="220">
        <v>128930.25</v>
      </c>
      <c r="N141" s="220">
        <v>122256.45</v>
      </c>
      <c r="O141" s="220">
        <v>48610</v>
      </c>
      <c r="P141" s="221">
        <v>-6.3391136801541431E-2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1752.7</v>
      </c>
      <c r="F142" s="217">
        <v>1721.1000000000001</v>
      </c>
      <c r="G142" s="219">
        <v>1682.6000000000004</v>
      </c>
      <c r="H142" s="219">
        <v>1612.5000000000002</v>
      </c>
      <c r="I142" s="219">
        <v>1574.0000000000005</v>
      </c>
      <c r="J142" s="219">
        <v>1791.2000000000003</v>
      </c>
      <c r="K142" s="219">
        <v>1829.6999999999998</v>
      </c>
      <c r="L142" s="219">
        <v>1899.8000000000002</v>
      </c>
      <c r="M142" s="220">
        <v>1759.6</v>
      </c>
      <c r="N142" s="220">
        <v>1651</v>
      </c>
      <c r="O142" s="220">
        <v>3629450</v>
      </c>
      <c r="P142" s="221">
        <v>-1.6102579394662295E-2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176.45</v>
      </c>
      <c r="F143" s="217">
        <v>169.39999999999998</v>
      </c>
      <c r="G143" s="219">
        <v>160.94999999999996</v>
      </c>
      <c r="H143" s="219">
        <v>145.44999999999999</v>
      </c>
      <c r="I143" s="219">
        <v>136.99999999999997</v>
      </c>
      <c r="J143" s="219">
        <v>184.89999999999995</v>
      </c>
      <c r="K143" s="219">
        <v>193.35</v>
      </c>
      <c r="L143" s="219">
        <v>208.84999999999994</v>
      </c>
      <c r="M143" s="220">
        <v>177.85</v>
      </c>
      <c r="N143" s="220">
        <v>153.9</v>
      </c>
      <c r="O143" s="220">
        <v>76293750</v>
      </c>
      <c r="P143" s="221">
        <v>-4.8142603162721065E-2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5999.45</v>
      </c>
      <c r="F144" s="217">
        <v>5888.1333333333341</v>
      </c>
      <c r="G144" s="219">
        <v>5711.3166666666684</v>
      </c>
      <c r="H144" s="219">
        <v>5423.1833333333343</v>
      </c>
      <c r="I144" s="219">
        <v>5246.3666666666686</v>
      </c>
      <c r="J144" s="219">
        <v>6176.2666666666682</v>
      </c>
      <c r="K144" s="219">
        <v>6353.0833333333339</v>
      </c>
      <c r="L144" s="219">
        <v>6641.2166666666681</v>
      </c>
      <c r="M144" s="220">
        <v>6064.95</v>
      </c>
      <c r="N144" s="220">
        <v>5600</v>
      </c>
      <c r="O144" s="220">
        <v>1491600</v>
      </c>
      <c r="P144" s="221">
        <v>-7.814962454806712E-2</v>
      </c>
    </row>
    <row r="145" spans="1:16" ht="12.75" customHeight="1">
      <c r="A145" s="213">
        <v>135</v>
      </c>
      <c r="B145" s="225" t="s">
        <v>843</v>
      </c>
      <c r="C145" s="217" t="s">
        <v>183</v>
      </c>
      <c r="D145" s="218">
        <v>45470</v>
      </c>
      <c r="E145" s="217">
        <v>3309</v>
      </c>
      <c r="F145" s="217">
        <v>3234.3833333333332</v>
      </c>
      <c r="G145" s="219">
        <v>3139.7666666666664</v>
      </c>
      <c r="H145" s="219">
        <v>2970.5333333333333</v>
      </c>
      <c r="I145" s="219">
        <v>2875.9166666666665</v>
      </c>
      <c r="J145" s="219">
        <v>3403.6166666666663</v>
      </c>
      <c r="K145" s="219">
        <v>3498.2333333333331</v>
      </c>
      <c r="L145" s="219">
        <v>3667.4666666666662</v>
      </c>
      <c r="M145" s="220">
        <v>3329</v>
      </c>
      <c r="N145" s="220">
        <v>3065.15</v>
      </c>
      <c r="O145" s="220">
        <v>1361850</v>
      </c>
      <c r="P145" s="221">
        <v>-0.1597149379897575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2513.6</v>
      </c>
      <c r="F146" s="217">
        <v>2512.1333333333332</v>
      </c>
      <c r="G146" s="219">
        <v>2438.8666666666663</v>
      </c>
      <c r="H146" s="219">
        <v>2364.1333333333332</v>
      </c>
      <c r="I146" s="219">
        <v>2290.8666666666663</v>
      </c>
      <c r="J146" s="219">
        <v>2586.8666666666663</v>
      </c>
      <c r="K146" s="219">
        <v>2660.1333333333328</v>
      </c>
      <c r="L146" s="219">
        <v>2734.8666666666663</v>
      </c>
      <c r="M146" s="220">
        <v>2585.4</v>
      </c>
      <c r="N146" s="220">
        <v>2437.4</v>
      </c>
      <c r="O146" s="220">
        <v>5766800</v>
      </c>
      <c r="P146" s="221">
        <v>-5.3226071252667873E-2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246.15</v>
      </c>
      <c r="F147" s="217">
        <v>239.73333333333335</v>
      </c>
      <c r="G147" s="219">
        <v>231.3666666666667</v>
      </c>
      <c r="H147" s="219">
        <v>216.58333333333334</v>
      </c>
      <c r="I147" s="219">
        <v>208.2166666666667</v>
      </c>
      <c r="J147" s="219">
        <v>254.51666666666671</v>
      </c>
      <c r="K147" s="219">
        <v>262.88333333333338</v>
      </c>
      <c r="L147" s="219">
        <v>277.66666666666674</v>
      </c>
      <c r="M147" s="220">
        <v>248.1</v>
      </c>
      <c r="N147" s="220">
        <v>224.95</v>
      </c>
      <c r="O147" s="220">
        <v>73602000</v>
      </c>
      <c r="P147" s="221">
        <v>2.6291020894773171E-2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341.55</v>
      </c>
      <c r="F148" s="217">
        <v>333.58333333333331</v>
      </c>
      <c r="G148" s="219">
        <v>324.01666666666665</v>
      </c>
      <c r="H148" s="219">
        <v>306.48333333333335</v>
      </c>
      <c r="I148" s="219">
        <v>296.91666666666669</v>
      </c>
      <c r="J148" s="219">
        <v>351.11666666666662</v>
      </c>
      <c r="K148" s="219">
        <v>360.68333333333334</v>
      </c>
      <c r="L148" s="219">
        <v>378.21666666666658</v>
      </c>
      <c r="M148" s="220">
        <v>343.15</v>
      </c>
      <c r="N148" s="220">
        <v>316.05</v>
      </c>
      <c r="O148" s="220">
        <v>100942500</v>
      </c>
      <c r="P148" s="221">
        <v>1.4563765472116269E-2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1851.5</v>
      </c>
      <c r="F149" s="217">
        <v>1812.0666666666666</v>
      </c>
      <c r="G149" s="219">
        <v>1768.1333333333332</v>
      </c>
      <c r="H149" s="219">
        <v>1684.7666666666667</v>
      </c>
      <c r="I149" s="219">
        <v>1640.8333333333333</v>
      </c>
      <c r="J149" s="219">
        <v>1895.4333333333332</v>
      </c>
      <c r="K149" s="219">
        <v>1939.3666666666666</v>
      </c>
      <c r="L149" s="219">
        <v>2022.7333333333331</v>
      </c>
      <c r="M149" s="220">
        <v>1856</v>
      </c>
      <c r="N149" s="220">
        <v>1728.7</v>
      </c>
      <c r="O149" s="220">
        <v>4972100</v>
      </c>
      <c r="P149" s="221">
        <v>3.8298494372167813E-2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7766.5</v>
      </c>
      <c r="F150" s="217">
        <v>7639.2666666666664</v>
      </c>
      <c r="G150" s="219">
        <v>7433.5333333333328</v>
      </c>
      <c r="H150" s="219">
        <v>7100.5666666666666</v>
      </c>
      <c r="I150" s="219">
        <v>6894.833333333333</v>
      </c>
      <c r="J150" s="219">
        <v>7972.2333333333327</v>
      </c>
      <c r="K150" s="219">
        <v>8177.9666666666662</v>
      </c>
      <c r="L150" s="219">
        <v>8510.9333333333325</v>
      </c>
      <c r="M150" s="220">
        <v>7845</v>
      </c>
      <c r="N150" s="220">
        <v>7306.3</v>
      </c>
      <c r="O150" s="220">
        <v>637300</v>
      </c>
      <c r="P150" s="221">
        <v>3.5250162443144897E-2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247.9</v>
      </c>
      <c r="F151" s="217">
        <v>243.01666666666665</v>
      </c>
      <c r="G151" s="219">
        <v>235.8833333333333</v>
      </c>
      <c r="H151" s="219">
        <v>223.86666666666665</v>
      </c>
      <c r="I151" s="219">
        <v>216.73333333333329</v>
      </c>
      <c r="J151" s="219">
        <v>255.0333333333333</v>
      </c>
      <c r="K151" s="219">
        <v>262.16666666666663</v>
      </c>
      <c r="L151" s="219">
        <v>274.18333333333328</v>
      </c>
      <c r="M151" s="220">
        <v>250.15</v>
      </c>
      <c r="N151" s="220">
        <v>231</v>
      </c>
      <c r="O151" s="220">
        <v>77059675</v>
      </c>
      <c r="P151" s="221">
        <v>-4.0162086989881551E-2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38697.25</v>
      </c>
      <c r="F152" s="217">
        <v>37854.98333333333</v>
      </c>
      <c r="G152" s="219">
        <v>36910.016666666663</v>
      </c>
      <c r="H152" s="219">
        <v>35122.783333333333</v>
      </c>
      <c r="I152" s="219">
        <v>34177.816666666666</v>
      </c>
      <c r="J152" s="219">
        <v>39642.21666666666</v>
      </c>
      <c r="K152" s="219">
        <v>40587.18333333332</v>
      </c>
      <c r="L152" s="219">
        <v>42374.416666666657</v>
      </c>
      <c r="M152" s="220">
        <v>38799.949999999997</v>
      </c>
      <c r="N152" s="220">
        <v>36067.75</v>
      </c>
      <c r="O152" s="220">
        <v>207060</v>
      </c>
      <c r="P152" s="221">
        <v>2.5633405156400921E-2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793.8</v>
      </c>
      <c r="F153" s="217">
        <v>785.88333333333333</v>
      </c>
      <c r="G153" s="219">
        <v>764.91666666666663</v>
      </c>
      <c r="H153" s="219">
        <v>736.0333333333333</v>
      </c>
      <c r="I153" s="219">
        <v>715.06666666666661</v>
      </c>
      <c r="J153" s="219">
        <v>814.76666666666665</v>
      </c>
      <c r="K153" s="219">
        <v>835.73333333333335</v>
      </c>
      <c r="L153" s="219">
        <v>864.61666666666667</v>
      </c>
      <c r="M153" s="220">
        <v>806.85</v>
      </c>
      <c r="N153" s="220">
        <v>757</v>
      </c>
      <c r="O153" s="220">
        <v>12138000</v>
      </c>
      <c r="P153" s="221">
        <v>-9.5471236230110154E-3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3575.65</v>
      </c>
      <c r="F154" s="217">
        <v>3522.7166666666667</v>
      </c>
      <c r="G154" s="219">
        <v>3420.4333333333334</v>
      </c>
      <c r="H154" s="219">
        <v>3265.2166666666667</v>
      </c>
      <c r="I154" s="219">
        <v>3162.9333333333334</v>
      </c>
      <c r="J154" s="219">
        <v>3677.9333333333334</v>
      </c>
      <c r="K154" s="219">
        <v>3780.2166666666672</v>
      </c>
      <c r="L154" s="219">
        <v>3935.4333333333334</v>
      </c>
      <c r="M154" s="220">
        <v>3625</v>
      </c>
      <c r="N154" s="220">
        <v>3367.5</v>
      </c>
      <c r="O154" s="220">
        <v>2511600</v>
      </c>
      <c r="P154" s="221">
        <v>-5.7136421653277272E-2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288.95</v>
      </c>
      <c r="F155" s="217">
        <v>283.90000000000003</v>
      </c>
      <c r="G155" s="219">
        <v>277.55000000000007</v>
      </c>
      <c r="H155" s="219">
        <v>266.15000000000003</v>
      </c>
      <c r="I155" s="219">
        <v>259.80000000000007</v>
      </c>
      <c r="J155" s="219">
        <v>295.30000000000007</v>
      </c>
      <c r="K155" s="219">
        <v>301.65000000000009</v>
      </c>
      <c r="L155" s="219">
        <v>313.05000000000007</v>
      </c>
      <c r="M155" s="220">
        <v>290.25</v>
      </c>
      <c r="N155" s="220">
        <v>272.5</v>
      </c>
      <c r="O155" s="220">
        <v>40974000</v>
      </c>
      <c r="P155" s="221">
        <v>-1.9385410683515222E-2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447.1</v>
      </c>
      <c r="F156" s="217">
        <v>431.13333333333338</v>
      </c>
      <c r="G156" s="219">
        <v>410.21666666666675</v>
      </c>
      <c r="H156" s="219">
        <v>373.33333333333337</v>
      </c>
      <c r="I156" s="219">
        <v>352.41666666666674</v>
      </c>
      <c r="J156" s="219">
        <v>468.01666666666677</v>
      </c>
      <c r="K156" s="219">
        <v>488.93333333333339</v>
      </c>
      <c r="L156" s="219">
        <v>525.81666666666683</v>
      </c>
      <c r="M156" s="220">
        <v>452.05</v>
      </c>
      <c r="N156" s="220">
        <v>394.25</v>
      </c>
      <c r="O156" s="220">
        <v>69275075</v>
      </c>
      <c r="P156" s="221">
        <v>1.9605397316354401E-2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3171.45</v>
      </c>
      <c r="F157" s="217">
        <v>3158.8833333333332</v>
      </c>
      <c r="G157" s="219">
        <v>3074.4666666666662</v>
      </c>
      <c r="H157" s="219">
        <v>2977.4833333333331</v>
      </c>
      <c r="I157" s="219">
        <v>2893.0666666666662</v>
      </c>
      <c r="J157" s="219">
        <v>3255.8666666666663</v>
      </c>
      <c r="K157" s="219">
        <v>3340.2833333333333</v>
      </c>
      <c r="L157" s="219">
        <v>3437.2666666666664</v>
      </c>
      <c r="M157" s="220">
        <v>3243.3</v>
      </c>
      <c r="N157" s="220">
        <v>3061.9</v>
      </c>
      <c r="O157" s="220">
        <v>1767750</v>
      </c>
      <c r="P157" s="221">
        <v>-1.7097581317764805E-2</v>
      </c>
    </row>
    <row r="158" spans="1:16" ht="12.75" customHeight="1">
      <c r="A158" s="213">
        <v>148</v>
      </c>
      <c r="B158" s="225" t="s">
        <v>843</v>
      </c>
      <c r="C158" s="217" t="s">
        <v>197</v>
      </c>
      <c r="D158" s="218">
        <v>45470</v>
      </c>
      <c r="E158" s="217">
        <v>3684.35</v>
      </c>
      <c r="F158" s="217">
        <v>3621.1833333333329</v>
      </c>
      <c r="G158" s="219">
        <v>3511.6666666666661</v>
      </c>
      <c r="H158" s="219">
        <v>3338.9833333333331</v>
      </c>
      <c r="I158" s="219">
        <v>3229.4666666666662</v>
      </c>
      <c r="J158" s="219">
        <v>3793.8666666666659</v>
      </c>
      <c r="K158" s="219">
        <v>3903.3833333333332</v>
      </c>
      <c r="L158" s="219">
        <v>4076.0666666666657</v>
      </c>
      <c r="M158" s="220">
        <v>3730.7</v>
      </c>
      <c r="N158" s="220">
        <v>3448.5</v>
      </c>
      <c r="O158" s="220">
        <v>1518000</v>
      </c>
      <c r="P158" s="221">
        <v>4.9067035245335178E-2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120.85</v>
      </c>
      <c r="F159" s="217">
        <v>117.2</v>
      </c>
      <c r="G159" s="219">
        <v>112.7</v>
      </c>
      <c r="H159" s="219">
        <v>104.55</v>
      </c>
      <c r="I159" s="219">
        <v>100.05</v>
      </c>
      <c r="J159" s="219">
        <v>125.35000000000001</v>
      </c>
      <c r="K159" s="219">
        <v>129.85000000000002</v>
      </c>
      <c r="L159" s="219">
        <v>138</v>
      </c>
      <c r="M159" s="220">
        <v>121.7</v>
      </c>
      <c r="N159" s="220">
        <v>109.05</v>
      </c>
      <c r="O159" s="220">
        <v>281832000</v>
      </c>
      <c r="P159" s="221">
        <v>3.503674585540933E-3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6773.75</v>
      </c>
      <c r="F160" s="217">
        <v>6567.4333333333343</v>
      </c>
      <c r="G160" s="219">
        <v>6335.9166666666688</v>
      </c>
      <c r="H160" s="219">
        <v>5898.0833333333348</v>
      </c>
      <c r="I160" s="219">
        <v>5666.5666666666693</v>
      </c>
      <c r="J160" s="219">
        <v>7005.2666666666682</v>
      </c>
      <c r="K160" s="219">
        <v>7236.7833333333347</v>
      </c>
      <c r="L160" s="219">
        <v>7674.6166666666677</v>
      </c>
      <c r="M160" s="220">
        <v>6798.95</v>
      </c>
      <c r="N160" s="220">
        <v>6129.6</v>
      </c>
      <c r="O160" s="220">
        <v>1566150</v>
      </c>
      <c r="P160" s="221">
        <v>-8.0281221794689089E-3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300</v>
      </c>
      <c r="F161" s="217">
        <v>294.36666666666662</v>
      </c>
      <c r="G161" s="219">
        <v>286.43333333333322</v>
      </c>
      <c r="H161" s="219">
        <v>272.86666666666662</v>
      </c>
      <c r="I161" s="219">
        <v>264.93333333333322</v>
      </c>
      <c r="J161" s="219">
        <v>307.93333333333322</v>
      </c>
      <c r="K161" s="219">
        <v>315.86666666666662</v>
      </c>
      <c r="L161" s="219">
        <v>329.43333333333322</v>
      </c>
      <c r="M161" s="220">
        <v>302.3</v>
      </c>
      <c r="N161" s="220">
        <v>280.8</v>
      </c>
      <c r="O161" s="220">
        <v>65768400</v>
      </c>
      <c r="P161" s="221">
        <v>4.2751141552511418E-2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1327.3</v>
      </c>
      <c r="F162" s="217">
        <v>1315.0333333333335</v>
      </c>
      <c r="G162" s="219">
        <v>1292.5666666666671</v>
      </c>
      <c r="H162" s="219">
        <v>1257.8333333333335</v>
      </c>
      <c r="I162" s="219">
        <v>1235.366666666667</v>
      </c>
      <c r="J162" s="219">
        <v>1349.7666666666671</v>
      </c>
      <c r="K162" s="219">
        <v>1372.2333333333338</v>
      </c>
      <c r="L162" s="219">
        <v>1406.9666666666672</v>
      </c>
      <c r="M162" s="220">
        <v>1337.5</v>
      </c>
      <c r="N162" s="220">
        <v>1280.3</v>
      </c>
      <c r="O162" s="220">
        <v>4282047</v>
      </c>
      <c r="P162" s="221">
        <v>-2.357308584686775E-2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762.95</v>
      </c>
      <c r="F163" s="217">
        <v>753.94999999999993</v>
      </c>
      <c r="G163" s="219">
        <v>737.24999999999989</v>
      </c>
      <c r="H163" s="219">
        <v>711.55</v>
      </c>
      <c r="I163" s="219">
        <v>694.84999999999991</v>
      </c>
      <c r="J163" s="219">
        <v>779.64999999999986</v>
      </c>
      <c r="K163" s="219">
        <v>796.34999999999991</v>
      </c>
      <c r="L163" s="219">
        <v>822.04999999999984</v>
      </c>
      <c r="M163" s="220">
        <v>770.65</v>
      </c>
      <c r="N163" s="220">
        <v>728.25</v>
      </c>
      <c r="O163" s="220">
        <v>8022300</v>
      </c>
      <c r="P163" s="221">
        <v>-5.1552607778112755E-2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245.2</v>
      </c>
      <c r="F164" s="217">
        <v>238.44999999999996</v>
      </c>
      <c r="G164" s="219">
        <v>230.69999999999993</v>
      </c>
      <c r="H164" s="219">
        <v>216.19999999999996</v>
      </c>
      <c r="I164" s="219">
        <v>208.44999999999993</v>
      </c>
      <c r="J164" s="219">
        <v>252.94999999999993</v>
      </c>
      <c r="K164" s="219">
        <v>260.7</v>
      </c>
      <c r="L164" s="219">
        <v>275.19999999999993</v>
      </c>
      <c r="M164" s="220">
        <v>246.2</v>
      </c>
      <c r="N164" s="220">
        <v>223.95</v>
      </c>
      <c r="O164" s="220">
        <v>50245000</v>
      </c>
      <c r="P164" s="221">
        <v>-7.4571583781915156E-3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461.35</v>
      </c>
      <c r="F165" s="217">
        <v>446.95</v>
      </c>
      <c r="G165" s="219">
        <v>423.4</v>
      </c>
      <c r="H165" s="219">
        <v>385.45</v>
      </c>
      <c r="I165" s="219">
        <v>361.9</v>
      </c>
      <c r="J165" s="219">
        <v>484.9</v>
      </c>
      <c r="K165" s="219">
        <v>508.45000000000005</v>
      </c>
      <c r="L165" s="219">
        <v>546.4</v>
      </c>
      <c r="M165" s="220">
        <v>470.5</v>
      </c>
      <c r="N165" s="220">
        <v>409</v>
      </c>
      <c r="O165" s="220">
        <v>61984000</v>
      </c>
      <c r="P165" s="221">
        <v>0.17105611184583411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2846.7</v>
      </c>
      <c r="F166" s="217">
        <v>2830.9166666666665</v>
      </c>
      <c r="G166" s="219">
        <v>2793.6833333333329</v>
      </c>
      <c r="H166" s="219">
        <v>2740.6666666666665</v>
      </c>
      <c r="I166" s="219">
        <v>2703.4333333333329</v>
      </c>
      <c r="J166" s="219">
        <v>2883.9333333333329</v>
      </c>
      <c r="K166" s="219">
        <v>2921.1666666666665</v>
      </c>
      <c r="L166" s="219">
        <v>2974.1833333333329</v>
      </c>
      <c r="M166" s="220">
        <v>2868.15</v>
      </c>
      <c r="N166" s="220">
        <v>2777.9</v>
      </c>
      <c r="O166" s="220">
        <v>40039500</v>
      </c>
      <c r="P166" s="221">
        <v>2.9610676815470069E-2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145.6</v>
      </c>
      <c r="F167" s="217">
        <v>140.66666666666666</v>
      </c>
      <c r="G167" s="219">
        <v>133.13333333333333</v>
      </c>
      <c r="H167" s="219">
        <v>120.66666666666666</v>
      </c>
      <c r="I167" s="219">
        <v>113.13333333333333</v>
      </c>
      <c r="J167" s="219">
        <v>153.13333333333333</v>
      </c>
      <c r="K167" s="219">
        <v>160.66666666666669</v>
      </c>
      <c r="L167" s="219">
        <v>173.13333333333333</v>
      </c>
      <c r="M167" s="220">
        <v>148.19999999999999</v>
      </c>
      <c r="N167" s="220">
        <v>128.19999999999999</v>
      </c>
      <c r="O167" s="220">
        <v>170908000</v>
      </c>
      <c r="P167" s="221">
        <v>2.6992596865685992E-2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699.8</v>
      </c>
      <c r="F168" s="217">
        <v>691.34999999999991</v>
      </c>
      <c r="G168" s="219">
        <v>680.54999999999984</v>
      </c>
      <c r="H168" s="219">
        <v>661.3</v>
      </c>
      <c r="I168" s="219">
        <v>650.49999999999989</v>
      </c>
      <c r="J168" s="219">
        <v>710.5999999999998</v>
      </c>
      <c r="K168" s="219">
        <v>721.4</v>
      </c>
      <c r="L168" s="219">
        <v>740.64999999999975</v>
      </c>
      <c r="M168" s="220">
        <v>702.15</v>
      </c>
      <c r="N168" s="220">
        <v>672.1</v>
      </c>
      <c r="O168" s="220">
        <v>19217600</v>
      </c>
      <c r="P168" s="221">
        <v>-6.2994890197761055E-2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1393.9</v>
      </c>
      <c r="F169" s="217">
        <v>1376.4166666666667</v>
      </c>
      <c r="G169" s="219">
        <v>1354.4333333333334</v>
      </c>
      <c r="H169" s="219">
        <v>1314.9666666666667</v>
      </c>
      <c r="I169" s="219">
        <v>1292.9833333333333</v>
      </c>
      <c r="J169" s="219">
        <v>1415.8833333333334</v>
      </c>
      <c r="K169" s="219">
        <v>1437.8666666666666</v>
      </c>
      <c r="L169" s="219">
        <v>1477.3333333333335</v>
      </c>
      <c r="M169" s="220">
        <v>1398.4</v>
      </c>
      <c r="N169" s="220">
        <v>1336.95</v>
      </c>
      <c r="O169" s="220">
        <v>9733500</v>
      </c>
      <c r="P169" s="221">
        <v>-9.9931344877565026E-3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791.55</v>
      </c>
      <c r="F170" s="217">
        <v>778.36666666666667</v>
      </c>
      <c r="G170" s="219">
        <v>758.23333333333335</v>
      </c>
      <c r="H170" s="219">
        <v>724.91666666666663</v>
      </c>
      <c r="I170" s="219">
        <v>704.7833333333333</v>
      </c>
      <c r="J170" s="219">
        <v>811.68333333333339</v>
      </c>
      <c r="K170" s="219">
        <v>831.81666666666683</v>
      </c>
      <c r="L170" s="219">
        <v>865.13333333333344</v>
      </c>
      <c r="M170" s="220">
        <v>798.5</v>
      </c>
      <c r="N170" s="220">
        <v>745.05</v>
      </c>
      <c r="O170" s="220">
        <v>98649750</v>
      </c>
      <c r="P170" s="221">
        <v>0.11513060286724373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25523.85</v>
      </c>
      <c r="F171" s="217">
        <v>25383.3</v>
      </c>
      <c r="G171" s="219">
        <v>25065.25</v>
      </c>
      <c r="H171" s="219">
        <v>24606.65</v>
      </c>
      <c r="I171" s="219">
        <v>24288.600000000002</v>
      </c>
      <c r="J171" s="219">
        <v>25841.899999999998</v>
      </c>
      <c r="K171" s="219">
        <v>26159.949999999993</v>
      </c>
      <c r="L171" s="219">
        <v>26618.549999999996</v>
      </c>
      <c r="M171" s="220">
        <v>25701.35</v>
      </c>
      <c r="N171" s="220">
        <v>24924.7</v>
      </c>
      <c r="O171" s="220">
        <v>284200</v>
      </c>
      <c r="P171" s="221">
        <v>-1.2251281605699887E-2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6550.15</v>
      </c>
      <c r="F172" s="217">
        <v>6448.8</v>
      </c>
      <c r="G172" s="219">
        <v>6266.35</v>
      </c>
      <c r="H172" s="219">
        <v>5982.55</v>
      </c>
      <c r="I172" s="219">
        <v>5800.1</v>
      </c>
      <c r="J172" s="219">
        <v>6732.6</v>
      </c>
      <c r="K172" s="219">
        <v>6915.0499999999993</v>
      </c>
      <c r="L172" s="219">
        <v>7198.85</v>
      </c>
      <c r="M172" s="220">
        <v>6631.25</v>
      </c>
      <c r="N172" s="220">
        <v>6165</v>
      </c>
      <c r="O172" s="220">
        <v>1571400</v>
      </c>
      <c r="P172" s="221">
        <v>-2.9504140097078137E-3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2300.35</v>
      </c>
      <c r="F173" s="217">
        <v>2269.9166666666665</v>
      </c>
      <c r="G173" s="219">
        <v>2226.0333333333328</v>
      </c>
      <c r="H173" s="219">
        <v>2151.7166666666662</v>
      </c>
      <c r="I173" s="219">
        <v>2107.8333333333326</v>
      </c>
      <c r="J173" s="219">
        <v>2344.2333333333331</v>
      </c>
      <c r="K173" s="219">
        <v>2388.1166666666672</v>
      </c>
      <c r="L173" s="219">
        <v>2462.4333333333334</v>
      </c>
      <c r="M173" s="220">
        <v>2313.8000000000002</v>
      </c>
      <c r="N173" s="220">
        <v>2195.6</v>
      </c>
      <c r="O173" s="220">
        <v>4035750</v>
      </c>
      <c r="P173" s="221">
        <v>-6.9353164994811478E-2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2391</v>
      </c>
      <c r="F174" s="217">
        <v>2342.1666666666665</v>
      </c>
      <c r="G174" s="219">
        <v>2281.8833333333332</v>
      </c>
      <c r="H174" s="219">
        <v>2172.7666666666669</v>
      </c>
      <c r="I174" s="219">
        <v>2112.4833333333336</v>
      </c>
      <c r="J174" s="219">
        <v>2451.2833333333328</v>
      </c>
      <c r="K174" s="219">
        <v>2511.5666666666666</v>
      </c>
      <c r="L174" s="219">
        <v>2620.6833333333325</v>
      </c>
      <c r="M174" s="220">
        <v>2402.4499999999998</v>
      </c>
      <c r="N174" s="220">
        <v>2233.0500000000002</v>
      </c>
      <c r="O174" s="220">
        <v>6032400</v>
      </c>
      <c r="P174" s="221">
        <v>1.5606848830749028E-2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1489.65</v>
      </c>
      <c r="F175" s="217">
        <v>1473.1833333333332</v>
      </c>
      <c r="G175" s="219">
        <v>1453.8166666666664</v>
      </c>
      <c r="H175" s="219">
        <v>1417.9833333333331</v>
      </c>
      <c r="I175" s="219">
        <v>1398.6166666666663</v>
      </c>
      <c r="J175" s="219">
        <v>1509.0166666666664</v>
      </c>
      <c r="K175" s="219">
        <v>1528.3833333333332</v>
      </c>
      <c r="L175" s="219">
        <v>1564.2166666666665</v>
      </c>
      <c r="M175" s="220">
        <v>1492.55</v>
      </c>
      <c r="N175" s="220">
        <v>1437.35</v>
      </c>
      <c r="O175" s="220">
        <v>16107700</v>
      </c>
      <c r="P175" s="221">
        <v>-2.5473795659078879E-2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735.1</v>
      </c>
      <c r="F176" s="217">
        <v>723.71666666666658</v>
      </c>
      <c r="G176" s="219">
        <v>703.93333333333317</v>
      </c>
      <c r="H176" s="219">
        <v>672.76666666666654</v>
      </c>
      <c r="I176" s="219">
        <v>652.98333333333312</v>
      </c>
      <c r="J176" s="219">
        <v>754.88333333333321</v>
      </c>
      <c r="K176" s="219">
        <v>774.66666666666674</v>
      </c>
      <c r="L176" s="219">
        <v>805.83333333333326</v>
      </c>
      <c r="M176" s="220">
        <v>743.5</v>
      </c>
      <c r="N176" s="220">
        <v>692.55</v>
      </c>
      <c r="O176" s="220">
        <v>4408500</v>
      </c>
      <c r="P176" s="221">
        <v>-8.8964662120272778E-2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674.95</v>
      </c>
      <c r="F177" s="217">
        <v>671.83333333333337</v>
      </c>
      <c r="G177" s="219">
        <v>661.66666666666674</v>
      </c>
      <c r="H177" s="219">
        <v>648.38333333333333</v>
      </c>
      <c r="I177" s="219">
        <v>638.2166666666667</v>
      </c>
      <c r="J177" s="219">
        <v>685.11666666666679</v>
      </c>
      <c r="K177" s="219">
        <v>695.28333333333353</v>
      </c>
      <c r="L177" s="219">
        <v>708.56666666666683</v>
      </c>
      <c r="M177" s="220">
        <v>682</v>
      </c>
      <c r="N177" s="220">
        <v>658.55</v>
      </c>
      <c r="O177" s="220">
        <v>4845000</v>
      </c>
      <c r="P177" s="221">
        <v>-1.2433754586220954E-2</v>
      </c>
    </row>
    <row r="178" spans="1:16" ht="12.75" customHeight="1">
      <c r="A178" s="213">
        <v>168</v>
      </c>
      <c r="B178" s="225" t="s">
        <v>843</v>
      </c>
      <c r="C178" s="224" t="s">
        <v>218</v>
      </c>
      <c r="D178" s="218">
        <v>45470</v>
      </c>
      <c r="E178" s="217">
        <v>1031.05</v>
      </c>
      <c r="F178" s="217">
        <v>1015.2166666666666</v>
      </c>
      <c r="G178" s="219">
        <v>993.83333333333326</v>
      </c>
      <c r="H178" s="219">
        <v>956.61666666666667</v>
      </c>
      <c r="I178" s="219">
        <v>935.23333333333335</v>
      </c>
      <c r="J178" s="219">
        <v>1052.4333333333332</v>
      </c>
      <c r="K178" s="219">
        <v>1073.8166666666666</v>
      </c>
      <c r="L178" s="219">
        <v>1111.0333333333331</v>
      </c>
      <c r="M178" s="220">
        <v>1036.5999999999999</v>
      </c>
      <c r="N178" s="220">
        <v>978</v>
      </c>
      <c r="O178" s="220">
        <v>8830800</v>
      </c>
      <c r="P178" s="221">
        <v>-2.9907558455682437E-2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1752</v>
      </c>
      <c r="F179" s="217">
        <v>1726.3166666666666</v>
      </c>
      <c r="G179" s="219">
        <v>1688.7833333333333</v>
      </c>
      <c r="H179" s="219">
        <v>1625.5666666666666</v>
      </c>
      <c r="I179" s="219">
        <v>1588.0333333333333</v>
      </c>
      <c r="J179" s="219">
        <v>1789.5333333333333</v>
      </c>
      <c r="K179" s="219">
        <v>1827.0666666666666</v>
      </c>
      <c r="L179" s="219">
        <v>1890.2833333333333</v>
      </c>
      <c r="M179" s="220">
        <v>1763.85</v>
      </c>
      <c r="N179" s="220">
        <v>1663.1</v>
      </c>
      <c r="O179" s="220">
        <v>6179500</v>
      </c>
      <c r="P179" s="221">
        <v>-2.1379364953678044E-2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1144.4000000000001</v>
      </c>
      <c r="F180" s="217">
        <v>1134.6166666666668</v>
      </c>
      <c r="G180" s="219">
        <v>1105.7833333333335</v>
      </c>
      <c r="H180" s="219">
        <v>1067.1666666666667</v>
      </c>
      <c r="I180" s="219">
        <v>1038.3333333333335</v>
      </c>
      <c r="J180" s="219">
        <v>1173.2333333333336</v>
      </c>
      <c r="K180" s="219">
        <v>1202.0666666666666</v>
      </c>
      <c r="L180" s="219">
        <v>1240.6833333333336</v>
      </c>
      <c r="M180" s="220">
        <v>1163.45</v>
      </c>
      <c r="N180" s="220">
        <v>1096</v>
      </c>
      <c r="O180" s="220">
        <v>10044450</v>
      </c>
      <c r="P180" s="221">
        <v>-0.10140901771336554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927.95</v>
      </c>
      <c r="F181" s="217">
        <v>914.88333333333321</v>
      </c>
      <c r="G181" s="219">
        <v>898.11666666666645</v>
      </c>
      <c r="H181" s="219">
        <v>868.28333333333319</v>
      </c>
      <c r="I181" s="219">
        <v>851.51666666666642</v>
      </c>
      <c r="J181" s="219">
        <v>944.71666666666647</v>
      </c>
      <c r="K181" s="219">
        <v>961.48333333333335</v>
      </c>
      <c r="L181" s="219">
        <v>991.31666666666649</v>
      </c>
      <c r="M181" s="220">
        <v>931.65</v>
      </c>
      <c r="N181" s="220">
        <v>885.05</v>
      </c>
      <c r="O181" s="220">
        <v>72586375</v>
      </c>
      <c r="P181" s="221">
        <v>-3.9408834399588956E-2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424.55</v>
      </c>
      <c r="F182" s="217">
        <v>413.63333333333338</v>
      </c>
      <c r="G182" s="219">
        <v>401.26666666666677</v>
      </c>
      <c r="H182" s="219">
        <v>377.98333333333341</v>
      </c>
      <c r="I182" s="219">
        <v>365.61666666666679</v>
      </c>
      <c r="J182" s="219">
        <v>436.91666666666674</v>
      </c>
      <c r="K182" s="219">
        <v>449.28333333333342</v>
      </c>
      <c r="L182" s="219">
        <v>472.56666666666672</v>
      </c>
      <c r="M182" s="220">
        <v>426</v>
      </c>
      <c r="N182" s="220">
        <v>390.35</v>
      </c>
      <c r="O182" s="220">
        <v>81691200</v>
      </c>
      <c r="P182" s="221">
        <v>1.5898598170066315E-2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169.7</v>
      </c>
      <c r="F183" s="217">
        <v>166.41666666666666</v>
      </c>
      <c r="G183" s="219">
        <v>162.43333333333331</v>
      </c>
      <c r="H183" s="219">
        <v>155.16666666666666</v>
      </c>
      <c r="I183" s="219">
        <v>151.18333333333331</v>
      </c>
      <c r="J183" s="219">
        <v>173.68333333333331</v>
      </c>
      <c r="K183" s="219">
        <v>177.66666666666666</v>
      </c>
      <c r="L183" s="219">
        <v>184.93333333333331</v>
      </c>
      <c r="M183" s="220">
        <v>170.4</v>
      </c>
      <c r="N183" s="220">
        <v>159.15</v>
      </c>
      <c r="O183" s="220">
        <v>209291500</v>
      </c>
      <c r="P183" s="221">
        <v>-3.2567244622972495E-2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3759</v>
      </c>
      <c r="F184" s="217">
        <v>3756.1333333333332</v>
      </c>
      <c r="G184" s="219">
        <v>3712.2666666666664</v>
      </c>
      <c r="H184" s="219">
        <v>3665.5333333333333</v>
      </c>
      <c r="I184" s="219">
        <v>3621.6666666666665</v>
      </c>
      <c r="J184" s="219">
        <v>3802.8666666666663</v>
      </c>
      <c r="K184" s="219">
        <v>3846.7333333333331</v>
      </c>
      <c r="L184" s="219">
        <v>3893.4666666666662</v>
      </c>
      <c r="M184" s="220">
        <v>3800</v>
      </c>
      <c r="N184" s="220">
        <v>3709.4</v>
      </c>
      <c r="O184" s="220">
        <v>17427725</v>
      </c>
      <c r="P184" s="221">
        <v>-1.594048884165781E-3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1268.45</v>
      </c>
      <c r="F185" s="217">
        <v>1265.0166666666667</v>
      </c>
      <c r="G185" s="219">
        <v>1242.4333333333334</v>
      </c>
      <c r="H185" s="219">
        <v>1216.4166666666667</v>
      </c>
      <c r="I185" s="219">
        <v>1193.8333333333335</v>
      </c>
      <c r="J185" s="219">
        <v>1291.0333333333333</v>
      </c>
      <c r="K185" s="219">
        <v>1313.6166666666668</v>
      </c>
      <c r="L185" s="219">
        <v>1339.6333333333332</v>
      </c>
      <c r="M185" s="220">
        <v>1287.5999999999999</v>
      </c>
      <c r="N185" s="220">
        <v>1239</v>
      </c>
      <c r="O185" s="220">
        <v>16169400</v>
      </c>
      <c r="P185" s="221">
        <v>-1.8179830953074905E-2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3313.95</v>
      </c>
      <c r="F186" s="217">
        <v>3284.1666666666665</v>
      </c>
      <c r="G186" s="219">
        <v>3234.0333333333328</v>
      </c>
      <c r="H186" s="219">
        <v>3154.1166666666663</v>
      </c>
      <c r="I186" s="219">
        <v>3103.9833333333327</v>
      </c>
      <c r="J186" s="219">
        <v>3364.083333333333</v>
      </c>
      <c r="K186" s="219">
        <v>3414.2166666666672</v>
      </c>
      <c r="L186" s="219">
        <v>3494.1333333333332</v>
      </c>
      <c r="M186" s="220">
        <v>3334.3</v>
      </c>
      <c r="N186" s="220">
        <v>3204.25</v>
      </c>
      <c r="O186" s="220">
        <v>8163925</v>
      </c>
      <c r="P186" s="221">
        <v>-1.3053228399763053E-2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2781.75</v>
      </c>
      <c r="F187" s="217">
        <v>2756.6166666666668</v>
      </c>
      <c r="G187" s="219">
        <v>2713.2833333333338</v>
      </c>
      <c r="H187" s="219">
        <v>2644.8166666666671</v>
      </c>
      <c r="I187" s="219">
        <v>2601.483333333334</v>
      </c>
      <c r="J187" s="219">
        <v>2825.0833333333335</v>
      </c>
      <c r="K187" s="219">
        <v>2868.4166666666665</v>
      </c>
      <c r="L187" s="219">
        <v>2936.8833333333332</v>
      </c>
      <c r="M187" s="220">
        <v>2799.95</v>
      </c>
      <c r="N187" s="220">
        <v>2688.15</v>
      </c>
      <c r="O187" s="220">
        <v>1410000</v>
      </c>
      <c r="P187" s="221">
        <v>-3.7706875959733835E-2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4914.3500000000004</v>
      </c>
      <c r="F188" s="217">
        <v>4799.75</v>
      </c>
      <c r="G188" s="219">
        <v>4644.6000000000004</v>
      </c>
      <c r="H188" s="219">
        <v>4374.8500000000004</v>
      </c>
      <c r="I188" s="219">
        <v>4219.7000000000007</v>
      </c>
      <c r="J188" s="219">
        <v>5069.5</v>
      </c>
      <c r="K188" s="219">
        <v>5224.6499999999996</v>
      </c>
      <c r="L188" s="219">
        <v>5494.4</v>
      </c>
      <c r="M188" s="220">
        <v>4954.8999999999996</v>
      </c>
      <c r="N188" s="220">
        <v>4530</v>
      </c>
      <c r="O188" s="220">
        <v>3050400</v>
      </c>
      <c r="P188" s="221">
        <v>3.2793336394044731E-4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2360.5500000000002</v>
      </c>
      <c r="F189" s="217">
        <v>2316.5333333333333</v>
      </c>
      <c r="G189" s="219">
        <v>2251.7166666666667</v>
      </c>
      <c r="H189" s="219">
        <v>2142.8833333333332</v>
      </c>
      <c r="I189" s="219">
        <v>2078.0666666666666</v>
      </c>
      <c r="J189" s="219">
        <v>2425.3666666666668</v>
      </c>
      <c r="K189" s="219">
        <v>2490.1833333333334</v>
      </c>
      <c r="L189" s="219">
        <v>2599.0166666666669</v>
      </c>
      <c r="M189" s="220">
        <v>2381.35</v>
      </c>
      <c r="N189" s="220">
        <v>2207.6999999999998</v>
      </c>
      <c r="O189" s="220">
        <v>7001750</v>
      </c>
      <c r="P189" s="221">
        <v>0.12022622914100123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2018.75</v>
      </c>
      <c r="F190" s="217">
        <v>1997.4833333333333</v>
      </c>
      <c r="G190" s="219">
        <v>1921.2666666666669</v>
      </c>
      <c r="H190" s="219">
        <v>1823.7833333333335</v>
      </c>
      <c r="I190" s="219">
        <v>1747.5666666666671</v>
      </c>
      <c r="J190" s="219">
        <v>2094.9666666666667</v>
      </c>
      <c r="K190" s="219">
        <v>2171.1833333333334</v>
      </c>
      <c r="L190" s="219">
        <v>2268.6666666666665</v>
      </c>
      <c r="M190" s="220">
        <v>2073.6999999999998</v>
      </c>
      <c r="N190" s="220">
        <v>1900</v>
      </c>
      <c r="O190" s="220">
        <v>1652800</v>
      </c>
      <c r="P190" s="221">
        <v>-0.11387518764743727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10057.049999999999</v>
      </c>
      <c r="F191" s="217">
        <v>9973.0333333333328</v>
      </c>
      <c r="G191" s="219">
        <v>9854.8166666666657</v>
      </c>
      <c r="H191" s="219">
        <v>9652.5833333333321</v>
      </c>
      <c r="I191" s="219">
        <v>9534.366666666665</v>
      </c>
      <c r="J191" s="219">
        <v>10175.266666666666</v>
      </c>
      <c r="K191" s="219">
        <v>10293.483333333334</v>
      </c>
      <c r="L191" s="219">
        <v>10495.716666666667</v>
      </c>
      <c r="M191" s="220">
        <v>10091.25</v>
      </c>
      <c r="N191" s="220">
        <v>9770.7999999999993</v>
      </c>
      <c r="O191" s="220">
        <v>1857000</v>
      </c>
      <c r="P191" s="221">
        <v>-3.3416614615865085E-2</v>
      </c>
    </row>
    <row r="192" spans="1:16" ht="12.75" customHeight="1">
      <c r="A192" s="213">
        <v>182</v>
      </c>
      <c r="B192" s="225" t="s">
        <v>843</v>
      </c>
      <c r="C192" s="217" t="s">
        <v>232</v>
      </c>
      <c r="D192" s="218">
        <v>45470</v>
      </c>
      <c r="E192" s="217">
        <v>531.29999999999995</v>
      </c>
      <c r="F192" s="217">
        <v>520.91666666666663</v>
      </c>
      <c r="G192" s="219">
        <v>507.43333333333328</v>
      </c>
      <c r="H192" s="219">
        <v>483.56666666666666</v>
      </c>
      <c r="I192" s="219">
        <v>470.08333333333331</v>
      </c>
      <c r="J192" s="219">
        <v>544.7833333333333</v>
      </c>
      <c r="K192" s="219">
        <v>558.26666666666665</v>
      </c>
      <c r="L192" s="219">
        <v>582.13333333333321</v>
      </c>
      <c r="M192" s="220">
        <v>534.4</v>
      </c>
      <c r="N192" s="220">
        <v>497.05</v>
      </c>
      <c r="O192" s="220">
        <v>31206500</v>
      </c>
      <c r="P192" s="221">
        <v>-4.5754491970106538E-2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442.25</v>
      </c>
      <c r="F193" s="217">
        <v>430.84999999999997</v>
      </c>
      <c r="G193" s="219">
        <v>414.19999999999993</v>
      </c>
      <c r="H193" s="219">
        <v>386.15</v>
      </c>
      <c r="I193" s="219">
        <v>369.49999999999994</v>
      </c>
      <c r="J193" s="219">
        <v>458.89999999999992</v>
      </c>
      <c r="K193" s="219">
        <v>475.5499999999999</v>
      </c>
      <c r="L193" s="219">
        <v>503.59999999999991</v>
      </c>
      <c r="M193" s="220">
        <v>447.5</v>
      </c>
      <c r="N193" s="220">
        <v>402.8</v>
      </c>
      <c r="O193" s="220">
        <v>82399800</v>
      </c>
      <c r="P193" s="221">
        <v>-3.5483523583889724E-2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1459.4</v>
      </c>
      <c r="F194" s="217">
        <v>1424.7333333333333</v>
      </c>
      <c r="G194" s="219">
        <v>1378.8666666666668</v>
      </c>
      <c r="H194" s="219">
        <v>1298.3333333333335</v>
      </c>
      <c r="I194" s="219">
        <v>1252.4666666666669</v>
      </c>
      <c r="J194" s="219">
        <v>1505.2666666666667</v>
      </c>
      <c r="K194" s="219">
        <v>1551.133333333333</v>
      </c>
      <c r="L194" s="219">
        <v>1631.6666666666665</v>
      </c>
      <c r="M194" s="220">
        <v>1470.6</v>
      </c>
      <c r="N194" s="220">
        <v>1344.2</v>
      </c>
      <c r="O194" s="220">
        <v>6518400</v>
      </c>
      <c r="P194" s="221">
        <v>-9.8432373313889904E-3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452.25</v>
      </c>
      <c r="F195" s="217">
        <v>448.93333333333334</v>
      </c>
      <c r="G195" s="219">
        <v>442.2166666666667</v>
      </c>
      <c r="H195" s="219">
        <v>432.18333333333334</v>
      </c>
      <c r="I195" s="219">
        <v>425.4666666666667</v>
      </c>
      <c r="J195" s="219">
        <v>458.9666666666667</v>
      </c>
      <c r="K195" s="219">
        <v>465.68333333333328</v>
      </c>
      <c r="L195" s="219">
        <v>475.7166666666667</v>
      </c>
      <c r="M195" s="220">
        <v>455.65</v>
      </c>
      <c r="N195" s="220">
        <v>438.9</v>
      </c>
      <c r="O195" s="220">
        <v>59613000</v>
      </c>
      <c r="P195" s="221">
        <v>-5.1729897399188735E-2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145.94999999999999</v>
      </c>
      <c r="F196" s="217">
        <v>144.28333333333333</v>
      </c>
      <c r="G196" s="219">
        <v>139.66666666666666</v>
      </c>
      <c r="H196" s="219">
        <v>133.38333333333333</v>
      </c>
      <c r="I196" s="219">
        <v>128.76666666666665</v>
      </c>
      <c r="J196" s="219">
        <v>150.56666666666666</v>
      </c>
      <c r="K196" s="219">
        <v>155.18333333333334</v>
      </c>
      <c r="L196" s="219">
        <v>161.46666666666667</v>
      </c>
      <c r="M196" s="220">
        <v>148.9</v>
      </c>
      <c r="N196" s="220">
        <v>138</v>
      </c>
      <c r="O196" s="220">
        <v>135774000</v>
      </c>
      <c r="P196" s="221">
        <v>-1.2825546394450988E-2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1053.45</v>
      </c>
      <c r="F197" s="217">
        <v>1044.1666666666667</v>
      </c>
      <c r="G197" s="219">
        <v>1019.7333333333336</v>
      </c>
      <c r="H197" s="219">
        <v>986.01666666666688</v>
      </c>
      <c r="I197" s="219">
        <v>961.58333333333371</v>
      </c>
      <c r="J197" s="219">
        <v>1077.8833333333334</v>
      </c>
      <c r="K197" s="219">
        <v>1102.3166666666664</v>
      </c>
      <c r="L197" s="219">
        <v>1136.0333333333333</v>
      </c>
      <c r="M197" s="220">
        <v>1068.5999999999999</v>
      </c>
      <c r="N197" s="220">
        <v>1010.45</v>
      </c>
      <c r="O197" s="220">
        <v>10692900</v>
      </c>
      <c r="P197" s="221">
        <v>-1.492413564381063E-2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1" t="s">
        <v>16</v>
      </c>
      <c r="B8" s="353"/>
      <c r="C8" s="356" t="s">
        <v>20</v>
      </c>
      <c r="D8" s="356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6"/>
      <c r="L8" s="48"/>
      <c r="M8" s="48"/>
      <c r="N8" s="1"/>
      <c r="O8" s="1"/>
    </row>
    <row r="9" spans="1:15" ht="36" customHeight="1">
      <c r="A9" s="352"/>
      <c r="B9" s="355"/>
      <c r="C9" s="355"/>
      <c r="D9" s="3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22620.35</v>
      </c>
      <c r="D10" s="34">
        <v>22360.899999999998</v>
      </c>
      <c r="E10" s="34">
        <v>22051.399999999994</v>
      </c>
      <c r="F10" s="34">
        <v>21482.449999999997</v>
      </c>
      <c r="G10" s="34">
        <v>21172.949999999993</v>
      </c>
      <c r="H10" s="34">
        <v>22929.849999999995</v>
      </c>
      <c r="I10" s="34">
        <v>23239.350000000002</v>
      </c>
      <c r="J10" s="34">
        <v>23808.299999999996</v>
      </c>
      <c r="K10" s="34">
        <v>22670.400000000001</v>
      </c>
      <c r="L10" s="34">
        <v>21791.95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49054.6</v>
      </c>
      <c r="D11" s="34">
        <v>48288.1</v>
      </c>
      <c r="E11" s="34">
        <v>47213.299999999996</v>
      </c>
      <c r="F11" s="34">
        <v>45372</v>
      </c>
      <c r="G11" s="34">
        <v>44297.2</v>
      </c>
      <c r="H11" s="34">
        <v>50129.399999999994</v>
      </c>
      <c r="I11" s="34">
        <v>51204.2</v>
      </c>
      <c r="J11" s="34">
        <v>53045.499999999993</v>
      </c>
      <c r="K11" s="34">
        <v>49362.9</v>
      </c>
      <c r="L11" s="34">
        <v>46446.8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6128.25</v>
      </c>
      <c r="D12" s="36">
        <v>6008.8499999999995</v>
      </c>
      <c r="E12" s="36">
        <v>5852.1999999999989</v>
      </c>
      <c r="F12" s="36">
        <v>5576.15</v>
      </c>
      <c r="G12" s="36">
        <v>5419.4999999999991</v>
      </c>
      <c r="H12" s="36">
        <v>6284.8999999999987</v>
      </c>
      <c r="I12" s="36">
        <v>6441.5499999999984</v>
      </c>
      <c r="J12" s="36">
        <v>6717.5999999999985</v>
      </c>
      <c r="K12" s="36">
        <v>6165.5</v>
      </c>
      <c r="L12" s="36">
        <v>5732.8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8403.9500000000007</v>
      </c>
      <c r="D13" s="36">
        <v>8265.5666666666675</v>
      </c>
      <c r="E13" s="36">
        <v>8111.0333333333347</v>
      </c>
      <c r="F13" s="36">
        <v>7818.1166666666668</v>
      </c>
      <c r="G13" s="36">
        <v>7663.5833333333339</v>
      </c>
      <c r="H13" s="36">
        <v>8558.4833333333354</v>
      </c>
      <c r="I13" s="36">
        <v>8713.0166666666682</v>
      </c>
      <c r="J13" s="36">
        <v>9005.9333333333361</v>
      </c>
      <c r="K13" s="36">
        <v>8420.1</v>
      </c>
      <c r="L13" s="36">
        <v>7972.65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33087.949999999997</v>
      </c>
      <c r="D14" s="36">
        <v>32939.449999999997</v>
      </c>
      <c r="E14" s="36">
        <v>32559.299999999996</v>
      </c>
      <c r="F14" s="36">
        <v>32030.649999999998</v>
      </c>
      <c r="G14" s="36">
        <v>31650.499999999996</v>
      </c>
      <c r="H14" s="36">
        <v>33468.099999999991</v>
      </c>
      <c r="I14" s="36">
        <v>33848.249999999985</v>
      </c>
      <c r="J14" s="36">
        <v>34376.899999999994</v>
      </c>
      <c r="K14" s="36">
        <v>33319.599999999999</v>
      </c>
      <c r="L14" s="36">
        <v>32410.799999999999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9713.15</v>
      </c>
      <c r="D15" s="36">
        <v>9500.5333333333328</v>
      </c>
      <c r="E15" s="36">
        <v>9227.9166666666661</v>
      </c>
      <c r="F15" s="36">
        <v>8742.6833333333325</v>
      </c>
      <c r="G15" s="36">
        <v>8470.0666666666657</v>
      </c>
      <c r="H15" s="36">
        <v>9985.7666666666664</v>
      </c>
      <c r="I15" s="36">
        <v>10258.383333333335</v>
      </c>
      <c r="J15" s="36">
        <v>10743.616666666667</v>
      </c>
      <c r="K15" s="36">
        <v>9773.15</v>
      </c>
      <c r="L15" s="36">
        <v>9015.2999999999993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14456.35</v>
      </c>
      <c r="D16" s="36">
        <v>14183.833333333334</v>
      </c>
      <c r="E16" s="36">
        <v>13852.716666666667</v>
      </c>
      <c r="F16" s="36">
        <v>13249.083333333334</v>
      </c>
      <c r="G16" s="36">
        <v>12917.966666666667</v>
      </c>
      <c r="H16" s="36">
        <v>14787.466666666667</v>
      </c>
      <c r="I16" s="36">
        <v>15118.583333333332</v>
      </c>
      <c r="J16" s="36">
        <v>15722.216666666667</v>
      </c>
      <c r="K16" s="36">
        <v>14514.95</v>
      </c>
      <c r="L16" s="36">
        <v>13580.2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7812.7</v>
      </c>
      <c r="D17" s="36">
        <v>7650.2666666666664</v>
      </c>
      <c r="E17" s="36">
        <v>7400.583333333333</v>
      </c>
      <c r="F17" s="36">
        <v>6988.4666666666662</v>
      </c>
      <c r="G17" s="36">
        <v>6738.7833333333328</v>
      </c>
      <c r="H17" s="36">
        <v>8062.3833333333332</v>
      </c>
      <c r="I17" s="36">
        <v>8312.0666666666675</v>
      </c>
      <c r="J17" s="36">
        <v>8724.1833333333343</v>
      </c>
      <c r="K17" s="31">
        <v>7899.95</v>
      </c>
      <c r="L17" s="31">
        <v>7238.15</v>
      </c>
      <c r="M17" s="31">
        <v>10.9781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2401.6</v>
      </c>
      <c r="D18" s="36">
        <v>2354.3000000000002</v>
      </c>
      <c r="E18" s="36">
        <v>2283.6000000000004</v>
      </c>
      <c r="F18" s="36">
        <v>2165.6000000000004</v>
      </c>
      <c r="G18" s="36">
        <v>2094.9000000000005</v>
      </c>
      <c r="H18" s="36">
        <v>2472.3000000000002</v>
      </c>
      <c r="I18" s="36">
        <v>2543</v>
      </c>
      <c r="J18" s="36">
        <v>2661</v>
      </c>
      <c r="K18" s="31">
        <v>2425</v>
      </c>
      <c r="L18" s="31">
        <v>2236.3000000000002</v>
      </c>
      <c r="M18" s="31">
        <v>6.6257599999999996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1472.6</v>
      </c>
      <c r="D19" s="36">
        <v>1466.4833333333333</v>
      </c>
      <c r="E19" s="36">
        <v>1432.9666666666667</v>
      </c>
      <c r="F19" s="36">
        <v>1393.3333333333333</v>
      </c>
      <c r="G19" s="36">
        <v>1359.8166666666666</v>
      </c>
      <c r="H19" s="36">
        <v>1506.1166666666668</v>
      </c>
      <c r="I19" s="36">
        <v>1539.6333333333337</v>
      </c>
      <c r="J19" s="36">
        <v>1579.2666666666669</v>
      </c>
      <c r="K19" s="31">
        <v>1500</v>
      </c>
      <c r="L19" s="31">
        <v>1426.85</v>
      </c>
      <c r="M19" s="31">
        <v>7.9626700000000001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669.55</v>
      </c>
      <c r="D20" s="36">
        <v>660.56666666666661</v>
      </c>
      <c r="E20" s="36">
        <v>632.23333333333323</v>
      </c>
      <c r="F20" s="36">
        <v>594.91666666666663</v>
      </c>
      <c r="G20" s="36">
        <v>566.58333333333326</v>
      </c>
      <c r="H20" s="36">
        <v>697.88333333333321</v>
      </c>
      <c r="I20" s="36">
        <v>726.2166666666667</v>
      </c>
      <c r="J20" s="36">
        <v>763.53333333333319</v>
      </c>
      <c r="K20" s="31">
        <v>688.9</v>
      </c>
      <c r="L20" s="31">
        <v>623.25</v>
      </c>
      <c r="M20" s="31">
        <v>88.979370000000003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951.7</v>
      </c>
      <c r="D21" s="36">
        <v>933.68333333333339</v>
      </c>
      <c r="E21" s="36">
        <v>849.51666666666677</v>
      </c>
      <c r="F21" s="36">
        <v>747.33333333333337</v>
      </c>
      <c r="G21" s="36">
        <v>663.16666666666674</v>
      </c>
      <c r="H21" s="36">
        <v>1035.8666666666668</v>
      </c>
      <c r="I21" s="36">
        <v>1120.0333333333333</v>
      </c>
      <c r="J21" s="36">
        <v>1222.2166666666667</v>
      </c>
      <c r="K21" s="31">
        <v>1017.85</v>
      </c>
      <c r="L21" s="31">
        <v>831.5</v>
      </c>
      <c r="M21" s="31">
        <v>139.83391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3115.35</v>
      </c>
      <c r="D22" s="36">
        <v>3005.1166666666668</v>
      </c>
      <c r="E22" s="36">
        <v>2860.2333333333336</v>
      </c>
      <c r="F22" s="36">
        <v>2605.1166666666668</v>
      </c>
      <c r="G22" s="36">
        <v>2460.2333333333336</v>
      </c>
      <c r="H22" s="36">
        <v>3260.2333333333336</v>
      </c>
      <c r="I22" s="36">
        <v>3405.1166666666668</v>
      </c>
      <c r="J22" s="36">
        <v>3660.2333333333336</v>
      </c>
      <c r="K22" s="31">
        <v>3150</v>
      </c>
      <c r="L22" s="31">
        <v>2750</v>
      </c>
      <c r="M22" s="31">
        <v>87.783450000000002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1828.85</v>
      </c>
      <c r="D23" s="36">
        <v>1741.0999999999997</v>
      </c>
      <c r="E23" s="36">
        <v>1632.8999999999994</v>
      </c>
      <c r="F23" s="36">
        <v>1436.9499999999998</v>
      </c>
      <c r="G23" s="36">
        <v>1328.7499999999995</v>
      </c>
      <c r="H23" s="36">
        <v>1937.0499999999993</v>
      </c>
      <c r="I23" s="36">
        <v>2045.2499999999995</v>
      </c>
      <c r="J23" s="36">
        <v>2241.1999999999989</v>
      </c>
      <c r="K23" s="31">
        <v>1849.3</v>
      </c>
      <c r="L23" s="31">
        <v>1545.15</v>
      </c>
      <c r="M23" s="31">
        <v>52.542180000000002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1354.6</v>
      </c>
      <c r="D24" s="36">
        <v>1294.3999999999999</v>
      </c>
      <c r="E24" s="36">
        <v>1220.7999999999997</v>
      </c>
      <c r="F24" s="36">
        <v>1086.9999999999998</v>
      </c>
      <c r="G24" s="36">
        <v>1013.3999999999996</v>
      </c>
      <c r="H24" s="36">
        <v>1428.1999999999998</v>
      </c>
      <c r="I24" s="36">
        <v>1501.7999999999997</v>
      </c>
      <c r="J24" s="36">
        <v>1635.6</v>
      </c>
      <c r="K24" s="31">
        <v>1368</v>
      </c>
      <c r="L24" s="31">
        <v>1160.5999999999999</v>
      </c>
      <c r="M24" s="31">
        <v>208.79925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726.65</v>
      </c>
      <c r="D25" s="36">
        <v>715.4666666666667</v>
      </c>
      <c r="E25" s="36">
        <v>651.18333333333339</v>
      </c>
      <c r="F25" s="36">
        <v>575.7166666666667</v>
      </c>
      <c r="G25" s="36">
        <v>511.43333333333339</v>
      </c>
      <c r="H25" s="36">
        <v>790.93333333333339</v>
      </c>
      <c r="I25" s="36">
        <v>855.2166666666667</v>
      </c>
      <c r="J25" s="36">
        <v>930.68333333333339</v>
      </c>
      <c r="K25" s="31">
        <v>779.75</v>
      </c>
      <c r="L25" s="31">
        <v>640</v>
      </c>
      <c r="M25" s="31">
        <v>345.37619999999998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936.25</v>
      </c>
      <c r="D26" s="36">
        <v>908.83333333333337</v>
      </c>
      <c r="E26" s="36">
        <v>851.66666666666674</v>
      </c>
      <c r="F26" s="36">
        <v>767.08333333333337</v>
      </c>
      <c r="G26" s="36">
        <v>709.91666666666674</v>
      </c>
      <c r="H26" s="36">
        <v>993.41666666666674</v>
      </c>
      <c r="I26" s="36">
        <v>1050.5833333333335</v>
      </c>
      <c r="J26" s="36">
        <v>1135.1666666666667</v>
      </c>
      <c r="K26" s="31">
        <v>966</v>
      </c>
      <c r="L26" s="31">
        <v>824.25</v>
      </c>
      <c r="M26" s="31">
        <v>66.704319999999996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334.2</v>
      </c>
      <c r="D27" s="36">
        <v>329.66666666666669</v>
      </c>
      <c r="E27" s="36">
        <v>320.53333333333336</v>
      </c>
      <c r="F27" s="36">
        <v>306.86666666666667</v>
      </c>
      <c r="G27" s="36">
        <v>297.73333333333335</v>
      </c>
      <c r="H27" s="36">
        <v>343.33333333333337</v>
      </c>
      <c r="I27" s="36">
        <v>352.4666666666667</v>
      </c>
      <c r="J27" s="36">
        <v>366.13333333333338</v>
      </c>
      <c r="K27" s="31">
        <v>338.8</v>
      </c>
      <c r="L27" s="31">
        <v>316</v>
      </c>
      <c r="M27" s="31">
        <v>36.866779999999999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215.55</v>
      </c>
      <c r="D28" s="36">
        <v>212.78333333333333</v>
      </c>
      <c r="E28" s="36">
        <v>206.56666666666666</v>
      </c>
      <c r="F28" s="36">
        <v>197.58333333333334</v>
      </c>
      <c r="G28" s="36">
        <v>191.36666666666667</v>
      </c>
      <c r="H28" s="36">
        <v>221.76666666666665</v>
      </c>
      <c r="I28" s="36">
        <v>227.98333333333329</v>
      </c>
      <c r="J28" s="36">
        <v>236.96666666666664</v>
      </c>
      <c r="K28" s="31">
        <v>219</v>
      </c>
      <c r="L28" s="31">
        <v>203.8</v>
      </c>
      <c r="M28" s="31">
        <v>161.92998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305</v>
      </c>
      <c r="D29" s="36">
        <v>294.88333333333338</v>
      </c>
      <c r="E29" s="36">
        <v>278.31666666666678</v>
      </c>
      <c r="F29" s="36">
        <v>251.63333333333338</v>
      </c>
      <c r="G29" s="36">
        <v>235.06666666666678</v>
      </c>
      <c r="H29" s="36">
        <v>321.56666666666678</v>
      </c>
      <c r="I29" s="36">
        <v>338.13333333333338</v>
      </c>
      <c r="J29" s="36">
        <v>364.81666666666678</v>
      </c>
      <c r="K29" s="31">
        <v>311.45</v>
      </c>
      <c r="L29" s="31">
        <v>268.2</v>
      </c>
      <c r="M29" s="31">
        <v>224.45832999999999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4825.1499999999996</v>
      </c>
      <c r="D30" s="36">
        <v>4785.6666666666661</v>
      </c>
      <c r="E30" s="36">
        <v>4706.8833333333323</v>
      </c>
      <c r="F30" s="36">
        <v>4588.6166666666659</v>
      </c>
      <c r="G30" s="36">
        <v>4509.8333333333321</v>
      </c>
      <c r="H30" s="36">
        <v>4903.9333333333325</v>
      </c>
      <c r="I30" s="36">
        <v>4982.7166666666653</v>
      </c>
      <c r="J30" s="36">
        <v>5100.9833333333327</v>
      </c>
      <c r="K30" s="31">
        <v>4864.45</v>
      </c>
      <c r="L30" s="31">
        <v>4667.3999999999996</v>
      </c>
      <c r="M30" s="31">
        <v>2.1447400000000001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598.9</v>
      </c>
      <c r="D31" s="36">
        <v>583.66666666666663</v>
      </c>
      <c r="E31" s="36">
        <v>565.48333333333323</v>
      </c>
      <c r="F31" s="36">
        <v>532.06666666666661</v>
      </c>
      <c r="G31" s="36">
        <v>513.88333333333321</v>
      </c>
      <c r="H31" s="36">
        <v>617.08333333333326</v>
      </c>
      <c r="I31" s="36">
        <v>635.26666666666665</v>
      </c>
      <c r="J31" s="36">
        <v>668.68333333333328</v>
      </c>
      <c r="K31" s="31">
        <v>601.85</v>
      </c>
      <c r="L31" s="31">
        <v>550.25</v>
      </c>
      <c r="M31" s="31">
        <v>65.645089999999996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5934.65</v>
      </c>
      <c r="D32" s="36">
        <v>5885.4000000000005</v>
      </c>
      <c r="E32" s="36">
        <v>5826.0500000000011</v>
      </c>
      <c r="F32" s="36">
        <v>5717.4500000000007</v>
      </c>
      <c r="G32" s="36">
        <v>5658.1000000000013</v>
      </c>
      <c r="H32" s="36">
        <v>5994.0000000000009</v>
      </c>
      <c r="I32" s="36">
        <v>6053.3500000000013</v>
      </c>
      <c r="J32" s="36">
        <v>6161.9500000000007</v>
      </c>
      <c r="K32" s="31">
        <v>5944.75</v>
      </c>
      <c r="L32" s="31">
        <v>5776.8</v>
      </c>
      <c r="M32" s="31">
        <v>4.8728899999999999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470.15</v>
      </c>
      <c r="D33" s="36">
        <v>463.64999999999992</v>
      </c>
      <c r="E33" s="36">
        <v>453.89999999999986</v>
      </c>
      <c r="F33" s="36">
        <v>437.64999999999992</v>
      </c>
      <c r="G33" s="36">
        <v>427.89999999999986</v>
      </c>
      <c r="H33" s="36">
        <v>479.89999999999986</v>
      </c>
      <c r="I33" s="36">
        <v>489.65</v>
      </c>
      <c r="J33" s="36">
        <v>505.89999999999986</v>
      </c>
      <c r="K33" s="31">
        <v>473.4</v>
      </c>
      <c r="L33" s="31">
        <v>447.4</v>
      </c>
      <c r="M33" s="31">
        <v>22.06982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224.15</v>
      </c>
      <c r="D34" s="36">
        <v>218.2833333333333</v>
      </c>
      <c r="E34" s="36">
        <v>211.06666666666661</v>
      </c>
      <c r="F34" s="36">
        <v>197.98333333333329</v>
      </c>
      <c r="G34" s="36">
        <v>190.76666666666659</v>
      </c>
      <c r="H34" s="36">
        <v>231.36666666666662</v>
      </c>
      <c r="I34" s="36">
        <v>238.58333333333331</v>
      </c>
      <c r="J34" s="36">
        <v>251.66666666666663</v>
      </c>
      <c r="K34" s="31">
        <v>225.5</v>
      </c>
      <c r="L34" s="31">
        <v>205.2</v>
      </c>
      <c r="M34" s="31">
        <v>290.06990000000002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2961.75</v>
      </c>
      <c r="D35" s="36">
        <v>2951.1833333333329</v>
      </c>
      <c r="E35" s="36">
        <v>2875.0666666666657</v>
      </c>
      <c r="F35" s="36">
        <v>2788.3833333333328</v>
      </c>
      <c r="G35" s="36">
        <v>2712.2666666666655</v>
      </c>
      <c r="H35" s="36">
        <v>3037.8666666666659</v>
      </c>
      <c r="I35" s="36">
        <v>3113.9833333333336</v>
      </c>
      <c r="J35" s="36">
        <v>3200.6666666666661</v>
      </c>
      <c r="K35" s="31">
        <v>3027.3</v>
      </c>
      <c r="L35" s="31">
        <v>2864.5</v>
      </c>
      <c r="M35" s="31">
        <v>24.10576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2116.3000000000002</v>
      </c>
      <c r="D36" s="36">
        <v>2076.6833333333334</v>
      </c>
      <c r="E36" s="36">
        <v>2025.666666666667</v>
      </c>
      <c r="F36" s="36">
        <v>1935.0333333333335</v>
      </c>
      <c r="G36" s="36">
        <v>1884.0166666666671</v>
      </c>
      <c r="H36" s="36">
        <v>2167.3166666666666</v>
      </c>
      <c r="I36" s="36">
        <v>2218.333333333333</v>
      </c>
      <c r="J36" s="36">
        <v>2308.9666666666667</v>
      </c>
      <c r="K36" s="31">
        <v>2127.6999999999998</v>
      </c>
      <c r="L36" s="31">
        <v>1986.05</v>
      </c>
      <c r="M36" s="31">
        <v>6.3607300000000002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1266.4000000000001</v>
      </c>
      <c r="D37" s="36">
        <v>1246.0666666666666</v>
      </c>
      <c r="E37" s="36">
        <v>1217.5833333333333</v>
      </c>
      <c r="F37" s="36">
        <v>1168.7666666666667</v>
      </c>
      <c r="G37" s="36">
        <v>1140.2833333333333</v>
      </c>
      <c r="H37" s="36">
        <v>1294.8833333333332</v>
      </c>
      <c r="I37" s="36">
        <v>1323.3666666666668</v>
      </c>
      <c r="J37" s="36">
        <v>1372.1833333333332</v>
      </c>
      <c r="K37" s="31">
        <v>1274.55</v>
      </c>
      <c r="L37" s="31">
        <v>1197.25</v>
      </c>
      <c r="M37" s="31">
        <v>15.65785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4862.25</v>
      </c>
      <c r="D38" s="36">
        <v>4774.8166666666666</v>
      </c>
      <c r="E38" s="36">
        <v>4649.6333333333332</v>
      </c>
      <c r="F38" s="36">
        <v>4437.0166666666664</v>
      </c>
      <c r="G38" s="36">
        <v>4311.833333333333</v>
      </c>
      <c r="H38" s="36">
        <v>4987.4333333333334</v>
      </c>
      <c r="I38" s="36">
        <v>5112.6166666666659</v>
      </c>
      <c r="J38" s="36">
        <v>5325.2333333333336</v>
      </c>
      <c r="K38" s="31">
        <v>4900</v>
      </c>
      <c r="L38" s="31">
        <v>4562.2</v>
      </c>
      <c r="M38" s="31">
        <v>14.957700000000001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1184.5</v>
      </c>
      <c r="D39" s="36">
        <v>1162.7333333333333</v>
      </c>
      <c r="E39" s="36">
        <v>1132.4666666666667</v>
      </c>
      <c r="F39" s="36">
        <v>1080.4333333333334</v>
      </c>
      <c r="G39" s="36">
        <v>1050.1666666666667</v>
      </c>
      <c r="H39" s="36">
        <v>1214.7666666666667</v>
      </c>
      <c r="I39" s="36">
        <v>1245.0333333333335</v>
      </c>
      <c r="J39" s="36">
        <v>1297.0666666666666</v>
      </c>
      <c r="K39" s="31">
        <v>1193</v>
      </c>
      <c r="L39" s="31">
        <v>1110.7</v>
      </c>
      <c r="M39" s="31">
        <v>210.39499000000001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9602.25</v>
      </c>
      <c r="D40" s="36">
        <v>9485.75</v>
      </c>
      <c r="E40" s="36">
        <v>9292.5</v>
      </c>
      <c r="F40" s="36">
        <v>8982.75</v>
      </c>
      <c r="G40" s="36">
        <v>8789.5</v>
      </c>
      <c r="H40" s="36">
        <v>9795.5</v>
      </c>
      <c r="I40" s="36">
        <v>9988.75</v>
      </c>
      <c r="J40" s="36">
        <v>10298.5</v>
      </c>
      <c r="K40" s="31">
        <v>9679</v>
      </c>
      <c r="L40" s="31">
        <v>9176</v>
      </c>
      <c r="M40" s="31">
        <v>4.8954300000000002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6836.65</v>
      </c>
      <c r="D41" s="36">
        <v>6744.7333333333336</v>
      </c>
      <c r="E41" s="36">
        <v>6627.4666666666672</v>
      </c>
      <c r="F41" s="36">
        <v>6418.2833333333338</v>
      </c>
      <c r="G41" s="36">
        <v>6301.0166666666673</v>
      </c>
      <c r="H41" s="36">
        <v>6953.916666666667</v>
      </c>
      <c r="I41" s="36">
        <v>7071.1833333333334</v>
      </c>
      <c r="J41" s="36">
        <v>7280.3666666666668</v>
      </c>
      <c r="K41" s="31">
        <v>6862</v>
      </c>
      <c r="L41" s="31">
        <v>6535.55</v>
      </c>
      <c r="M41" s="31">
        <v>12.185169999999999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1517.7</v>
      </c>
      <c r="D42" s="36">
        <v>1506.2</v>
      </c>
      <c r="E42" s="36">
        <v>1484.4</v>
      </c>
      <c r="F42" s="36">
        <v>1451.1000000000001</v>
      </c>
      <c r="G42" s="36">
        <v>1429.3000000000002</v>
      </c>
      <c r="H42" s="36">
        <v>1539.5</v>
      </c>
      <c r="I42" s="36">
        <v>1561.2999999999997</v>
      </c>
      <c r="J42" s="36">
        <v>1594.6</v>
      </c>
      <c r="K42" s="31">
        <v>1528</v>
      </c>
      <c r="L42" s="31">
        <v>1472.9</v>
      </c>
      <c r="M42" s="31">
        <v>14.567679999999999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8048.9</v>
      </c>
      <c r="D43" s="36">
        <v>8015.6333333333341</v>
      </c>
      <c r="E43" s="36">
        <v>7933.2666666666682</v>
      </c>
      <c r="F43" s="36">
        <v>7817.6333333333341</v>
      </c>
      <c r="G43" s="36">
        <v>7735.2666666666682</v>
      </c>
      <c r="H43" s="36">
        <v>8131.2666666666682</v>
      </c>
      <c r="I43" s="36">
        <v>8213.633333333335</v>
      </c>
      <c r="J43" s="36">
        <v>8329.2666666666682</v>
      </c>
      <c r="K43" s="31">
        <v>8098</v>
      </c>
      <c r="L43" s="31">
        <v>7900</v>
      </c>
      <c r="M43" s="31">
        <v>0.26432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3123</v>
      </c>
      <c r="D44" s="36">
        <v>3057.9166666666665</v>
      </c>
      <c r="E44" s="36">
        <v>2972.9333333333329</v>
      </c>
      <c r="F44" s="36">
        <v>2822.8666666666663</v>
      </c>
      <c r="G44" s="36">
        <v>2737.8833333333328</v>
      </c>
      <c r="H44" s="36">
        <v>3207.9833333333331</v>
      </c>
      <c r="I44" s="36">
        <v>3292.9666666666667</v>
      </c>
      <c r="J44" s="36">
        <v>3443.0333333333333</v>
      </c>
      <c r="K44" s="31">
        <v>3142.9</v>
      </c>
      <c r="L44" s="31">
        <v>2907.85</v>
      </c>
      <c r="M44" s="31">
        <v>4.1716300000000004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190.65</v>
      </c>
      <c r="D45" s="36">
        <v>186.01666666666665</v>
      </c>
      <c r="E45" s="36">
        <v>180.68333333333331</v>
      </c>
      <c r="F45" s="36">
        <v>170.71666666666667</v>
      </c>
      <c r="G45" s="36">
        <v>165.38333333333333</v>
      </c>
      <c r="H45" s="36">
        <v>195.98333333333329</v>
      </c>
      <c r="I45" s="36">
        <v>201.31666666666666</v>
      </c>
      <c r="J45" s="36">
        <v>211.28333333333327</v>
      </c>
      <c r="K45" s="31">
        <v>191.35</v>
      </c>
      <c r="L45" s="31">
        <v>176.05</v>
      </c>
      <c r="M45" s="31">
        <v>218.11685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260</v>
      </c>
      <c r="D46" s="36">
        <v>253.1</v>
      </c>
      <c r="E46" s="36">
        <v>243.34999999999997</v>
      </c>
      <c r="F46" s="36">
        <v>226.69999999999996</v>
      </c>
      <c r="G46" s="36">
        <v>216.94999999999993</v>
      </c>
      <c r="H46" s="36">
        <v>269.75</v>
      </c>
      <c r="I46" s="36">
        <v>279.50000000000006</v>
      </c>
      <c r="J46" s="36">
        <v>296.15000000000003</v>
      </c>
      <c r="K46" s="31">
        <v>262.85000000000002</v>
      </c>
      <c r="L46" s="31">
        <v>236.45</v>
      </c>
      <c r="M46" s="31">
        <v>703.86788000000001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116.95</v>
      </c>
      <c r="D47" s="36">
        <v>115.7</v>
      </c>
      <c r="E47" s="36">
        <v>110.80000000000001</v>
      </c>
      <c r="F47" s="36">
        <v>104.65</v>
      </c>
      <c r="G47" s="36">
        <v>99.750000000000014</v>
      </c>
      <c r="H47" s="36">
        <v>121.85000000000001</v>
      </c>
      <c r="I47" s="36">
        <v>126.75000000000001</v>
      </c>
      <c r="J47" s="36">
        <v>132.9</v>
      </c>
      <c r="K47" s="31">
        <v>120.6</v>
      </c>
      <c r="L47" s="31">
        <v>109.55</v>
      </c>
      <c r="M47" s="31">
        <v>393.76238999999998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1423.95</v>
      </c>
      <c r="D48" s="36">
        <v>1398.3333333333333</v>
      </c>
      <c r="E48" s="36">
        <v>1363.7166666666665</v>
      </c>
      <c r="F48" s="36">
        <v>1303.4833333333331</v>
      </c>
      <c r="G48" s="36">
        <v>1268.8666666666663</v>
      </c>
      <c r="H48" s="36">
        <v>1458.5666666666666</v>
      </c>
      <c r="I48" s="36">
        <v>1493.1833333333334</v>
      </c>
      <c r="J48" s="36">
        <v>1553.4166666666667</v>
      </c>
      <c r="K48" s="31">
        <v>1432.95</v>
      </c>
      <c r="L48" s="31">
        <v>1338.1</v>
      </c>
      <c r="M48" s="31">
        <v>12.45444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475.05</v>
      </c>
      <c r="D49" s="36">
        <v>469.56666666666666</v>
      </c>
      <c r="E49" s="36">
        <v>457.48333333333335</v>
      </c>
      <c r="F49" s="36">
        <v>439.91666666666669</v>
      </c>
      <c r="G49" s="36">
        <v>427.83333333333337</v>
      </c>
      <c r="H49" s="36">
        <v>487.13333333333333</v>
      </c>
      <c r="I49" s="36">
        <v>499.2166666666667</v>
      </c>
      <c r="J49" s="36">
        <v>516.7833333333333</v>
      </c>
      <c r="K49" s="31">
        <v>481.65</v>
      </c>
      <c r="L49" s="31">
        <v>452</v>
      </c>
      <c r="M49" s="31">
        <v>63.11374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1305.25</v>
      </c>
      <c r="D50" s="36">
        <v>1328.6666666666667</v>
      </c>
      <c r="E50" s="36">
        <v>1269.7833333333335</v>
      </c>
      <c r="F50" s="36">
        <v>1234.3166666666668</v>
      </c>
      <c r="G50" s="36">
        <v>1175.4333333333336</v>
      </c>
      <c r="H50" s="36">
        <v>1364.1333333333334</v>
      </c>
      <c r="I50" s="36">
        <v>1423.0166666666667</v>
      </c>
      <c r="J50" s="36">
        <v>1458.4833333333333</v>
      </c>
      <c r="K50" s="31">
        <v>1387.55</v>
      </c>
      <c r="L50" s="31">
        <v>1293.2</v>
      </c>
      <c r="M50" s="31">
        <v>64.010130000000004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260.35000000000002</v>
      </c>
      <c r="D51" s="36">
        <v>251.61666666666667</v>
      </c>
      <c r="E51" s="36">
        <v>238.73333333333335</v>
      </c>
      <c r="F51" s="36">
        <v>217.11666666666667</v>
      </c>
      <c r="G51" s="36">
        <v>204.23333333333335</v>
      </c>
      <c r="H51" s="36">
        <v>273.23333333333335</v>
      </c>
      <c r="I51" s="36">
        <v>286.11666666666667</v>
      </c>
      <c r="J51" s="36">
        <v>307.73333333333335</v>
      </c>
      <c r="K51" s="31">
        <v>264.5</v>
      </c>
      <c r="L51" s="31">
        <v>230</v>
      </c>
      <c r="M51" s="31">
        <v>1934.87058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1501.4</v>
      </c>
      <c r="D52" s="36">
        <v>1474.2</v>
      </c>
      <c r="E52" s="36">
        <v>1433.45</v>
      </c>
      <c r="F52" s="36">
        <v>1365.5</v>
      </c>
      <c r="G52" s="36">
        <v>1324.75</v>
      </c>
      <c r="H52" s="36">
        <v>1542.15</v>
      </c>
      <c r="I52" s="36">
        <v>1582.9</v>
      </c>
      <c r="J52" s="36">
        <v>1650.8500000000001</v>
      </c>
      <c r="K52" s="31">
        <v>1514.95</v>
      </c>
      <c r="L52" s="31">
        <v>1406.25</v>
      </c>
      <c r="M52" s="31">
        <v>27.917090000000002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255.35</v>
      </c>
      <c r="D53" s="36">
        <v>246.18333333333331</v>
      </c>
      <c r="E53" s="36">
        <v>234.16666666666663</v>
      </c>
      <c r="F53" s="36">
        <v>212.98333333333332</v>
      </c>
      <c r="G53" s="36">
        <v>200.96666666666664</v>
      </c>
      <c r="H53" s="36">
        <v>267.36666666666662</v>
      </c>
      <c r="I53" s="36">
        <v>279.38333333333333</v>
      </c>
      <c r="J53" s="36">
        <v>300.56666666666661</v>
      </c>
      <c r="K53" s="31">
        <v>258.2</v>
      </c>
      <c r="L53" s="31">
        <v>225</v>
      </c>
      <c r="M53" s="31">
        <v>594.49632999999994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581.1</v>
      </c>
      <c r="D54" s="36">
        <v>572.45000000000005</v>
      </c>
      <c r="E54" s="36">
        <v>542.85000000000014</v>
      </c>
      <c r="F54" s="36">
        <v>504.60000000000014</v>
      </c>
      <c r="G54" s="36">
        <v>475.00000000000023</v>
      </c>
      <c r="H54" s="36">
        <v>610.70000000000005</v>
      </c>
      <c r="I54" s="36">
        <v>640.29999999999995</v>
      </c>
      <c r="J54" s="36">
        <v>678.55</v>
      </c>
      <c r="K54" s="31">
        <v>602.04999999999995</v>
      </c>
      <c r="L54" s="31">
        <v>534.20000000000005</v>
      </c>
      <c r="M54" s="31">
        <v>236.94086999999999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1344.35</v>
      </c>
      <c r="D55" s="36">
        <v>1324.3166666666666</v>
      </c>
      <c r="E55" s="36">
        <v>1299.8833333333332</v>
      </c>
      <c r="F55" s="36">
        <v>1255.4166666666665</v>
      </c>
      <c r="G55" s="36">
        <v>1230.9833333333331</v>
      </c>
      <c r="H55" s="36">
        <v>1368.7833333333333</v>
      </c>
      <c r="I55" s="36">
        <v>1393.2166666666667</v>
      </c>
      <c r="J55" s="36">
        <v>1437.6833333333334</v>
      </c>
      <c r="K55" s="31">
        <v>1348.75</v>
      </c>
      <c r="L55" s="31">
        <v>1279.8499999999999</v>
      </c>
      <c r="M55" s="31">
        <v>121.7552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305.25</v>
      </c>
      <c r="D56" s="36">
        <v>300.5</v>
      </c>
      <c r="E56" s="36">
        <v>293.64999999999998</v>
      </c>
      <c r="F56" s="36">
        <v>282.04999999999995</v>
      </c>
      <c r="G56" s="36">
        <v>275.19999999999993</v>
      </c>
      <c r="H56" s="36">
        <v>312.10000000000002</v>
      </c>
      <c r="I56" s="36">
        <v>318.95000000000005</v>
      </c>
      <c r="J56" s="36">
        <v>330.55000000000007</v>
      </c>
      <c r="K56" s="31">
        <v>307.35000000000002</v>
      </c>
      <c r="L56" s="31">
        <v>288.89999999999998</v>
      </c>
      <c r="M56" s="31">
        <v>85.168800000000005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30867.05</v>
      </c>
      <c r="D57" s="36">
        <v>30442.266666666666</v>
      </c>
      <c r="E57" s="36">
        <v>29740.583333333332</v>
      </c>
      <c r="F57" s="36">
        <v>28614.116666666665</v>
      </c>
      <c r="G57" s="36">
        <v>27912.433333333331</v>
      </c>
      <c r="H57" s="36">
        <v>31568.733333333334</v>
      </c>
      <c r="I57" s="36">
        <v>32270.416666666668</v>
      </c>
      <c r="J57" s="36">
        <v>33396.883333333331</v>
      </c>
      <c r="K57" s="31">
        <v>31143.95</v>
      </c>
      <c r="L57" s="31">
        <v>29315.8</v>
      </c>
      <c r="M57" s="31">
        <v>0.49865999999999999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5486.65</v>
      </c>
      <c r="D58" s="36">
        <v>5512.2166666666672</v>
      </c>
      <c r="E58" s="36">
        <v>5299.4333333333343</v>
      </c>
      <c r="F58" s="36">
        <v>5112.2166666666672</v>
      </c>
      <c r="G58" s="36">
        <v>4899.4333333333343</v>
      </c>
      <c r="H58" s="36">
        <v>5699.4333333333343</v>
      </c>
      <c r="I58" s="36">
        <v>5912.2166666666672</v>
      </c>
      <c r="J58" s="36">
        <v>6099.4333333333343</v>
      </c>
      <c r="K58" s="31">
        <v>5725</v>
      </c>
      <c r="L58" s="31">
        <v>5325</v>
      </c>
      <c r="M58" s="31">
        <v>11.88965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627.65</v>
      </c>
      <c r="D59" s="36">
        <v>620.63333333333333</v>
      </c>
      <c r="E59" s="36">
        <v>577.26666666666665</v>
      </c>
      <c r="F59" s="36">
        <v>526.88333333333333</v>
      </c>
      <c r="G59" s="36">
        <v>483.51666666666665</v>
      </c>
      <c r="H59" s="36">
        <v>671.01666666666665</v>
      </c>
      <c r="I59" s="36">
        <v>714.38333333333321</v>
      </c>
      <c r="J59" s="36">
        <v>764.76666666666665</v>
      </c>
      <c r="K59" s="31">
        <v>664</v>
      </c>
      <c r="L59" s="31">
        <v>570.25</v>
      </c>
      <c r="M59" s="31">
        <v>106.74892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115.2</v>
      </c>
      <c r="D60" s="36">
        <v>112.06666666666666</v>
      </c>
      <c r="E60" s="36">
        <v>107.83333333333333</v>
      </c>
      <c r="F60" s="36">
        <v>100.46666666666667</v>
      </c>
      <c r="G60" s="36">
        <v>96.233333333333334</v>
      </c>
      <c r="H60" s="36">
        <v>119.43333333333332</v>
      </c>
      <c r="I60" s="36">
        <v>123.66666666666667</v>
      </c>
      <c r="J60" s="36">
        <v>131.0333333333333</v>
      </c>
      <c r="K60" s="31">
        <v>116.3</v>
      </c>
      <c r="L60" s="31">
        <v>104.7</v>
      </c>
      <c r="M60" s="31">
        <v>1055.80249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1288.5</v>
      </c>
      <c r="D61" s="36">
        <v>1269.3</v>
      </c>
      <c r="E61" s="36">
        <v>1239</v>
      </c>
      <c r="F61" s="36">
        <v>1189.5</v>
      </c>
      <c r="G61" s="36">
        <v>1159.2</v>
      </c>
      <c r="H61" s="36">
        <v>1318.8</v>
      </c>
      <c r="I61" s="36">
        <v>1349.0999999999997</v>
      </c>
      <c r="J61" s="36">
        <v>1398.6</v>
      </c>
      <c r="K61" s="31">
        <v>1299.5999999999999</v>
      </c>
      <c r="L61" s="31">
        <v>1219.8</v>
      </c>
      <c r="M61" s="31">
        <v>13.096690000000001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1496.95</v>
      </c>
      <c r="D62" s="36">
        <v>1492.5999999999997</v>
      </c>
      <c r="E62" s="36">
        <v>1471.1999999999994</v>
      </c>
      <c r="F62" s="36">
        <v>1445.4499999999996</v>
      </c>
      <c r="G62" s="36">
        <v>1424.0499999999993</v>
      </c>
      <c r="H62" s="36">
        <v>1518.3499999999995</v>
      </c>
      <c r="I62" s="36">
        <v>1539.7499999999995</v>
      </c>
      <c r="J62" s="36">
        <v>1565.4999999999995</v>
      </c>
      <c r="K62" s="31">
        <v>1514</v>
      </c>
      <c r="L62" s="31">
        <v>1466.85</v>
      </c>
      <c r="M62" s="31">
        <v>18.3428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460.55</v>
      </c>
      <c r="D63" s="36">
        <v>449.5</v>
      </c>
      <c r="E63" s="36">
        <v>436.15</v>
      </c>
      <c r="F63" s="36">
        <v>411.75</v>
      </c>
      <c r="G63" s="36">
        <v>398.4</v>
      </c>
      <c r="H63" s="36">
        <v>473.9</v>
      </c>
      <c r="I63" s="36">
        <v>487.25</v>
      </c>
      <c r="J63" s="36">
        <v>511.65</v>
      </c>
      <c r="K63" s="31">
        <v>462.85</v>
      </c>
      <c r="L63" s="31">
        <v>425.1</v>
      </c>
      <c r="M63" s="31">
        <v>189.66088999999999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5129.1000000000004</v>
      </c>
      <c r="D64" s="36">
        <v>5079.8166666666666</v>
      </c>
      <c r="E64" s="36">
        <v>4986.6333333333332</v>
      </c>
      <c r="F64" s="36">
        <v>4844.166666666667</v>
      </c>
      <c r="G64" s="36">
        <v>4750.9833333333336</v>
      </c>
      <c r="H64" s="36">
        <v>5222.2833333333328</v>
      </c>
      <c r="I64" s="36">
        <v>5315.4666666666653</v>
      </c>
      <c r="J64" s="36">
        <v>5457.9333333333325</v>
      </c>
      <c r="K64" s="31">
        <v>5173</v>
      </c>
      <c r="L64" s="31">
        <v>4937.3500000000004</v>
      </c>
      <c r="M64" s="31">
        <v>4.0273500000000002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2960.05</v>
      </c>
      <c r="D65" s="36">
        <v>2946.7000000000003</v>
      </c>
      <c r="E65" s="36">
        <v>2824.3500000000004</v>
      </c>
      <c r="F65" s="36">
        <v>2688.65</v>
      </c>
      <c r="G65" s="36">
        <v>2566.3000000000002</v>
      </c>
      <c r="H65" s="36">
        <v>3082.4000000000005</v>
      </c>
      <c r="I65" s="36">
        <v>3204.75</v>
      </c>
      <c r="J65" s="36">
        <v>3340.4500000000007</v>
      </c>
      <c r="K65" s="31">
        <v>3069.05</v>
      </c>
      <c r="L65" s="31">
        <v>2811</v>
      </c>
      <c r="M65" s="31">
        <v>10.853899999999999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993.25</v>
      </c>
      <c r="D66" s="36">
        <v>963</v>
      </c>
      <c r="E66" s="36">
        <v>921.1</v>
      </c>
      <c r="F66" s="36">
        <v>848.95</v>
      </c>
      <c r="G66" s="36">
        <v>807.05000000000007</v>
      </c>
      <c r="H66" s="36">
        <v>1035.1500000000001</v>
      </c>
      <c r="I66" s="36">
        <v>1077.0500000000002</v>
      </c>
      <c r="J66" s="36">
        <v>1149.1999999999998</v>
      </c>
      <c r="K66" s="31">
        <v>1004.9</v>
      </c>
      <c r="L66" s="31">
        <v>890.85</v>
      </c>
      <c r="M66" s="31">
        <v>97.257180000000005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1369.8</v>
      </c>
      <c r="D67" s="36">
        <v>1348.8666666666668</v>
      </c>
      <c r="E67" s="36">
        <v>1312.9833333333336</v>
      </c>
      <c r="F67" s="36">
        <v>1256.1666666666667</v>
      </c>
      <c r="G67" s="36">
        <v>1220.2833333333335</v>
      </c>
      <c r="H67" s="36">
        <v>1405.6833333333336</v>
      </c>
      <c r="I67" s="36">
        <v>1441.5666666666668</v>
      </c>
      <c r="J67" s="36">
        <v>1498.3833333333337</v>
      </c>
      <c r="K67" s="31">
        <v>1384.75</v>
      </c>
      <c r="L67" s="31">
        <v>1292.05</v>
      </c>
      <c r="M67" s="31">
        <v>5.8149499999999996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402.25</v>
      </c>
      <c r="D68" s="36">
        <v>392.88333333333338</v>
      </c>
      <c r="E68" s="36">
        <v>380.76666666666677</v>
      </c>
      <c r="F68" s="36">
        <v>359.28333333333336</v>
      </c>
      <c r="G68" s="36">
        <v>347.16666666666674</v>
      </c>
      <c r="H68" s="36">
        <v>414.36666666666679</v>
      </c>
      <c r="I68" s="36">
        <v>426.48333333333346</v>
      </c>
      <c r="J68" s="36">
        <v>447.96666666666681</v>
      </c>
      <c r="K68" s="31">
        <v>405</v>
      </c>
      <c r="L68" s="31">
        <v>371.4</v>
      </c>
      <c r="M68" s="31">
        <v>56.399830000000001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3404.1</v>
      </c>
      <c r="D69" s="36">
        <v>3332.0333333333333</v>
      </c>
      <c r="E69" s="36">
        <v>3232.0666666666666</v>
      </c>
      <c r="F69" s="36">
        <v>3060.0333333333333</v>
      </c>
      <c r="G69" s="36">
        <v>2960.0666666666666</v>
      </c>
      <c r="H69" s="36">
        <v>3504.0666666666666</v>
      </c>
      <c r="I69" s="36">
        <v>3604.0333333333328</v>
      </c>
      <c r="J69" s="36">
        <v>3776.0666666666666</v>
      </c>
      <c r="K69" s="31">
        <v>3432</v>
      </c>
      <c r="L69" s="31">
        <v>3160</v>
      </c>
      <c r="M69" s="31">
        <v>12.507110000000001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796.05</v>
      </c>
      <c r="D70" s="36">
        <v>780.68333333333339</v>
      </c>
      <c r="E70" s="36">
        <v>762.36666666666679</v>
      </c>
      <c r="F70" s="36">
        <v>728.68333333333339</v>
      </c>
      <c r="G70" s="36">
        <v>710.36666666666679</v>
      </c>
      <c r="H70" s="36">
        <v>814.36666666666679</v>
      </c>
      <c r="I70" s="36">
        <v>832.68333333333339</v>
      </c>
      <c r="J70" s="36">
        <v>866.36666666666679</v>
      </c>
      <c r="K70" s="31">
        <v>799</v>
      </c>
      <c r="L70" s="31">
        <v>747</v>
      </c>
      <c r="M70" s="31">
        <v>72.963080000000005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600.25</v>
      </c>
      <c r="D71" s="36">
        <v>606.05000000000007</v>
      </c>
      <c r="E71" s="36">
        <v>578.70000000000016</v>
      </c>
      <c r="F71" s="36">
        <v>557.15000000000009</v>
      </c>
      <c r="G71" s="36">
        <v>529.80000000000018</v>
      </c>
      <c r="H71" s="36">
        <v>627.60000000000014</v>
      </c>
      <c r="I71" s="36">
        <v>654.95000000000005</v>
      </c>
      <c r="J71" s="36">
        <v>676.50000000000011</v>
      </c>
      <c r="K71" s="31">
        <v>633.4</v>
      </c>
      <c r="L71" s="31">
        <v>584.5</v>
      </c>
      <c r="M71" s="31">
        <v>215.68183999999999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1735.15</v>
      </c>
      <c r="D72" s="36">
        <v>1724.5166666666667</v>
      </c>
      <c r="E72" s="36">
        <v>1703.7833333333333</v>
      </c>
      <c r="F72" s="36">
        <v>1672.4166666666667</v>
      </c>
      <c r="G72" s="36">
        <v>1651.6833333333334</v>
      </c>
      <c r="H72" s="36">
        <v>1755.8833333333332</v>
      </c>
      <c r="I72" s="36">
        <v>1776.6166666666663</v>
      </c>
      <c r="J72" s="36">
        <v>1807.9833333333331</v>
      </c>
      <c r="K72" s="31">
        <v>1745.25</v>
      </c>
      <c r="L72" s="31">
        <v>1693.15</v>
      </c>
      <c r="M72" s="31">
        <v>5.4565900000000003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2228.15</v>
      </c>
      <c r="D73" s="36">
        <v>2206.2166666666667</v>
      </c>
      <c r="E73" s="36">
        <v>2172.4833333333336</v>
      </c>
      <c r="F73" s="36">
        <v>2116.8166666666671</v>
      </c>
      <c r="G73" s="36">
        <v>2083.0833333333339</v>
      </c>
      <c r="H73" s="36">
        <v>2261.8833333333332</v>
      </c>
      <c r="I73" s="36">
        <v>2295.6166666666659</v>
      </c>
      <c r="J73" s="36">
        <v>2351.2833333333328</v>
      </c>
      <c r="K73" s="31">
        <v>2239.9499999999998</v>
      </c>
      <c r="L73" s="31">
        <v>2150.5500000000002</v>
      </c>
      <c r="M73" s="31">
        <v>1.8961300000000001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378.4</v>
      </c>
      <c r="D74" s="36">
        <v>372.31666666666666</v>
      </c>
      <c r="E74" s="36">
        <v>364.08333333333331</v>
      </c>
      <c r="F74" s="36">
        <v>349.76666666666665</v>
      </c>
      <c r="G74" s="36">
        <v>341.5333333333333</v>
      </c>
      <c r="H74" s="36">
        <v>386.63333333333333</v>
      </c>
      <c r="I74" s="36">
        <v>394.86666666666667</v>
      </c>
      <c r="J74" s="36">
        <v>409.18333333333334</v>
      </c>
      <c r="K74" s="31">
        <v>380.55</v>
      </c>
      <c r="L74" s="31">
        <v>358</v>
      </c>
      <c r="M74" s="31">
        <v>22.10716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161.30000000000001</v>
      </c>
      <c r="D75" s="36">
        <v>156.36666666666667</v>
      </c>
      <c r="E75" s="36">
        <v>150.23333333333335</v>
      </c>
      <c r="F75" s="36">
        <v>139.16666666666669</v>
      </c>
      <c r="G75" s="36">
        <v>133.03333333333336</v>
      </c>
      <c r="H75" s="36">
        <v>167.43333333333334</v>
      </c>
      <c r="I75" s="36">
        <v>173.56666666666666</v>
      </c>
      <c r="J75" s="36">
        <v>184.63333333333333</v>
      </c>
      <c r="K75" s="31">
        <v>162.5</v>
      </c>
      <c r="L75" s="31">
        <v>145.30000000000001</v>
      </c>
      <c r="M75" s="31">
        <v>63.052430000000001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4502.7</v>
      </c>
      <c r="D76" s="36">
        <v>4444.8166666666666</v>
      </c>
      <c r="E76" s="36">
        <v>4364.6333333333332</v>
      </c>
      <c r="F76" s="36">
        <v>4226.5666666666666</v>
      </c>
      <c r="G76" s="36">
        <v>4146.3833333333332</v>
      </c>
      <c r="H76" s="36">
        <v>4582.8833333333332</v>
      </c>
      <c r="I76" s="36">
        <v>4663.0666666666657</v>
      </c>
      <c r="J76" s="36">
        <v>4801.1333333333332</v>
      </c>
      <c r="K76" s="31">
        <v>4525</v>
      </c>
      <c r="L76" s="31">
        <v>4306.75</v>
      </c>
      <c r="M76" s="31">
        <v>10.772209999999999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9470.2999999999993</v>
      </c>
      <c r="D77" s="36">
        <v>9239.15</v>
      </c>
      <c r="E77" s="36">
        <v>8931.15</v>
      </c>
      <c r="F77" s="36">
        <v>8392</v>
      </c>
      <c r="G77" s="36">
        <v>8084</v>
      </c>
      <c r="H77" s="36">
        <v>9778.2999999999993</v>
      </c>
      <c r="I77" s="36">
        <v>10086.299999999999</v>
      </c>
      <c r="J77" s="36">
        <v>10625.449999999999</v>
      </c>
      <c r="K77" s="31">
        <v>9547.15</v>
      </c>
      <c r="L77" s="31">
        <v>8700</v>
      </c>
      <c r="M77" s="31">
        <v>6.0578500000000002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2774.75</v>
      </c>
      <c r="D78" s="36">
        <v>2733.4833333333336</v>
      </c>
      <c r="E78" s="36">
        <v>2666.2666666666673</v>
      </c>
      <c r="F78" s="36">
        <v>2557.7833333333338</v>
      </c>
      <c r="G78" s="36">
        <v>2490.5666666666675</v>
      </c>
      <c r="H78" s="36">
        <v>2841.9666666666672</v>
      </c>
      <c r="I78" s="36">
        <v>2909.1833333333334</v>
      </c>
      <c r="J78" s="36">
        <v>3017.666666666667</v>
      </c>
      <c r="K78" s="31">
        <v>2800.7</v>
      </c>
      <c r="L78" s="31">
        <v>2625</v>
      </c>
      <c r="M78" s="31">
        <v>3.8189199999999999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5824.15</v>
      </c>
      <c r="D79" s="36">
        <v>5810.5499999999993</v>
      </c>
      <c r="E79" s="36">
        <v>5739.3999999999987</v>
      </c>
      <c r="F79" s="36">
        <v>5654.65</v>
      </c>
      <c r="G79" s="36">
        <v>5583.4999999999991</v>
      </c>
      <c r="H79" s="36">
        <v>5895.2999999999984</v>
      </c>
      <c r="I79" s="36">
        <v>5966.45</v>
      </c>
      <c r="J79" s="36">
        <v>6051.199999999998</v>
      </c>
      <c r="K79" s="31">
        <v>5881.7</v>
      </c>
      <c r="L79" s="31">
        <v>5725.8</v>
      </c>
      <c r="M79" s="31">
        <v>5.0856399999999997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4579</v>
      </c>
      <c r="D80" s="36">
        <v>4573.8166666666666</v>
      </c>
      <c r="E80" s="36">
        <v>4500.1833333333334</v>
      </c>
      <c r="F80" s="36">
        <v>4421.3666666666668</v>
      </c>
      <c r="G80" s="36">
        <v>4347.7333333333336</v>
      </c>
      <c r="H80" s="36">
        <v>4652.6333333333332</v>
      </c>
      <c r="I80" s="36">
        <v>4726.2666666666664</v>
      </c>
      <c r="J80" s="36">
        <v>4805.083333333333</v>
      </c>
      <c r="K80" s="31">
        <v>4647.45</v>
      </c>
      <c r="L80" s="31">
        <v>4495</v>
      </c>
      <c r="M80" s="31">
        <v>4.6806099999999997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3908.95</v>
      </c>
      <c r="D81" s="36">
        <v>3893.9833333333336</v>
      </c>
      <c r="E81" s="36">
        <v>3768.0666666666671</v>
      </c>
      <c r="F81" s="36">
        <v>3627.1833333333334</v>
      </c>
      <c r="G81" s="36">
        <v>3501.2666666666669</v>
      </c>
      <c r="H81" s="36">
        <v>4034.8666666666672</v>
      </c>
      <c r="I81" s="36">
        <v>4160.7833333333328</v>
      </c>
      <c r="J81" s="36">
        <v>4301.6666666666679</v>
      </c>
      <c r="K81" s="31">
        <v>4019.9</v>
      </c>
      <c r="L81" s="31">
        <v>3753.1</v>
      </c>
      <c r="M81" s="31">
        <v>4.8371500000000003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162.6</v>
      </c>
      <c r="D82" s="36">
        <v>159.46666666666667</v>
      </c>
      <c r="E82" s="36">
        <v>154.63333333333333</v>
      </c>
      <c r="F82" s="36">
        <v>146.66666666666666</v>
      </c>
      <c r="G82" s="36">
        <v>141.83333333333331</v>
      </c>
      <c r="H82" s="36">
        <v>167.43333333333334</v>
      </c>
      <c r="I82" s="36">
        <v>172.26666666666665</v>
      </c>
      <c r="J82" s="36">
        <v>180.23333333333335</v>
      </c>
      <c r="K82" s="31">
        <v>164.3</v>
      </c>
      <c r="L82" s="31">
        <v>151.5</v>
      </c>
      <c r="M82" s="31">
        <v>52.940550000000002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166.05</v>
      </c>
      <c r="D83" s="36">
        <v>161.33333333333334</v>
      </c>
      <c r="E83" s="36">
        <v>155.61666666666667</v>
      </c>
      <c r="F83" s="36">
        <v>145.18333333333334</v>
      </c>
      <c r="G83" s="36">
        <v>139.46666666666667</v>
      </c>
      <c r="H83" s="36">
        <v>171.76666666666668</v>
      </c>
      <c r="I83" s="36">
        <v>177.48333333333332</v>
      </c>
      <c r="J83" s="36">
        <v>187.91666666666669</v>
      </c>
      <c r="K83" s="31">
        <v>167.05</v>
      </c>
      <c r="L83" s="31">
        <v>150.9</v>
      </c>
      <c r="M83" s="31">
        <v>396.70558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656.05</v>
      </c>
      <c r="D84" s="36">
        <v>648.94999999999993</v>
      </c>
      <c r="E84" s="36">
        <v>632.39999999999986</v>
      </c>
      <c r="F84" s="36">
        <v>608.74999999999989</v>
      </c>
      <c r="G84" s="36">
        <v>592.19999999999982</v>
      </c>
      <c r="H84" s="36">
        <v>672.59999999999991</v>
      </c>
      <c r="I84" s="36">
        <v>689.14999999999986</v>
      </c>
      <c r="J84" s="36">
        <v>712.8</v>
      </c>
      <c r="K84" s="31">
        <v>665.5</v>
      </c>
      <c r="L84" s="31">
        <v>625.29999999999995</v>
      </c>
      <c r="M84" s="31">
        <v>2.6768800000000001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443.25</v>
      </c>
      <c r="D85" s="36">
        <v>437.83333333333331</v>
      </c>
      <c r="E85" s="36">
        <v>426.86666666666662</v>
      </c>
      <c r="F85" s="36">
        <v>410.48333333333329</v>
      </c>
      <c r="G85" s="36">
        <v>399.51666666666659</v>
      </c>
      <c r="H85" s="36">
        <v>454.21666666666664</v>
      </c>
      <c r="I85" s="36">
        <v>465.18333333333334</v>
      </c>
      <c r="J85" s="36">
        <v>481.56666666666666</v>
      </c>
      <c r="K85" s="31">
        <v>448.8</v>
      </c>
      <c r="L85" s="31">
        <v>421.45</v>
      </c>
      <c r="M85" s="31">
        <v>23.23667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195.15</v>
      </c>
      <c r="D86" s="36">
        <v>192.13333333333335</v>
      </c>
      <c r="E86" s="36">
        <v>185.9666666666667</v>
      </c>
      <c r="F86" s="36">
        <v>176.78333333333333</v>
      </c>
      <c r="G86" s="36">
        <v>170.61666666666667</v>
      </c>
      <c r="H86" s="36">
        <v>201.31666666666672</v>
      </c>
      <c r="I86" s="36">
        <v>207.48333333333341</v>
      </c>
      <c r="J86" s="36">
        <v>216.66666666666674</v>
      </c>
      <c r="K86" s="31">
        <v>198.3</v>
      </c>
      <c r="L86" s="31">
        <v>182.95</v>
      </c>
      <c r="M86" s="31">
        <v>497.97001999999998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1833.15</v>
      </c>
      <c r="D87" s="36">
        <v>1803.5666666666666</v>
      </c>
      <c r="E87" s="36">
        <v>1752.5333333333333</v>
      </c>
      <c r="F87" s="36">
        <v>1671.9166666666667</v>
      </c>
      <c r="G87" s="36">
        <v>1620.8833333333334</v>
      </c>
      <c r="H87" s="36">
        <v>1884.1833333333332</v>
      </c>
      <c r="I87" s="36">
        <v>1935.2166666666665</v>
      </c>
      <c r="J87" s="36">
        <v>2015.833333333333</v>
      </c>
      <c r="K87" s="31">
        <v>1854.6</v>
      </c>
      <c r="L87" s="31">
        <v>1722.95</v>
      </c>
      <c r="M87" s="31">
        <v>7.2741600000000002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1426.8</v>
      </c>
      <c r="D88" s="36">
        <v>1415.6499999999999</v>
      </c>
      <c r="E88" s="36">
        <v>1364.1999999999998</v>
      </c>
      <c r="F88" s="36">
        <v>1301.5999999999999</v>
      </c>
      <c r="G88" s="36">
        <v>1250.1499999999999</v>
      </c>
      <c r="H88" s="36">
        <v>1478.2499999999998</v>
      </c>
      <c r="I88" s="36">
        <v>1529.7</v>
      </c>
      <c r="J88" s="36">
        <v>1592.2999999999997</v>
      </c>
      <c r="K88" s="31">
        <v>1467.1</v>
      </c>
      <c r="L88" s="31">
        <v>1353.05</v>
      </c>
      <c r="M88" s="31">
        <v>55.083640000000003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2668.2</v>
      </c>
      <c r="D89" s="36">
        <v>2614.3333333333335</v>
      </c>
      <c r="E89" s="36">
        <v>2545.9666666666672</v>
      </c>
      <c r="F89" s="36">
        <v>2423.7333333333336</v>
      </c>
      <c r="G89" s="36">
        <v>2355.3666666666672</v>
      </c>
      <c r="H89" s="36">
        <v>2736.5666666666671</v>
      </c>
      <c r="I89" s="36">
        <v>2804.9333333333329</v>
      </c>
      <c r="J89" s="36">
        <v>2927.166666666667</v>
      </c>
      <c r="K89" s="31">
        <v>2682.7</v>
      </c>
      <c r="L89" s="31">
        <v>2492.1</v>
      </c>
      <c r="M89" s="31">
        <v>13.78978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2304.85</v>
      </c>
      <c r="D90" s="36">
        <v>2266.9166666666665</v>
      </c>
      <c r="E90" s="36">
        <v>2220.083333333333</v>
      </c>
      <c r="F90" s="36">
        <v>2135.3166666666666</v>
      </c>
      <c r="G90" s="36">
        <v>2088.4833333333331</v>
      </c>
      <c r="H90" s="36">
        <v>2351.6833333333329</v>
      </c>
      <c r="I90" s="36">
        <v>2398.516666666666</v>
      </c>
      <c r="J90" s="36">
        <v>2483.2833333333328</v>
      </c>
      <c r="K90" s="31">
        <v>2313.75</v>
      </c>
      <c r="L90" s="31">
        <v>2182.15</v>
      </c>
      <c r="M90" s="31">
        <v>19.969149999999999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2930.05</v>
      </c>
      <c r="D91" s="36">
        <v>2894.2333333333336</v>
      </c>
      <c r="E91" s="36">
        <v>2798.4666666666672</v>
      </c>
      <c r="F91" s="36">
        <v>2666.8833333333337</v>
      </c>
      <c r="G91" s="36">
        <v>2571.1166666666672</v>
      </c>
      <c r="H91" s="36">
        <v>3025.8166666666671</v>
      </c>
      <c r="I91" s="36">
        <v>3121.5833333333335</v>
      </c>
      <c r="J91" s="36">
        <v>3253.166666666667</v>
      </c>
      <c r="K91" s="31">
        <v>2990</v>
      </c>
      <c r="L91" s="31">
        <v>2762.65</v>
      </c>
      <c r="M91" s="31">
        <v>0.94464000000000004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550.20000000000005</v>
      </c>
      <c r="D92" s="36">
        <v>539.38333333333333</v>
      </c>
      <c r="E92" s="36">
        <v>525.06666666666661</v>
      </c>
      <c r="F92" s="36">
        <v>499.93333333333328</v>
      </c>
      <c r="G92" s="36">
        <v>485.61666666666656</v>
      </c>
      <c r="H92" s="36">
        <v>564.51666666666665</v>
      </c>
      <c r="I92" s="36">
        <v>578.83333333333348</v>
      </c>
      <c r="J92" s="36">
        <v>603.9666666666667</v>
      </c>
      <c r="K92" s="31">
        <v>553.70000000000005</v>
      </c>
      <c r="L92" s="31">
        <v>514.25</v>
      </c>
      <c r="M92" s="31">
        <v>8.1941299999999995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1343.7</v>
      </c>
      <c r="D93" s="36">
        <v>1338.9</v>
      </c>
      <c r="E93" s="36">
        <v>1320.9</v>
      </c>
      <c r="F93" s="36">
        <v>1298.0999999999999</v>
      </c>
      <c r="G93" s="36">
        <v>1280.0999999999999</v>
      </c>
      <c r="H93" s="36">
        <v>1361.7000000000003</v>
      </c>
      <c r="I93" s="36">
        <v>1379.7000000000003</v>
      </c>
      <c r="J93" s="36">
        <v>1402.5000000000005</v>
      </c>
      <c r="K93" s="31">
        <v>1356.9</v>
      </c>
      <c r="L93" s="31">
        <v>1316.1</v>
      </c>
      <c r="M93" s="31">
        <v>30.051390000000001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3705.4</v>
      </c>
      <c r="D94" s="36">
        <v>3629.3666666666668</v>
      </c>
      <c r="E94" s="36">
        <v>3517.2833333333338</v>
      </c>
      <c r="F94" s="36">
        <v>3329.166666666667</v>
      </c>
      <c r="G94" s="36">
        <v>3217.0833333333339</v>
      </c>
      <c r="H94" s="36">
        <v>3817.4833333333336</v>
      </c>
      <c r="I94" s="36">
        <v>3929.5666666666666</v>
      </c>
      <c r="J94" s="36">
        <v>4117.6833333333334</v>
      </c>
      <c r="K94" s="31">
        <v>3741.45</v>
      </c>
      <c r="L94" s="31">
        <v>3441.25</v>
      </c>
      <c r="M94" s="31">
        <v>9.5841899999999995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1551.8</v>
      </c>
      <c r="D95" s="36">
        <v>1531.25</v>
      </c>
      <c r="E95" s="36">
        <v>1502.9</v>
      </c>
      <c r="F95" s="36">
        <v>1454</v>
      </c>
      <c r="G95" s="36">
        <v>1425.65</v>
      </c>
      <c r="H95" s="36">
        <v>1580.15</v>
      </c>
      <c r="I95" s="36">
        <v>1608.5</v>
      </c>
      <c r="J95" s="36">
        <v>1657.4</v>
      </c>
      <c r="K95" s="31">
        <v>1559.6</v>
      </c>
      <c r="L95" s="31">
        <v>1482.35</v>
      </c>
      <c r="M95" s="31">
        <v>408.15825000000001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551.95000000000005</v>
      </c>
      <c r="D96" s="36">
        <v>547.44999999999993</v>
      </c>
      <c r="E96" s="36">
        <v>540.59999999999991</v>
      </c>
      <c r="F96" s="36">
        <v>529.25</v>
      </c>
      <c r="G96" s="36">
        <v>522.4</v>
      </c>
      <c r="H96" s="36">
        <v>558.79999999999984</v>
      </c>
      <c r="I96" s="36">
        <v>565.65</v>
      </c>
      <c r="J96" s="36">
        <v>576.99999999999977</v>
      </c>
      <c r="K96" s="31">
        <v>554.29999999999995</v>
      </c>
      <c r="L96" s="31">
        <v>536.1</v>
      </c>
      <c r="M96" s="31">
        <v>32.349139999999998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1792.8</v>
      </c>
      <c r="D97" s="36">
        <v>1786.6000000000001</v>
      </c>
      <c r="E97" s="36">
        <v>1756.2000000000003</v>
      </c>
      <c r="F97" s="36">
        <v>1719.6000000000001</v>
      </c>
      <c r="G97" s="36">
        <v>1689.2000000000003</v>
      </c>
      <c r="H97" s="36">
        <v>1823.2000000000003</v>
      </c>
      <c r="I97" s="36">
        <v>1853.6000000000004</v>
      </c>
      <c r="J97" s="36">
        <v>1890.2000000000003</v>
      </c>
      <c r="K97" s="31">
        <v>1817</v>
      </c>
      <c r="L97" s="31">
        <v>1750</v>
      </c>
      <c r="M97" s="31">
        <v>18.554950000000002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5658.5</v>
      </c>
      <c r="D98" s="36">
        <v>5582.9000000000005</v>
      </c>
      <c r="E98" s="36">
        <v>5390.6000000000013</v>
      </c>
      <c r="F98" s="36">
        <v>5122.7000000000007</v>
      </c>
      <c r="G98" s="36">
        <v>4930.4000000000015</v>
      </c>
      <c r="H98" s="36">
        <v>5850.8000000000011</v>
      </c>
      <c r="I98" s="36">
        <v>6043.1</v>
      </c>
      <c r="J98" s="36">
        <v>6311.0000000000009</v>
      </c>
      <c r="K98" s="31">
        <v>5775.2</v>
      </c>
      <c r="L98" s="31">
        <v>5315</v>
      </c>
      <c r="M98" s="31">
        <v>20.585339999999999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695.25</v>
      </c>
      <c r="D99" s="36">
        <v>667.63333333333333</v>
      </c>
      <c r="E99" s="36">
        <v>634.61666666666667</v>
      </c>
      <c r="F99" s="36">
        <v>573.98333333333335</v>
      </c>
      <c r="G99" s="36">
        <v>540.9666666666667</v>
      </c>
      <c r="H99" s="36">
        <v>728.26666666666665</v>
      </c>
      <c r="I99" s="36">
        <v>761.2833333333333</v>
      </c>
      <c r="J99" s="36">
        <v>821.91666666666663</v>
      </c>
      <c r="K99" s="31">
        <v>700.65</v>
      </c>
      <c r="L99" s="31">
        <v>607</v>
      </c>
      <c r="M99" s="31">
        <v>258.36374000000001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4364.8999999999996</v>
      </c>
      <c r="D100" s="36">
        <v>4244.666666666667</v>
      </c>
      <c r="E100" s="36">
        <v>4040.2333333333336</v>
      </c>
      <c r="F100" s="36">
        <v>3715.5666666666666</v>
      </c>
      <c r="G100" s="36">
        <v>3511.1333333333332</v>
      </c>
      <c r="H100" s="36">
        <v>4569.3333333333339</v>
      </c>
      <c r="I100" s="36">
        <v>4773.7666666666664</v>
      </c>
      <c r="J100" s="36">
        <v>5098.4333333333343</v>
      </c>
      <c r="K100" s="31">
        <v>4449.1000000000004</v>
      </c>
      <c r="L100" s="31">
        <v>3920</v>
      </c>
      <c r="M100" s="31">
        <v>137.59681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505.25</v>
      </c>
      <c r="D101" s="36">
        <v>493.05</v>
      </c>
      <c r="E101" s="36">
        <v>474.20000000000005</v>
      </c>
      <c r="F101" s="36">
        <v>443.15000000000003</v>
      </c>
      <c r="G101" s="36">
        <v>424.30000000000007</v>
      </c>
      <c r="H101" s="36">
        <v>524.1</v>
      </c>
      <c r="I101" s="36">
        <v>542.95000000000005</v>
      </c>
      <c r="J101" s="36">
        <v>574</v>
      </c>
      <c r="K101" s="31">
        <v>511.9</v>
      </c>
      <c r="L101" s="31">
        <v>462</v>
      </c>
      <c r="M101" s="31">
        <v>110.39931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2602.75</v>
      </c>
      <c r="D102" s="36">
        <v>2617.2333333333331</v>
      </c>
      <c r="E102" s="36">
        <v>2510.5166666666664</v>
      </c>
      <c r="F102" s="36">
        <v>2418.2833333333333</v>
      </c>
      <c r="G102" s="36">
        <v>2311.5666666666666</v>
      </c>
      <c r="H102" s="36">
        <v>2709.4666666666662</v>
      </c>
      <c r="I102" s="36">
        <v>2816.1833333333325</v>
      </c>
      <c r="J102" s="36">
        <v>2908.4166666666661</v>
      </c>
      <c r="K102" s="31">
        <v>2723.95</v>
      </c>
      <c r="L102" s="31">
        <v>2525</v>
      </c>
      <c r="M102" s="31">
        <v>110.61076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1108.6500000000001</v>
      </c>
      <c r="D103" s="36">
        <v>1094.3166666666666</v>
      </c>
      <c r="E103" s="36">
        <v>1065.3833333333332</v>
      </c>
      <c r="F103" s="36">
        <v>1022.1166666666666</v>
      </c>
      <c r="G103" s="36">
        <v>993.18333333333317</v>
      </c>
      <c r="H103" s="36">
        <v>1137.5833333333333</v>
      </c>
      <c r="I103" s="36">
        <v>1166.5166666666667</v>
      </c>
      <c r="J103" s="36">
        <v>1209.7833333333333</v>
      </c>
      <c r="K103" s="31">
        <v>1123.25</v>
      </c>
      <c r="L103" s="31">
        <v>1051.05</v>
      </c>
      <c r="M103" s="31">
        <v>421.72104000000002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1630.45</v>
      </c>
      <c r="D104" s="36">
        <v>1598.4833333333333</v>
      </c>
      <c r="E104" s="36">
        <v>1562.4166666666667</v>
      </c>
      <c r="F104" s="36">
        <v>1494.3833333333334</v>
      </c>
      <c r="G104" s="36">
        <v>1458.3166666666668</v>
      </c>
      <c r="H104" s="36">
        <v>1666.5166666666667</v>
      </c>
      <c r="I104" s="36">
        <v>1702.5833333333333</v>
      </c>
      <c r="J104" s="36">
        <v>1770.6166666666666</v>
      </c>
      <c r="K104" s="31">
        <v>1634.55</v>
      </c>
      <c r="L104" s="31">
        <v>1530.45</v>
      </c>
      <c r="M104" s="31">
        <v>8.4791399999999992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562.6</v>
      </c>
      <c r="D105" s="36">
        <v>556.23333333333323</v>
      </c>
      <c r="E105" s="36">
        <v>546.46666666666647</v>
      </c>
      <c r="F105" s="36">
        <v>530.33333333333326</v>
      </c>
      <c r="G105" s="36">
        <v>520.56666666666649</v>
      </c>
      <c r="H105" s="36">
        <v>572.36666666666645</v>
      </c>
      <c r="I105" s="36">
        <v>582.1333333333331</v>
      </c>
      <c r="J105" s="36">
        <v>598.26666666666642</v>
      </c>
      <c r="K105" s="31">
        <v>566</v>
      </c>
      <c r="L105" s="31">
        <v>540.1</v>
      </c>
      <c r="M105" s="31">
        <v>7.8978099999999998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77.25</v>
      </c>
      <c r="D106" s="36">
        <v>75.516666666666666</v>
      </c>
      <c r="E106" s="36">
        <v>72.883333333333326</v>
      </c>
      <c r="F106" s="36">
        <v>68.516666666666666</v>
      </c>
      <c r="G106" s="36">
        <v>65.883333333333326</v>
      </c>
      <c r="H106" s="36">
        <v>79.883333333333326</v>
      </c>
      <c r="I106" s="36">
        <v>82.51666666666668</v>
      </c>
      <c r="J106" s="36">
        <v>86.883333333333326</v>
      </c>
      <c r="K106" s="31">
        <v>78.150000000000006</v>
      </c>
      <c r="L106" s="31">
        <v>71.150000000000006</v>
      </c>
      <c r="M106" s="31">
        <v>973.28220999999996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430.3</v>
      </c>
      <c r="D107" s="36">
        <v>428.11666666666662</v>
      </c>
      <c r="E107" s="36">
        <v>420.23333333333323</v>
      </c>
      <c r="F107" s="36">
        <v>410.16666666666663</v>
      </c>
      <c r="G107" s="36">
        <v>402.28333333333325</v>
      </c>
      <c r="H107" s="36">
        <v>438.18333333333322</v>
      </c>
      <c r="I107" s="36">
        <v>446.06666666666655</v>
      </c>
      <c r="J107" s="36">
        <v>456.13333333333321</v>
      </c>
      <c r="K107" s="31">
        <v>436</v>
      </c>
      <c r="L107" s="31">
        <v>418.05</v>
      </c>
      <c r="M107" s="31">
        <v>271.51351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524.54999999999995</v>
      </c>
      <c r="D108" s="36">
        <v>513.66666666666663</v>
      </c>
      <c r="E108" s="36">
        <v>492.33333333333326</v>
      </c>
      <c r="F108" s="36">
        <v>460.11666666666662</v>
      </c>
      <c r="G108" s="36">
        <v>438.78333333333325</v>
      </c>
      <c r="H108" s="36">
        <v>545.88333333333321</v>
      </c>
      <c r="I108" s="36">
        <v>567.21666666666647</v>
      </c>
      <c r="J108" s="36">
        <v>599.43333333333328</v>
      </c>
      <c r="K108" s="31">
        <v>535</v>
      </c>
      <c r="L108" s="31">
        <v>481.45</v>
      </c>
      <c r="M108" s="31">
        <v>75.783000000000001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572.9</v>
      </c>
      <c r="D109" s="36">
        <v>557.29999999999995</v>
      </c>
      <c r="E109" s="36">
        <v>537.14999999999986</v>
      </c>
      <c r="F109" s="36">
        <v>501.39999999999986</v>
      </c>
      <c r="G109" s="36">
        <v>481.24999999999977</v>
      </c>
      <c r="H109" s="36">
        <v>593.04999999999995</v>
      </c>
      <c r="I109" s="36">
        <v>613.20000000000005</v>
      </c>
      <c r="J109" s="36">
        <v>648.95000000000005</v>
      </c>
      <c r="K109" s="31">
        <v>577.45000000000005</v>
      </c>
      <c r="L109" s="31">
        <v>521.54999999999995</v>
      </c>
      <c r="M109" s="31">
        <v>64.384820000000005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159.25</v>
      </c>
      <c r="D110" s="36">
        <v>155.65</v>
      </c>
      <c r="E110" s="36">
        <v>151.4</v>
      </c>
      <c r="F110" s="36">
        <v>143.55000000000001</v>
      </c>
      <c r="G110" s="36">
        <v>139.30000000000001</v>
      </c>
      <c r="H110" s="36">
        <v>163.5</v>
      </c>
      <c r="I110" s="36">
        <v>167.75</v>
      </c>
      <c r="J110" s="36">
        <v>175.6</v>
      </c>
      <c r="K110" s="31">
        <v>159.9</v>
      </c>
      <c r="L110" s="31">
        <v>147.80000000000001</v>
      </c>
      <c r="M110" s="31">
        <v>369.19071000000002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918.9</v>
      </c>
      <c r="D111" s="36">
        <v>907.30000000000007</v>
      </c>
      <c r="E111" s="36">
        <v>869.60000000000014</v>
      </c>
      <c r="F111" s="36">
        <v>820.30000000000007</v>
      </c>
      <c r="G111" s="36">
        <v>782.60000000000014</v>
      </c>
      <c r="H111" s="36">
        <v>956.60000000000014</v>
      </c>
      <c r="I111" s="36">
        <v>994.30000000000018</v>
      </c>
      <c r="J111" s="36">
        <v>1043.6000000000001</v>
      </c>
      <c r="K111" s="31">
        <v>945</v>
      </c>
      <c r="L111" s="31">
        <v>858</v>
      </c>
      <c r="M111" s="31">
        <v>87.984369999999998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166.45</v>
      </c>
      <c r="D112" s="36">
        <v>164.85</v>
      </c>
      <c r="E112" s="36">
        <v>154.69999999999999</v>
      </c>
      <c r="F112" s="36">
        <v>142.94999999999999</v>
      </c>
      <c r="G112" s="36">
        <v>132.79999999999998</v>
      </c>
      <c r="H112" s="36">
        <v>176.6</v>
      </c>
      <c r="I112" s="36">
        <v>186.75000000000003</v>
      </c>
      <c r="J112" s="36">
        <v>198.5</v>
      </c>
      <c r="K112" s="31">
        <v>175</v>
      </c>
      <c r="L112" s="31">
        <v>153.1</v>
      </c>
      <c r="M112" s="31">
        <v>1141.1916799999999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446.65</v>
      </c>
      <c r="D113" s="36">
        <v>443.68333333333334</v>
      </c>
      <c r="E113" s="36">
        <v>438.36666666666667</v>
      </c>
      <c r="F113" s="36">
        <v>430.08333333333331</v>
      </c>
      <c r="G113" s="36">
        <v>424.76666666666665</v>
      </c>
      <c r="H113" s="36">
        <v>451.9666666666667</v>
      </c>
      <c r="I113" s="36">
        <v>457.28333333333342</v>
      </c>
      <c r="J113" s="36">
        <v>465.56666666666672</v>
      </c>
      <c r="K113" s="31">
        <v>449</v>
      </c>
      <c r="L113" s="31">
        <v>435.4</v>
      </c>
      <c r="M113" s="31">
        <v>51.75508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332.7</v>
      </c>
      <c r="D114" s="36">
        <v>325.91666666666669</v>
      </c>
      <c r="E114" s="36">
        <v>316.03333333333336</v>
      </c>
      <c r="F114" s="36">
        <v>299.36666666666667</v>
      </c>
      <c r="G114" s="36">
        <v>289.48333333333335</v>
      </c>
      <c r="H114" s="36">
        <v>342.58333333333337</v>
      </c>
      <c r="I114" s="36">
        <v>352.4666666666667</v>
      </c>
      <c r="J114" s="36">
        <v>369.13333333333338</v>
      </c>
      <c r="K114" s="31">
        <v>335.8</v>
      </c>
      <c r="L114" s="31">
        <v>309.25</v>
      </c>
      <c r="M114" s="31">
        <v>143.00262000000001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1500.95</v>
      </c>
      <c r="D115" s="36">
        <v>1463.0333333333335</v>
      </c>
      <c r="E115" s="36">
        <v>1410.2666666666671</v>
      </c>
      <c r="F115" s="36">
        <v>1319.5833333333335</v>
      </c>
      <c r="G115" s="36">
        <v>1266.8166666666671</v>
      </c>
      <c r="H115" s="36">
        <v>1553.7166666666672</v>
      </c>
      <c r="I115" s="36">
        <v>1606.4833333333336</v>
      </c>
      <c r="J115" s="36">
        <v>1697.1666666666672</v>
      </c>
      <c r="K115" s="31">
        <v>1515.8</v>
      </c>
      <c r="L115" s="31">
        <v>1372.35</v>
      </c>
      <c r="M115" s="31">
        <v>110.14467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5995.55</v>
      </c>
      <c r="D116" s="36">
        <v>5871.6833333333343</v>
      </c>
      <c r="E116" s="36">
        <v>5693.2666666666682</v>
      </c>
      <c r="F116" s="36">
        <v>5390.9833333333336</v>
      </c>
      <c r="G116" s="36">
        <v>5212.5666666666675</v>
      </c>
      <c r="H116" s="36">
        <v>6173.966666666669</v>
      </c>
      <c r="I116" s="36">
        <v>6352.383333333335</v>
      </c>
      <c r="J116" s="36">
        <v>6654.6666666666697</v>
      </c>
      <c r="K116" s="31">
        <v>6050.1</v>
      </c>
      <c r="L116" s="31">
        <v>5569.4</v>
      </c>
      <c r="M116" s="31">
        <v>5.5200100000000001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1430.1</v>
      </c>
      <c r="D117" s="36">
        <v>1422.75</v>
      </c>
      <c r="E117" s="36">
        <v>1407.5</v>
      </c>
      <c r="F117" s="36">
        <v>1384.9</v>
      </c>
      <c r="G117" s="36">
        <v>1369.65</v>
      </c>
      <c r="H117" s="36">
        <v>1445.35</v>
      </c>
      <c r="I117" s="36">
        <v>1460.6</v>
      </c>
      <c r="J117" s="36">
        <v>1483.1999999999998</v>
      </c>
      <c r="K117" s="31">
        <v>1438</v>
      </c>
      <c r="L117" s="31">
        <v>1400.15</v>
      </c>
      <c r="M117" s="31">
        <v>92.334239999999994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4348.5</v>
      </c>
      <c r="D118" s="36">
        <v>4247.4333333333334</v>
      </c>
      <c r="E118" s="36">
        <v>4131.0666666666666</v>
      </c>
      <c r="F118" s="36">
        <v>3913.6333333333332</v>
      </c>
      <c r="G118" s="36">
        <v>3797.2666666666664</v>
      </c>
      <c r="H118" s="36">
        <v>4464.8666666666668</v>
      </c>
      <c r="I118" s="36">
        <v>4581.2333333333336</v>
      </c>
      <c r="J118" s="36">
        <v>4798.666666666667</v>
      </c>
      <c r="K118" s="31">
        <v>4363.8</v>
      </c>
      <c r="L118" s="31">
        <v>4030</v>
      </c>
      <c r="M118" s="31">
        <v>17.298940000000002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1176.3499999999999</v>
      </c>
      <c r="D119" s="36">
        <v>1166.7833333333333</v>
      </c>
      <c r="E119" s="36">
        <v>1147.0666666666666</v>
      </c>
      <c r="F119" s="36">
        <v>1117.7833333333333</v>
      </c>
      <c r="G119" s="36">
        <v>1098.0666666666666</v>
      </c>
      <c r="H119" s="36">
        <v>1196.0666666666666</v>
      </c>
      <c r="I119" s="36">
        <v>1215.7833333333333</v>
      </c>
      <c r="J119" s="36">
        <v>1245.0666666666666</v>
      </c>
      <c r="K119" s="31">
        <v>1186.5</v>
      </c>
      <c r="L119" s="31">
        <v>1137.5</v>
      </c>
      <c r="M119" s="31">
        <v>4.1043200000000004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608.54999999999995</v>
      </c>
      <c r="D120" s="36">
        <v>592.2833333333333</v>
      </c>
      <c r="E120" s="36">
        <v>569.56666666666661</v>
      </c>
      <c r="F120" s="36">
        <v>530.58333333333326</v>
      </c>
      <c r="G120" s="36">
        <v>507.86666666666656</v>
      </c>
      <c r="H120" s="36">
        <v>631.26666666666665</v>
      </c>
      <c r="I120" s="36">
        <v>653.98333333333335</v>
      </c>
      <c r="J120" s="36">
        <v>692.9666666666667</v>
      </c>
      <c r="K120" s="31">
        <v>615</v>
      </c>
      <c r="L120" s="31">
        <v>553.29999999999995</v>
      </c>
      <c r="M120" s="31">
        <v>57.649099999999997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878.4</v>
      </c>
      <c r="D121" s="36">
        <v>863.08333333333337</v>
      </c>
      <c r="E121" s="36">
        <v>844.4666666666667</v>
      </c>
      <c r="F121" s="36">
        <v>810.5333333333333</v>
      </c>
      <c r="G121" s="36">
        <v>791.91666666666663</v>
      </c>
      <c r="H121" s="36">
        <v>897.01666666666677</v>
      </c>
      <c r="I121" s="36">
        <v>915.63333333333333</v>
      </c>
      <c r="J121" s="36">
        <v>949.56666666666683</v>
      </c>
      <c r="K121" s="31">
        <v>881.7</v>
      </c>
      <c r="L121" s="31">
        <v>829.15</v>
      </c>
      <c r="M121" s="31">
        <v>19.698540000000001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1006.25</v>
      </c>
      <c r="D122" s="36">
        <v>982.7166666666667</v>
      </c>
      <c r="E122" s="36">
        <v>951.78333333333342</v>
      </c>
      <c r="F122" s="36">
        <v>897.31666666666672</v>
      </c>
      <c r="G122" s="36">
        <v>866.38333333333344</v>
      </c>
      <c r="H122" s="36">
        <v>1037.1833333333334</v>
      </c>
      <c r="I122" s="36">
        <v>1068.1166666666668</v>
      </c>
      <c r="J122" s="36">
        <v>1122.5833333333335</v>
      </c>
      <c r="K122" s="31">
        <v>1013.65</v>
      </c>
      <c r="L122" s="31">
        <v>928.25</v>
      </c>
      <c r="M122" s="31">
        <v>33.847070000000002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530.6</v>
      </c>
      <c r="D123" s="36">
        <v>523.80000000000007</v>
      </c>
      <c r="E123" s="36">
        <v>504.65000000000009</v>
      </c>
      <c r="F123" s="36">
        <v>478.70000000000005</v>
      </c>
      <c r="G123" s="36">
        <v>459.55000000000007</v>
      </c>
      <c r="H123" s="36">
        <v>549.75000000000011</v>
      </c>
      <c r="I123" s="36">
        <v>568.9</v>
      </c>
      <c r="J123" s="36">
        <v>594.85000000000014</v>
      </c>
      <c r="K123" s="31">
        <v>542.95000000000005</v>
      </c>
      <c r="L123" s="31">
        <v>497.85</v>
      </c>
      <c r="M123" s="31">
        <v>77.632339999999999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1442.7</v>
      </c>
      <c r="D124" s="36">
        <v>1406.6166666666668</v>
      </c>
      <c r="E124" s="36">
        <v>1360.4333333333336</v>
      </c>
      <c r="F124" s="36">
        <v>1278.1666666666667</v>
      </c>
      <c r="G124" s="36">
        <v>1231.9833333333336</v>
      </c>
      <c r="H124" s="36">
        <v>1488.8833333333337</v>
      </c>
      <c r="I124" s="36">
        <v>1535.0666666666671</v>
      </c>
      <c r="J124" s="36">
        <v>1617.3333333333337</v>
      </c>
      <c r="K124" s="31">
        <v>1452.8</v>
      </c>
      <c r="L124" s="31">
        <v>1324.35</v>
      </c>
      <c r="M124" s="31">
        <v>15.31081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1718.1</v>
      </c>
      <c r="D125" s="36">
        <v>1695.95</v>
      </c>
      <c r="E125" s="36">
        <v>1667.15</v>
      </c>
      <c r="F125" s="36">
        <v>1616.2</v>
      </c>
      <c r="G125" s="36">
        <v>1587.4</v>
      </c>
      <c r="H125" s="36">
        <v>1746.9</v>
      </c>
      <c r="I125" s="36">
        <v>1775.6999999999998</v>
      </c>
      <c r="J125" s="36">
        <v>1826.65</v>
      </c>
      <c r="K125" s="31">
        <v>1724.75</v>
      </c>
      <c r="L125" s="31">
        <v>1645</v>
      </c>
      <c r="M125" s="31">
        <v>144.26318000000001</v>
      </c>
      <c r="N125" s="1"/>
      <c r="O125" s="1"/>
    </row>
    <row r="126" spans="1:15" ht="12.75" customHeight="1">
      <c r="A126" s="51">
        <v>117</v>
      </c>
      <c r="B126" s="53" t="s">
        <v>848</v>
      </c>
      <c r="C126" s="31">
        <v>156.85</v>
      </c>
      <c r="D126" s="36">
        <v>154.25</v>
      </c>
      <c r="E126" s="36">
        <v>150.6</v>
      </c>
      <c r="F126" s="36">
        <v>144.35</v>
      </c>
      <c r="G126" s="36">
        <v>140.69999999999999</v>
      </c>
      <c r="H126" s="36">
        <v>160.5</v>
      </c>
      <c r="I126" s="36">
        <v>164.14999999999998</v>
      </c>
      <c r="J126" s="36">
        <v>170.4</v>
      </c>
      <c r="K126" s="31">
        <v>157.9</v>
      </c>
      <c r="L126" s="31">
        <v>148</v>
      </c>
      <c r="M126" s="31">
        <v>52.58202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4623.6499999999996</v>
      </c>
      <c r="D127" s="36">
        <v>4565.4333333333334</v>
      </c>
      <c r="E127" s="36">
        <v>4480.8666666666668</v>
      </c>
      <c r="F127" s="36">
        <v>4338.083333333333</v>
      </c>
      <c r="G127" s="36">
        <v>4253.5166666666664</v>
      </c>
      <c r="H127" s="36">
        <v>4708.2166666666672</v>
      </c>
      <c r="I127" s="36">
        <v>4792.7833333333347</v>
      </c>
      <c r="J127" s="36">
        <v>4935.5666666666675</v>
      </c>
      <c r="K127" s="31">
        <v>4650</v>
      </c>
      <c r="L127" s="31">
        <v>4422.6499999999996</v>
      </c>
      <c r="M127" s="31">
        <v>2.24946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622.29999999999995</v>
      </c>
      <c r="D128" s="36">
        <v>608.9</v>
      </c>
      <c r="E128" s="36">
        <v>593.79999999999995</v>
      </c>
      <c r="F128" s="36">
        <v>565.29999999999995</v>
      </c>
      <c r="G128" s="36">
        <v>550.19999999999993</v>
      </c>
      <c r="H128" s="36">
        <v>637.4</v>
      </c>
      <c r="I128" s="36">
        <v>652.50000000000011</v>
      </c>
      <c r="J128" s="36">
        <v>681</v>
      </c>
      <c r="K128" s="31">
        <v>624</v>
      </c>
      <c r="L128" s="31">
        <v>580.4</v>
      </c>
      <c r="M128" s="31">
        <v>43.061959999999999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4688.8500000000004</v>
      </c>
      <c r="D129" s="36">
        <v>4697.833333333333</v>
      </c>
      <c r="E129" s="36">
        <v>4621.6666666666661</v>
      </c>
      <c r="F129" s="36">
        <v>4554.4833333333327</v>
      </c>
      <c r="G129" s="36">
        <v>4478.3166666666657</v>
      </c>
      <c r="H129" s="36">
        <v>4765.0166666666664</v>
      </c>
      <c r="I129" s="36">
        <v>4841.1833333333325</v>
      </c>
      <c r="J129" s="36">
        <v>4908.3666666666668</v>
      </c>
      <c r="K129" s="31">
        <v>4774</v>
      </c>
      <c r="L129" s="31">
        <v>4630.6499999999996</v>
      </c>
      <c r="M129" s="31">
        <v>4.5706300000000004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3409</v>
      </c>
      <c r="D130" s="36">
        <v>3341.85</v>
      </c>
      <c r="E130" s="36">
        <v>3242.2</v>
      </c>
      <c r="F130" s="36">
        <v>3075.4</v>
      </c>
      <c r="G130" s="36">
        <v>2975.75</v>
      </c>
      <c r="H130" s="36">
        <v>3508.6499999999996</v>
      </c>
      <c r="I130" s="36">
        <v>3608.3</v>
      </c>
      <c r="J130" s="36">
        <v>3775.0999999999995</v>
      </c>
      <c r="K130" s="31">
        <v>3441.5</v>
      </c>
      <c r="L130" s="31">
        <v>3175.05</v>
      </c>
      <c r="M130" s="31">
        <v>103.72458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426.15</v>
      </c>
      <c r="D131" s="36">
        <v>422.41666666666669</v>
      </c>
      <c r="E131" s="36">
        <v>409.73333333333335</v>
      </c>
      <c r="F131" s="36">
        <v>393.31666666666666</v>
      </c>
      <c r="G131" s="36">
        <v>380.63333333333333</v>
      </c>
      <c r="H131" s="36">
        <v>438.83333333333337</v>
      </c>
      <c r="I131" s="36">
        <v>451.51666666666665</v>
      </c>
      <c r="J131" s="36">
        <v>467.93333333333339</v>
      </c>
      <c r="K131" s="31">
        <v>435.1</v>
      </c>
      <c r="L131" s="31">
        <v>406</v>
      </c>
      <c r="M131" s="31">
        <v>37.934840000000001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941.4</v>
      </c>
      <c r="D132" s="36">
        <v>930.13333333333333</v>
      </c>
      <c r="E132" s="36">
        <v>912.26666666666665</v>
      </c>
      <c r="F132" s="36">
        <v>883.13333333333333</v>
      </c>
      <c r="G132" s="36">
        <v>865.26666666666665</v>
      </c>
      <c r="H132" s="36">
        <v>959.26666666666665</v>
      </c>
      <c r="I132" s="36">
        <v>977.13333333333321</v>
      </c>
      <c r="J132" s="36">
        <v>1006.2666666666667</v>
      </c>
      <c r="K132" s="31">
        <v>948</v>
      </c>
      <c r="L132" s="31">
        <v>901</v>
      </c>
      <c r="M132" s="31">
        <v>38.359960000000001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1630.5</v>
      </c>
      <c r="D133" s="36">
        <v>1616.8333333333333</v>
      </c>
      <c r="E133" s="36">
        <v>1588.6666666666665</v>
      </c>
      <c r="F133" s="36">
        <v>1546.8333333333333</v>
      </c>
      <c r="G133" s="36">
        <v>1518.6666666666665</v>
      </c>
      <c r="H133" s="36">
        <v>1658.6666666666665</v>
      </c>
      <c r="I133" s="36">
        <v>1686.833333333333</v>
      </c>
      <c r="J133" s="36">
        <v>1728.6666666666665</v>
      </c>
      <c r="K133" s="31">
        <v>1645</v>
      </c>
      <c r="L133" s="31">
        <v>1575</v>
      </c>
      <c r="M133" s="31">
        <v>20.702120000000001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127959.7</v>
      </c>
      <c r="D134" s="36">
        <v>126101.64999999998</v>
      </c>
      <c r="E134" s="36">
        <v>123874.94999999995</v>
      </c>
      <c r="F134" s="36">
        <v>119790.19999999997</v>
      </c>
      <c r="G134" s="36">
        <v>117563.49999999994</v>
      </c>
      <c r="H134" s="36">
        <v>130186.39999999997</v>
      </c>
      <c r="I134" s="36">
        <v>132413.1</v>
      </c>
      <c r="J134" s="36">
        <v>136497.84999999998</v>
      </c>
      <c r="K134" s="31">
        <v>128328.35</v>
      </c>
      <c r="L134" s="31">
        <v>122016.9</v>
      </c>
      <c r="M134" s="31">
        <v>9.9919999999999995E-2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1296.8499999999999</v>
      </c>
      <c r="D135" s="36">
        <v>1273.9166666666667</v>
      </c>
      <c r="E135" s="36">
        <v>1199.6333333333334</v>
      </c>
      <c r="F135" s="36">
        <v>1102.4166666666667</v>
      </c>
      <c r="G135" s="36">
        <v>1028.1333333333334</v>
      </c>
      <c r="H135" s="36">
        <v>1371.1333333333334</v>
      </c>
      <c r="I135" s="36">
        <v>1445.4166666666667</v>
      </c>
      <c r="J135" s="36">
        <v>1542.6333333333334</v>
      </c>
      <c r="K135" s="31">
        <v>1348.2</v>
      </c>
      <c r="L135" s="31">
        <v>1176.7</v>
      </c>
      <c r="M135" s="31">
        <v>17.978490000000001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274.3</v>
      </c>
      <c r="D136" s="36">
        <v>270.5</v>
      </c>
      <c r="E136" s="36">
        <v>262.75</v>
      </c>
      <c r="F136" s="36">
        <v>251.2</v>
      </c>
      <c r="G136" s="36">
        <v>243.45</v>
      </c>
      <c r="H136" s="36">
        <v>282.05</v>
      </c>
      <c r="I136" s="36">
        <v>289.8</v>
      </c>
      <c r="J136" s="36">
        <v>301.35000000000002</v>
      </c>
      <c r="K136" s="31">
        <v>278.25</v>
      </c>
      <c r="L136" s="31">
        <v>258.95</v>
      </c>
      <c r="M136" s="31">
        <v>40.830710000000003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2740.95</v>
      </c>
      <c r="D137" s="36">
        <v>2688.8166666666666</v>
      </c>
      <c r="E137" s="36">
        <v>2623.9333333333334</v>
      </c>
      <c r="F137" s="36">
        <v>2506.916666666667</v>
      </c>
      <c r="G137" s="36">
        <v>2442.0333333333338</v>
      </c>
      <c r="H137" s="36">
        <v>2805.833333333333</v>
      </c>
      <c r="I137" s="36">
        <v>2870.7166666666662</v>
      </c>
      <c r="J137" s="36">
        <v>2987.7333333333327</v>
      </c>
      <c r="K137" s="31">
        <v>2753.7</v>
      </c>
      <c r="L137" s="31">
        <v>2571.8000000000002</v>
      </c>
      <c r="M137" s="31">
        <v>42.428809999999999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2155.8000000000002</v>
      </c>
      <c r="D138" s="36">
        <v>2151.7166666666667</v>
      </c>
      <c r="E138" s="36">
        <v>2115.4333333333334</v>
      </c>
      <c r="F138" s="36">
        <v>2075.0666666666666</v>
      </c>
      <c r="G138" s="36">
        <v>2038.7833333333333</v>
      </c>
      <c r="H138" s="36">
        <v>2192.0833333333335</v>
      </c>
      <c r="I138" s="36">
        <v>2228.3666666666672</v>
      </c>
      <c r="J138" s="36">
        <v>2268.7333333333336</v>
      </c>
      <c r="K138" s="31">
        <v>2188</v>
      </c>
      <c r="L138" s="31">
        <v>2111.35</v>
      </c>
      <c r="M138" s="31">
        <v>4.1064699999999998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645.5</v>
      </c>
      <c r="D139" s="36">
        <v>643.6</v>
      </c>
      <c r="E139" s="36">
        <v>620</v>
      </c>
      <c r="F139" s="36">
        <v>594.5</v>
      </c>
      <c r="G139" s="36">
        <v>570.9</v>
      </c>
      <c r="H139" s="36">
        <v>669.1</v>
      </c>
      <c r="I139" s="36">
        <v>692.70000000000016</v>
      </c>
      <c r="J139" s="36">
        <v>718.2</v>
      </c>
      <c r="K139" s="31">
        <v>667.2</v>
      </c>
      <c r="L139" s="31">
        <v>618.1</v>
      </c>
      <c r="M139" s="31">
        <v>135.11762999999999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12502.6</v>
      </c>
      <c r="D140" s="36">
        <v>12413.933333333334</v>
      </c>
      <c r="E140" s="36">
        <v>12213.766666666668</v>
      </c>
      <c r="F140" s="36">
        <v>11924.933333333334</v>
      </c>
      <c r="G140" s="36">
        <v>11724.766666666668</v>
      </c>
      <c r="H140" s="36">
        <v>12702.766666666668</v>
      </c>
      <c r="I140" s="36">
        <v>12902.933333333332</v>
      </c>
      <c r="J140" s="36">
        <v>13191.766666666668</v>
      </c>
      <c r="K140" s="31">
        <v>12614.1</v>
      </c>
      <c r="L140" s="31">
        <v>12125.1</v>
      </c>
      <c r="M140" s="31">
        <v>4.4758100000000001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926.25</v>
      </c>
      <c r="D141" s="36">
        <v>921.43333333333339</v>
      </c>
      <c r="E141" s="36">
        <v>904.26666666666677</v>
      </c>
      <c r="F141" s="36">
        <v>882.28333333333342</v>
      </c>
      <c r="G141" s="36">
        <v>865.11666666666679</v>
      </c>
      <c r="H141" s="36">
        <v>943.41666666666674</v>
      </c>
      <c r="I141" s="36">
        <v>960.58333333333326</v>
      </c>
      <c r="J141" s="36">
        <v>982.56666666666672</v>
      </c>
      <c r="K141" s="31">
        <v>938.6</v>
      </c>
      <c r="L141" s="31">
        <v>899.45</v>
      </c>
      <c r="M141" s="31">
        <v>10.664809999999999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822.25</v>
      </c>
      <c r="D142" s="36">
        <v>807.5</v>
      </c>
      <c r="E142" s="36">
        <v>775.5</v>
      </c>
      <c r="F142" s="36">
        <v>728.75</v>
      </c>
      <c r="G142" s="36">
        <v>696.75</v>
      </c>
      <c r="H142" s="36">
        <v>854.25</v>
      </c>
      <c r="I142" s="36">
        <v>886.25</v>
      </c>
      <c r="J142" s="36">
        <v>933</v>
      </c>
      <c r="K142" s="31">
        <v>839.5</v>
      </c>
      <c r="L142" s="31">
        <v>760.75</v>
      </c>
      <c r="M142" s="31">
        <v>26.139030000000002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2798.2</v>
      </c>
      <c r="D143" s="36">
        <v>2714.4</v>
      </c>
      <c r="E143" s="36">
        <v>2483.8000000000002</v>
      </c>
      <c r="F143" s="36">
        <v>2169.4</v>
      </c>
      <c r="G143" s="36">
        <v>1938.8000000000002</v>
      </c>
      <c r="H143" s="36">
        <v>3028.8</v>
      </c>
      <c r="I143" s="36">
        <v>3259.3999999999996</v>
      </c>
      <c r="J143" s="36">
        <v>3573.8</v>
      </c>
      <c r="K143" s="31">
        <v>2945</v>
      </c>
      <c r="L143" s="31">
        <v>2400</v>
      </c>
      <c r="M143" s="31">
        <v>61.580329999999996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64.150000000000006</v>
      </c>
      <c r="D144" s="36">
        <v>63.849999999999994</v>
      </c>
      <c r="E144" s="36">
        <v>62.649999999999991</v>
      </c>
      <c r="F144" s="36">
        <v>61.15</v>
      </c>
      <c r="G144" s="36">
        <v>59.949999999999996</v>
      </c>
      <c r="H144" s="36">
        <v>65.349999999999994</v>
      </c>
      <c r="I144" s="36">
        <v>66.549999999999983</v>
      </c>
      <c r="J144" s="36">
        <v>68.049999999999983</v>
      </c>
      <c r="K144" s="31">
        <v>65.05</v>
      </c>
      <c r="L144" s="31">
        <v>62.35</v>
      </c>
      <c r="M144" s="31">
        <v>138.95908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2362.1</v>
      </c>
      <c r="D145" s="36">
        <v>2352.3666666666663</v>
      </c>
      <c r="E145" s="36">
        <v>2279.7833333333328</v>
      </c>
      <c r="F145" s="36">
        <v>2197.4666666666667</v>
      </c>
      <c r="G145" s="36">
        <v>2124.8833333333332</v>
      </c>
      <c r="H145" s="36">
        <v>2434.6833333333325</v>
      </c>
      <c r="I145" s="36">
        <v>2507.2666666666655</v>
      </c>
      <c r="J145" s="36">
        <v>2589.5833333333321</v>
      </c>
      <c r="K145" s="31">
        <v>2424.9499999999998</v>
      </c>
      <c r="L145" s="31">
        <v>2270.0500000000002</v>
      </c>
      <c r="M145" s="31">
        <v>9.6281700000000008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1747.35</v>
      </c>
      <c r="D146" s="36">
        <v>1716.0833333333333</v>
      </c>
      <c r="E146" s="36">
        <v>1677.2666666666664</v>
      </c>
      <c r="F146" s="36">
        <v>1607.1833333333332</v>
      </c>
      <c r="G146" s="36">
        <v>1568.3666666666663</v>
      </c>
      <c r="H146" s="36">
        <v>1786.1666666666665</v>
      </c>
      <c r="I146" s="36">
        <v>1824.9833333333336</v>
      </c>
      <c r="J146" s="36">
        <v>1895.0666666666666</v>
      </c>
      <c r="K146" s="31">
        <v>1754.9</v>
      </c>
      <c r="L146" s="31">
        <v>1646</v>
      </c>
      <c r="M146" s="31">
        <v>4.7258500000000003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97.35</v>
      </c>
      <c r="D147" s="36">
        <v>97.433333333333323</v>
      </c>
      <c r="E147" s="36">
        <v>93.066666666666649</v>
      </c>
      <c r="F147" s="36">
        <v>88.783333333333331</v>
      </c>
      <c r="G147" s="36">
        <v>84.416666666666657</v>
      </c>
      <c r="H147" s="36">
        <v>101.71666666666664</v>
      </c>
      <c r="I147" s="36">
        <v>106.08333333333331</v>
      </c>
      <c r="J147" s="36">
        <v>110.36666666666663</v>
      </c>
      <c r="K147" s="31">
        <v>101.8</v>
      </c>
      <c r="L147" s="31">
        <v>93.15</v>
      </c>
      <c r="M147" s="31">
        <v>1395.8919000000001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244.8</v>
      </c>
      <c r="D148" s="36">
        <v>238.54999999999998</v>
      </c>
      <c r="E148" s="36">
        <v>230.09999999999997</v>
      </c>
      <c r="F148" s="36">
        <v>215.39999999999998</v>
      </c>
      <c r="G148" s="36">
        <v>206.94999999999996</v>
      </c>
      <c r="H148" s="36">
        <v>253.24999999999997</v>
      </c>
      <c r="I148" s="36">
        <v>261.69999999999993</v>
      </c>
      <c r="J148" s="36">
        <v>276.39999999999998</v>
      </c>
      <c r="K148" s="31">
        <v>247</v>
      </c>
      <c r="L148" s="31">
        <v>223.85</v>
      </c>
      <c r="M148" s="31">
        <v>176.59231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341</v>
      </c>
      <c r="D149" s="36">
        <v>332.84999999999997</v>
      </c>
      <c r="E149" s="36">
        <v>323.44999999999993</v>
      </c>
      <c r="F149" s="36">
        <v>305.89999999999998</v>
      </c>
      <c r="G149" s="36">
        <v>296.49999999999994</v>
      </c>
      <c r="H149" s="36">
        <v>350.39999999999992</v>
      </c>
      <c r="I149" s="36">
        <v>359.7999999999999</v>
      </c>
      <c r="J149" s="36">
        <v>377.34999999999991</v>
      </c>
      <c r="K149" s="31">
        <v>342.25</v>
      </c>
      <c r="L149" s="31">
        <v>315.3</v>
      </c>
      <c r="M149" s="31">
        <v>464.18628999999999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3300.6</v>
      </c>
      <c r="D150" s="36">
        <v>3230.2000000000003</v>
      </c>
      <c r="E150" s="36">
        <v>3145.4000000000005</v>
      </c>
      <c r="F150" s="36">
        <v>2990.2000000000003</v>
      </c>
      <c r="G150" s="36">
        <v>2905.4000000000005</v>
      </c>
      <c r="H150" s="36">
        <v>3385.4000000000005</v>
      </c>
      <c r="I150" s="36">
        <v>3470.2000000000007</v>
      </c>
      <c r="J150" s="36">
        <v>3625.4000000000005</v>
      </c>
      <c r="K150" s="31">
        <v>3315</v>
      </c>
      <c r="L150" s="31">
        <v>3075</v>
      </c>
      <c r="M150" s="31">
        <v>2.4447000000000001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2509.85</v>
      </c>
      <c r="D151" s="36">
        <v>2504.6333333333332</v>
      </c>
      <c r="E151" s="36">
        <v>2435.2166666666662</v>
      </c>
      <c r="F151" s="36">
        <v>2360.583333333333</v>
      </c>
      <c r="G151" s="36">
        <v>2291.1666666666661</v>
      </c>
      <c r="H151" s="36">
        <v>2579.2666666666664</v>
      </c>
      <c r="I151" s="36">
        <v>2648.6833333333334</v>
      </c>
      <c r="J151" s="36">
        <v>2723.3166666666666</v>
      </c>
      <c r="K151" s="31">
        <v>2574.0500000000002</v>
      </c>
      <c r="L151" s="31">
        <v>2430</v>
      </c>
      <c r="M151" s="31">
        <v>20.287790000000001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1844.95</v>
      </c>
      <c r="D152" s="36">
        <v>1804</v>
      </c>
      <c r="E152" s="36">
        <v>1758</v>
      </c>
      <c r="F152" s="36">
        <v>1671.05</v>
      </c>
      <c r="G152" s="36">
        <v>1625.05</v>
      </c>
      <c r="H152" s="36">
        <v>1890.95</v>
      </c>
      <c r="I152" s="36">
        <v>1936.95</v>
      </c>
      <c r="J152" s="36">
        <v>2023.9</v>
      </c>
      <c r="K152" s="31">
        <v>1850</v>
      </c>
      <c r="L152" s="31">
        <v>1717.05</v>
      </c>
      <c r="M152" s="31">
        <v>7.81426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247.5</v>
      </c>
      <c r="D153" s="36">
        <v>242.56666666666669</v>
      </c>
      <c r="E153" s="36">
        <v>235.38333333333338</v>
      </c>
      <c r="F153" s="36">
        <v>223.26666666666668</v>
      </c>
      <c r="G153" s="36">
        <v>216.08333333333337</v>
      </c>
      <c r="H153" s="36">
        <v>254.68333333333339</v>
      </c>
      <c r="I153" s="36">
        <v>261.86666666666673</v>
      </c>
      <c r="J153" s="36">
        <v>273.98333333333341</v>
      </c>
      <c r="K153" s="31">
        <v>249.75</v>
      </c>
      <c r="L153" s="31">
        <v>230.45</v>
      </c>
      <c r="M153" s="31">
        <v>370.78550999999999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580.5</v>
      </c>
      <c r="D154" s="36">
        <v>583.68333333333328</v>
      </c>
      <c r="E154" s="36">
        <v>552.26666666666654</v>
      </c>
      <c r="F154" s="36">
        <v>524.0333333333333</v>
      </c>
      <c r="G154" s="36">
        <v>492.61666666666656</v>
      </c>
      <c r="H154" s="36">
        <v>611.91666666666652</v>
      </c>
      <c r="I154" s="36">
        <v>643.33333333333326</v>
      </c>
      <c r="J154" s="36">
        <v>671.56666666666649</v>
      </c>
      <c r="K154" s="31">
        <v>615.1</v>
      </c>
      <c r="L154" s="31">
        <v>555.45000000000005</v>
      </c>
      <c r="M154" s="31">
        <v>77.602590000000006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339.85</v>
      </c>
      <c r="D155" s="36">
        <v>344.68333333333334</v>
      </c>
      <c r="E155" s="36">
        <v>334.7166666666667</v>
      </c>
      <c r="F155" s="36">
        <v>329.58333333333337</v>
      </c>
      <c r="G155" s="36">
        <v>319.61666666666673</v>
      </c>
      <c r="H155" s="36">
        <v>349.81666666666666</v>
      </c>
      <c r="I155" s="36">
        <v>359.78333333333325</v>
      </c>
      <c r="J155" s="36">
        <v>364.91666666666663</v>
      </c>
      <c r="K155" s="31">
        <v>354.65</v>
      </c>
      <c r="L155" s="31">
        <v>339.55</v>
      </c>
      <c r="M155" s="31">
        <v>74.049220000000005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1293.3499999999999</v>
      </c>
      <c r="D156" s="36">
        <v>1277.5166666666667</v>
      </c>
      <c r="E156" s="36">
        <v>1243.0333333333333</v>
      </c>
      <c r="F156" s="36">
        <v>1192.7166666666667</v>
      </c>
      <c r="G156" s="36">
        <v>1158.2333333333333</v>
      </c>
      <c r="H156" s="36">
        <v>1327.8333333333333</v>
      </c>
      <c r="I156" s="36">
        <v>1362.3166666666664</v>
      </c>
      <c r="J156" s="36">
        <v>1412.6333333333332</v>
      </c>
      <c r="K156" s="31">
        <v>1312</v>
      </c>
      <c r="L156" s="31">
        <v>1227.2</v>
      </c>
      <c r="M156" s="31">
        <v>16.380559999999999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3666.1</v>
      </c>
      <c r="D157" s="36">
        <v>3606.0833333333335</v>
      </c>
      <c r="E157" s="36">
        <v>3501.0666666666671</v>
      </c>
      <c r="F157" s="36">
        <v>3336.0333333333338</v>
      </c>
      <c r="G157" s="36">
        <v>3231.0166666666673</v>
      </c>
      <c r="H157" s="36">
        <v>3771.1166666666668</v>
      </c>
      <c r="I157" s="36">
        <v>3876.1333333333332</v>
      </c>
      <c r="J157" s="36">
        <v>4041.1666666666665</v>
      </c>
      <c r="K157" s="31">
        <v>3711.1</v>
      </c>
      <c r="L157" s="31">
        <v>3441.05</v>
      </c>
      <c r="M157" s="31">
        <v>5.9763900000000003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38548.9</v>
      </c>
      <c r="D158" s="36">
        <v>37976.283333333333</v>
      </c>
      <c r="E158" s="36">
        <v>37296.566666666666</v>
      </c>
      <c r="F158" s="36">
        <v>36044.23333333333</v>
      </c>
      <c r="G158" s="36">
        <v>35364.516666666663</v>
      </c>
      <c r="H158" s="36">
        <v>39228.616666666669</v>
      </c>
      <c r="I158" s="36">
        <v>39908.333333333328</v>
      </c>
      <c r="J158" s="36">
        <v>41160.666666666672</v>
      </c>
      <c r="K158" s="31">
        <v>38656</v>
      </c>
      <c r="L158" s="31">
        <v>36723.949999999997</v>
      </c>
      <c r="M158" s="31">
        <v>0.33554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1343.45</v>
      </c>
      <c r="D159" s="36">
        <v>1309.5</v>
      </c>
      <c r="E159" s="36">
        <v>1266</v>
      </c>
      <c r="F159" s="36">
        <v>1188.55</v>
      </c>
      <c r="G159" s="36">
        <v>1145.05</v>
      </c>
      <c r="H159" s="36">
        <v>1386.95</v>
      </c>
      <c r="I159" s="36">
        <v>1430.45</v>
      </c>
      <c r="J159" s="36">
        <v>1507.9</v>
      </c>
      <c r="K159" s="31">
        <v>1353</v>
      </c>
      <c r="L159" s="31">
        <v>1232.05</v>
      </c>
      <c r="M159" s="31">
        <v>6.4066599999999996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3566.95</v>
      </c>
      <c r="D160" s="36">
        <v>3512.3166666666671</v>
      </c>
      <c r="E160" s="36">
        <v>3414.6333333333341</v>
      </c>
      <c r="F160" s="36">
        <v>3262.3166666666671</v>
      </c>
      <c r="G160" s="36">
        <v>3164.6333333333341</v>
      </c>
      <c r="H160" s="36">
        <v>3664.6333333333341</v>
      </c>
      <c r="I160" s="36">
        <v>3762.3166666666675</v>
      </c>
      <c r="J160" s="36">
        <v>3914.6333333333341</v>
      </c>
      <c r="K160" s="31">
        <v>3610</v>
      </c>
      <c r="L160" s="31">
        <v>3360</v>
      </c>
      <c r="M160" s="31">
        <v>6.7873700000000001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287.75</v>
      </c>
      <c r="D161" s="36">
        <v>282.81666666666666</v>
      </c>
      <c r="E161" s="36">
        <v>276.68333333333334</v>
      </c>
      <c r="F161" s="36">
        <v>265.61666666666667</v>
      </c>
      <c r="G161" s="36">
        <v>259.48333333333335</v>
      </c>
      <c r="H161" s="36">
        <v>293.88333333333333</v>
      </c>
      <c r="I161" s="36">
        <v>300.01666666666665</v>
      </c>
      <c r="J161" s="36">
        <v>311.08333333333331</v>
      </c>
      <c r="K161" s="31">
        <v>288.95</v>
      </c>
      <c r="L161" s="31">
        <v>271.75</v>
      </c>
      <c r="M161" s="31">
        <v>49.078189999999999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3166.2</v>
      </c>
      <c r="D162" s="36">
        <v>3149.0666666666671</v>
      </c>
      <c r="E162" s="36">
        <v>3067.1333333333341</v>
      </c>
      <c r="F162" s="36">
        <v>2968.0666666666671</v>
      </c>
      <c r="G162" s="36">
        <v>2886.1333333333341</v>
      </c>
      <c r="H162" s="36">
        <v>3248.1333333333341</v>
      </c>
      <c r="I162" s="36">
        <v>3330.0666666666675</v>
      </c>
      <c r="J162" s="36">
        <v>3429.1333333333341</v>
      </c>
      <c r="K162" s="31">
        <v>3231</v>
      </c>
      <c r="L162" s="31">
        <v>3050</v>
      </c>
      <c r="M162" s="31">
        <v>6.3288000000000002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786.65</v>
      </c>
      <c r="D163" s="36">
        <v>781.55000000000007</v>
      </c>
      <c r="E163" s="36">
        <v>760.10000000000014</v>
      </c>
      <c r="F163" s="36">
        <v>733.55000000000007</v>
      </c>
      <c r="G163" s="36">
        <v>712.10000000000014</v>
      </c>
      <c r="H163" s="36">
        <v>808.10000000000014</v>
      </c>
      <c r="I163" s="36">
        <v>829.55000000000018</v>
      </c>
      <c r="J163" s="36">
        <v>856.10000000000014</v>
      </c>
      <c r="K163" s="31">
        <v>803</v>
      </c>
      <c r="L163" s="31">
        <v>755</v>
      </c>
      <c r="M163" s="31">
        <v>11.661149999999999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6788.45</v>
      </c>
      <c r="D164" s="36">
        <v>6581.8166666666666</v>
      </c>
      <c r="E164" s="36">
        <v>6343.6333333333332</v>
      </c>
      <c r="F164" s="36">
        <v>5898.8166666666666</v>
      </c>
      <c r="G164" s="36">
        <v>5660.6333333333332</v>
      </c>
      <c r="H164" s="36">
        <v>7026.6333333333332</v>
      </c>
      <c r="I164" s="36">
        <v>7264.8166666666657</v>
      </c>
      <c r="J164" s="36">
        <v>7709.6333333333332</v>
      </c>
      <c r="K164" s="31">
        <v>6820</v>
      </c>
      <c r="L164" s="31">
        <v>6137</v>
      </c>
      <c r="M164" s="31">
        <v>7.0077199999999999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435.1</v>
      </c>
      <c r="D165" s="36">
        <v>428.45</v>
      </c>
      <c r="E165" s="36">
        <v>417.2</v>
      </c>
      <c r="F165" s="36">
        <v>399.3</v>
      </c>
      <c r="G165" s="36">
        <v>388.05</v>
      </c>
      <c r="H165" s="36">
        <v>446.34999999999997</v>
      </c>
      <c r="I165" s="36">
        <v>457.59999999999997</v>
      </c>
      <c r="J165" s="36">
        <v>475.49999999999994</v>
      </c>
      <c r="K165" s="31">
        <v>439.7</v>
      </c>
      <c r="L165" s="31">
        <v>410.55</v>
      </c>
      <c r="M165" s="31">
        <v>11.68974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447.15</v>
      </c>
      <c r="D166" s="36">
        <v>431.06666666666666</v>
      </c>
      <c r="E166" s="36">
        <v>411.2833333333333</v>
      </c>
      <c r="F166" s="36">
        <v>375.41666666666663</v>
      </c>
      <c r="G166" s="36">
        <v>355.63333333333327</v>
      </c>
      <c r="H166" s="36">
        <v>466.93333333333334</v>
      </c>
      <c r="I166" s="36">
        <v>486.71666666666675</v>
      </c>
      <c r="J166" s="36">
        <v>522.58333333333337</v>
      </c>
      <c r="K166" s="31">
        <v>450.85</v>
      </c>
      <c r="L166" s="31">
        <v>395.2</v>
      </c>
      <c r="M166" s="31">
        <v>521.69722000000002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298.8</v>
      </c>
      <c r="D167" s="36">
        <v>293.01666666666665</v>
      </c>
      <c r="E167" s="36">
        <v>284.98333333333329</v>
      </c>
      <c r="F167" s="36">
        <v>271.16666666666663</v>
      </c>
      <c r="G167" s="36">
        <v>263.13333333333327</v>
      </c>
      <c r="H167" s="36">
        <v>306.83333333333331</v>
      </c>
      <c r="I167" s="36">
        <v>314.86666666666662</v>
      </c>
      <c r="J167" s="36">
        <v>328.68333333333334</v>
      </c>
      <c r="K167" s="31">
        <v>301.05</v>
      </c>
      <c r="L167" s="31">
        <v>279.2</v>
      </c>
      <c r="M167" s="31">
        <v>453.12612999999999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1643.1</v>
      </c>
      <c r="D168" s="36">
        <v>1588.4833333333333</v>
      </c>
      <c r="E168" s="36">
        <v>1440.6666666666667</v>
      </c>
      <c r="F168" s="36">
        <v>1238.2333333333333</v>
      </c>
      <c r="G168" s="36">
        <v>1090.4166666666667</v>
      </c>
      <c r="H168" s="36">
        <v>1790.9166666666667</v>
      </c>
      <c r="I168" s="36">
        <v>1938.7333333333333</v>
      </c>
      <c r="J168" s="36">
        <v>2141.166666666667</v>
      </c>
      <c r="K168" s="31">
        <v>1736.3</v>
      </c>
      <c r="L168" s="31">
        <v>1386.05</v>
      </c>
      <c r="M168" s="31">
        <v>20.455410000000001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16500.849999999999</v>
      </c>
      <c r="D169" s="36">
        <v>16430.183333333334</v>
      </c>
      <c r="E169" s="36">
        <v>16162.416666666668</v>
      </c>
      <c r="F169" s="36">
        <v>15823.983333333334</v>
      </c>
      <c r="G169" s="36">
        <v>15556.216666666667</v>
      </c>
      <c r="H169" s="36">
        <v>16768.616666666669</v>
      </c>
      <c r="I169" s="36">
        <v>17036.383333333331</v>
      </c>
      <c r="J169" s="36">
        <v>17374.816666666669</v>
      </c>
      <c r="K169" s="31">
        <v>16697.95</v>
      </c>
      <c r="L169" s="31">
        <v>16091.75</v>
      </c>
      <c r="M169" s="31">
        <v>0.33977000000000002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121.85</v>
      </c>
      <c r="D170" s="36">
        <v>118.3</v>
      </c>
      <c r="E170" s="36">
        <v>114</v>
      </c>
      <c r="F170" s="36">
        <v>106.15</v>
      </c>
      <c r="G170" s="36">
        <v>101.85000000000001</v>
      </c>
      <c r="H170" s="36">
        <v>126.14999999999999</v>
      </c>
      <c r="I170" s="36">
        <v>130.44999999999999</v>
      </c>
      <c r="J170" s="36">
        <v>138.29999999999998</v>
      </c>
      <c r="K170" s="31">
        <v>122.6</v>
      </c>
      <c r="L170" s="31">
        <v>110.45</v>
      </c>
      <c r="M170" s="31">
        <v>1049.4537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459.5</v>
      </c>
      <c r="D171" s="36">
        <v>446.59999999999997</v>
      </c>
      <c r="E171" s="36">
        <v>421.19999999999993</v>
      </c>
      <c r="F171" s="36">
        <v>382.9</v>
      </c>
      <c r="G171" s="36">
        <v>357.49999999999994</v>
      </c>
      <c r="H171" s="36">
        <v>484.89999999999992</v>
      </c>
      <c r="I171" s="36">
        <v>510.2999999999999</v>
      </c>
      <c r="J171" s="36">
        <v>548.59999999999991</v>
      </c>
      <c r="K171" s="31">
        <v>472</v>
      </c>
      <c r="L171" s="31">
        <v>408.3</v>
      </c>
      <c r="M171" s="31">
        <v>809.84751000000006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353.3</v>
      </c>
      <c r="D172" s="36">
        <v>346.84999999999997</v>
      </c>
      <c r="E172" s="36">
        <v>318.69999999999993</v>
      </c>
      <c r="F172" s="36">
        <v>284.09999999999997</v>
      </c>
      <c r="G172" s="36">
        <v>255.94999999999993</v>
      </c>
      <c r="H172" s="36">
        <v>381.44999999999993</v>
      </c>
      <c r="I172" s="36">
        <v>409.59999999999991</v>
      </c>
      <c r="J172" s="36">
        <v>444.19999999999993</v>
      </c>
      <c r="K172" s="31">
        <v>375</v>
      </c>
      <c r="L172" s="31">
        <v>312.25</v>
      </c>
      <c r="M172" s="31">
        <v>590.70407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2841.5</v>
      </c>
      <c r="D173" s="36">
        <v>2824</v>
      </c>
      <c r="E173" s="36">
        <v>2785.7</v>
      </c>
      <c r="F173" s="36">
        <v>2729.8999999999996</v>
      </c>
      <c r="G173" s="36">
        <v>2691.5999999999995</v>
      </c>
      <c r="H173" s="36">
        <v>2879.8</v>
      </c>
      <c r="I173" s="36">
        <v>2918.1000000000004</v>
      </c>
      <c r="J173" s="36">
        <v>2973.9000000000005</v>
      </c>
      <c r="K173" s="31">
        <v>2862.3</v>
      </c>
      <c r="L173" s="31">
        <v>2768.2</v>
      </c>
      <c r="M173" s="31">
        <v>87.324449999999999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699.65</v>
      </c>
      <c r="D174" s="36">
        <v>693.88333333333333</v>
      </c>
      <c r="E174" s="36">
        <v>686.01666666666665</v>
      </c>
      <c r="F174" s="36">
        <v>672.38333333333333</v>
      </c>
      <c r="G174" s="36">
        <v>664.51666666666665</v>
      </c>
      <c r="H174" s="36">
        <v>707.51666666666665</v>
      </c>
      <c r="I174" s="36">
        <v>715.38333333333321</v>
      </c>
      <c r="J174" s="36">
        <v>729.01666666666665</v>
      </c>
      <c r="K174" s="31">
        <v>701.75</v>
      </c>
      <c r="L174" s="31">
        <v>680.25</v>
      </c>
      <c r="M174" s="31">
        <v>11.264620000000001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1390.1</v>
      </c>
      <c r="D175" s="36">
        <v>1372.3333333333333</v>
      </c>
      <c r="E175" s="36">
        <v>1348.4666666666665</v>
      </c>
      <c r="F175" s="36">
        <v>1306.8333333333333</v>
      </c>
      <c r="G175" s="36">
        <v>1282.9666666666665</v>
      </c>
      <c r="H175" s="36">
        <v>1413.9666666666665</v>
      </c>
      <c r="I175" s="36">
        <v>1437.8333333333333</v>
      </c>
      <c r="J175" s="36">
        <v>1479.4666666666665</v>
      </c>
      <c r="K175" s="31">
        <v>1396.2</v>
      </c>
      <c r="L175" s="31">
        <v>1330.7</v>
      </c>
      <c r="M175" s="31">
        <v>12.38176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2295.0500000000002</v>
      </c>
      <c r="D176" s="36">
        <v>2263.1</v>
      </c>
      <c r="E176" s="36">
        <v>2223.25</v>
      </c>
      <c r="F176" s="36">
        <v>2151.4500000000003</v>
      </c>
      <c r="G176" s="36">
        <v>2111.6000000000004</v>
      </c>
      <c r="H176" s="36">
        <v>2334.8999999999996</v>
      </c>
      <c r="I176" s="36">
        <v>2374.7499999999991</v>
      </c>
      <c r="J176" s="36">
        <v>2446.5499999999993</v>
      </c>
      <c r="K176" s="31">
        <v>2302.9499999999998</v>
      </c>
      <c r="L176" s="31">
        <v>2191.3000000000002</v>
      </c>
      <c r="M176" s="31">
        <v>4.3406900000000004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152.05000000000001</v>
      </c>
      <c r="D177" s="36">
        <v>149.01666666666668</v>
      </c>
      <c r="E177" s="36">
        <v>145.03333333333336</v>
      </c>
      <c r="F177" s="36">
        <v>138.01666666666668</v>
      </c>
      <c r="G177" s="36">
        <v>134.03333333333336</v>
      </c>
      <c r="H177" s="36">
        <v>156.03333333333336</v>
      </c>
      <c r="I177" s="36">
        <v>160.01666666666665</v>
      </c>
      <c r="J177" s="36">
        <v>167.03333333333336</v>
      </c>
      <c r="K177" s="31">
        <v>153</v>
      </c>
      <c r="L177" s="31">
        <v>142</v>
      </c>
      <c r="M177" s="31">
        <v>318.61777999999998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25481.05</v>
      </c>
      <c r="D178" s="36">
        <v>25314.350000000002</v>
      </c>
      <c r="E178" s="36">
        <v>25028.700000000004</v>
      </c>
      <c r="F178" s="36">
        <v>24576.350000000002</v>
      </c>
      <c r="G178" s="36">
        <v>24290.700000000004</v>
      </c>
      <c r="H178" s="36">
        <v>25766.700000000004</v>
      </c>
      <c r="I178" s="36">
        <v>26052.350000000006</v>
      </c>
      <c r="J178" s="36">
        <v>26504.700000000004</v>
      </c>
      <c r="K178" s="31">
        <v>25600</v>
      </c>
      <c r="L178" s="31">
        <v>24862</v>
      </c>
      <c r="M178" s="31">
        <v>0.2462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2387.4499999999998</v>
      </c>
      <c r="D179" s="36">
        <v>2338.4500000000003</v>
      </c>
      <c r="E179" s="36">
        <v>2279.0000000000005</v>
      </c>
      <c r="F179" s="36">
        <v>2170.5500000000002</v>
      </c>
      <c r="G179" s="36">
        <v>2111.1000000000004</v>
      </c>
      <c r="H179" s="36">
        <v>2446.9000000000005</v>
      </c>
      <c r="I179" s="36">
        <v>2506.3500000000004</v>
      </c>
      <c r="J179" s="36">
        <v>2614.8000000000006</v>
      </c>
      <c r="K179" s="31">
        <v>2397.9</v>
      </c>
      <c r="L179" s="31">
        <v>2230</v>
      </c>
      <c r="M179" s="31">
        <v>14.22819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6528.2</v>
      </c>
      <c r="D180" s="36">
        <v>6428.45</v>
      </c>
      <c r="E180" s="36">
        <v>6236.9</v>
      </c>
      <c r="F180" s="36">
        <v>5945.5999999999995</v>
      </c>
      <c r="G180" s="36">
        <v>5754.0499999999993</v>
      </c>
      <c r="H180" s="36">
        <v>6719.75</v>
      </c>
      <c r="I180" s="36">
        <v>6911.3000000000011</v>
      </c>
      <c r="J180" s="36">
        <v>7202.6</v>
      </c>
      <c r="K180" s="31">
        <v>6620</v>
      </c>
      <c r="L180" s="31">
        <v>6137.15</v>
      </c>
      <c r="M180" s="31">
        <v>7.3548099999999996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661.4</v>
      </c>
      <c r="D181" s="36">
        <v>646.84999999999991</v>
      </c>
      <c r="E181" s="36">
        <v>628.64999999999986</v>
      </c>
      <c r="F181" s="36">
        <v>595.9</v>
      </c>
      <c r="G181" s="36">
        <v>577.69999999999993</v>
      </c>
      <c r="H181" s="36">
        <v>679.5999999999998</v>
      </c>
      <c r="I181" s="36">
        <v>697.79999999999984</v>
      </c>
      <c r="J181" s="36">
        <v>730.54999999999973</v>
      </c>
      <c r="K181" s="31">
        <v>665.05</v>
      </c>
      <c r="L181" s="31">
        <v>614.1</v>
      </c>
      <c r="M181" s="31">
        <v>15.55292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789.75</v>
      </c>
      <c r="D182" s="36">
        <v>776.26666666666677</v>
      </c>
      <c r="E182" s="36">
        <v>757.53333333333353</v>
      </c>
      <c r="F182" s="36">
        <v>725.31666666666672</v>
      </c>
      <c r="G182" s="36">
        <v>706.58333333333348</v>
      </c>
      <c r="H182" s="36">
        <v>808.48333333333358</v>
      </c>
      <c r="I182" s="36">
        <v>827.21666666666692</v>
      </c>
      <c r="J182" s="36">
        <v>859.43333333333362</v>
      </c>
      <c r="K182" s="31">
        <v>795</v>
      </c>
      <c r="L182" s="31">
        <v>744.05</v>
      </c>
      <c r="M182" s="31">
        <v>742.56082000000004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145.55000000000001</v>
      </c>
      <c r="D183" s="36">
        <v>140.35</v>
      </c>
      <c r="E183" s="36">
        <v>133.25</v>
      </c>
      <c r="F183" s="36">
        <v>120.95000000000002</v>
      </c>
      <c r="G183" s="36">
        <v>113.85000000000002</v>
      </c>
      <c r="H183" s="36">
        <v>152.64999999999998</v>
      </c>
      <c r="I183" s="36">
        <v>159.74999999999994</v>
      </c>
      <c r="J183" s="36">
        <v>172.04999999999995</v>
      </c>
      <c r="K183" s="31">
        <v>147.44999999999999</v>
      </c>
      <c r="L183" s="31">
        <v>128.05000000000001</v>
      </c>
      <c r="M183" s="31">
        <v>612.02268000000004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1487.3</v>
      </c>
      <c r="D184" s="36">
        <v>1469.7666666666667</v>
      </c>
      <c r="E184" s="36">
        <v>1449.5333333333333</v>
      </c>
      <c r="F184" s="36">
        <v>1411.7666666666667</v>
      </c>
      <c r="G184" s="36">
        <v>1391.5333333333333</v>
      </c>
      <c r="H184" s="36">
        <v>1507.5333333333333</v>
      </c>
      <c r="I184" s="36">
        <v>1527.7666666666664</v>
      </c>
      <c r="J184" s="36">
        <v>1565.5333333333333</v>
      </c>
      <c r="K184" s="31">
        <v>1490</v>
      </c>
      <c r="L184" s="31">
        <v>1432</v>
      </c>
      <c r="M184" s="31">
        <v>24.87724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748.25</v>
      </c>
      <c r="D185" s="36">
        <v>733.4</v>
      </c>
      <c r="E185" s="36">
        <v>707</v>
      </c>
      <c r="F185" s="36">
        <v>665.75</v>
      </c>
      <c r="G185" s="36">
        <v>639.35</v>
      </c>
      <c r="H185" s="36">
        <v>774.65</v>
      </c>
      <c r="I185" s="36">
        <v>801.04999999999984</v>
      </c>
      <c r="J185" s="36">
        <v>842.3</v>
      </c>
      <c r="K185" s="31">
        <v>759.8</v>
      </c>
      <c r="L185" s="31">
        <v>692.15</v>
      </c>
      <c r="M185" s="31">
        <v>40.37191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671.6</v>
      </c>
      <c r="D186" s="36">
        <v>669.2833333333333</v>
      </c>
      <c r="E186" s="36">
        <v>659.66666666666663</v>
      </c>
      <c r="F186" s="36">
        <v>647.73333333333335</v>
      </c>
      <c r="G186" s="36">
        <v>638.11666666666667</v>
      </c>
      <c r="H186" s="36">
        <v>681.21666666666658</v>
      </c>
      <c r="I186" s="36">
        <v>690.83333333333337</v>
      </c>
      <c r="J186" s="36">
        <v>702.76666666666654</v>
      </c>
      <c r="K186" s="31">
        <v>678.9</v>
      </c>
      <c r="L186" s="31">
        <v>657.35</v>
      </c>
      <c r="M186" s="31">
        <v>5.0650700000000004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2351.8000000000002</v>
      </c>
      <c r="D187" s="36">
        <v>2307.9333333333329</v>
      </c>
      <c r="E187" s="36">
        <v>2245.766666666666</v>
      </c>
      <c r="F187" s="36">
        <v>2139.7333333333331</v>
      </c>
      <c r="G187" s="36">
        <v>2077.5666666666662</v>
      </c>
      <c r="H187" s="36">
        <v>2413.9666666666658</v>
      </c>
      <c r="I187" s="36">
        <v>2476.1333333333328</v>
      </c>
      <c r="J187" s="36">
        <v>2582.1666666666656</v>
      </c>
      <c r="K187" s="31">
        <v>2370.1</v>
      </c>
      <c r="L187" s="31">
        <v>2201.9</v>
      </c>
      <c r="M187" s="31">
        <v>17.942599999999999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1043.0999999999999</v>
      </c>
      <c r="D188" s="36">
        <v>1027.2</v>
      </c>
      <c r="E188" s="36">
        <v>1007.4000000000001</v>
      </c>
      <c r="F188" s="36">
        <v>971.7</v>
      </c>
      <c r="G188" s="36">
        <v>951.90000000000009</v>
      </c>
      <c r="H188" s="36">
        <v>1062.9000000000001</v>
      </c>
      <c r="I188" s="36">
        <v>1082.6999999999998</v>
      </c>
      <c r="J188" s="36">
        <v>1118.4000000000001</v>
      </c>
      <c r="K188" s="31">
        <v>1047</v>
      </c>
      <c r="L188" s="31">
        <v>991.5</v>
      </c>
      <c r="M188" s="31">
        <v>8.3343600000000002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1748.3</v>
      </c>
      <c r="D189" s="36">
        <v>1719.8833333333332</v>
      </c>
      <c r="E189" s="36">
        <v>1684.0666666666664</v>
      </c>
      <c r="F189" s="36">
        <v>1619.8333333333333</v>
      </c>
      <c r="G189" s="36">
        <v>1584.0166666666664</v>
      </c>
      <c r="H189" s="36">
        <v>1784.1166666666663</v>
      </c>
      <c r="I189" s="36">
        <v>1819.9333333333329</v>
      </c>
      <c r="J189" s="36">
        <v>1884.1666666666663</v>
      </c>
      <c r="K189" s="31">
        <v>1755.7</v>
      </c>
      <c r="L189" s="31">
        <v>1655.65</v>
      </c>
      <c r="M189" s="31">
        <v>6.6036900000000003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3746.45</v>
      </c>
      <c r="D190" s="36">
        <v>3743.4166666666665</v>
      </c>
      <c r="E190" s="36">
        <v>3703.0333333333328</v>
      </c>
      <c r="F190" s="36">
        <v>3659.6166666666663</v>
      </c>
      <c r="G190" s="36">
        <v>3619.2333333333327</v>
      </c>
      <c r="H190" s="36">
        <v>3786.833333333333</v>
      </c>
      <c r="I190" s="36">
        <v>3827.2166666666672</v>
      </c>
      <c r="J190" s="36">
        <v>3870.6333333333332</v>
      </c>
      <c r="K190" s="31">
        <v>3783.8</v>
      </c>
      <c r="L190" s="31">
        <v>3700</v>
      </c>
      <c r="M190" s="31">
        <v>27.996700000000001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1142.4000000000001</v>
      </c>
      <c r="D191" s="36">
        <v>1131.8500000000001</v>
      </c>
      <c r="E191" s="36">
        <v>1103.7000000000003</v>
      </c>
      <c r="F191" s="36">
        <v>1065.0000000000002</v>
      </c>
      <c r="G191" s="36">
        <v>1036.8500000000004</v>
      </c>
      <c r="H191" s="36">
        <v>1170.5500000000002</v>
      </c>
      <c r="I191" s="36">
        <v>1198.7000000000003</v>
      </c>
      <c r="J191" s="36">
        <v>1237.4000000000001</v>
      </c>
      <c r="K191" s="31">
        <v>1160</v>
      </c>
      <c r="L191" s="31">
        <v>1093.1500000000001</v>
      </c>
      <c r="M191" s="31">
        <v>60.896030000000003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6878.9</v>
      </c>
      <c r="D192" s="36">
        <v>6825</v>
      </c>
      <c r="E192" s="36">
        <v>6706.45</v>
      </c>
      <c r="F192" s="36">
        <v>6534</v>
      </c>
      <c r="G192" s="36">
        <v>6415.45</v>
      </c>
      <c r="H192" s="36">
        <v>6997.45</v>
      </c>
      <c r="I192" s="36">
        <v>7115.9999999999991</v>
      </c>
      <c r="J192" s="36">
        <v>7288.45</v>
      </c>
      <c r="K192" s="31">
        <v>6943.55</v>
      </c>
      <c r="L192" s="31">
        <v>6652.55</v>
      </c>
      <c r="M192" s="31">
        <v>1.16845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620.75</v>
      </c>
      <c r="D193" s="36">
        <v>612.94999999999993</v>
      </c>
      <c r="E193" s="36">
        <v>601.09999999999991</v>
      </c>
      <c r="F193" s="36">
        <v>581.44999999999993</v>
      </c>
      <c r="G193" s="36">
        <v>569.59999999999991</v>
      </c>
      <c r="H193" s="36">
        <v>632.59999999999991</v>
      </c>
      <c r="I193" s="36">
        <v>644.45000000000005</v>
      </c>
      <c r="J193" s="36">
        <v>664.09999999999991</v>
      </c>
      <c r="K193" s="31">
        <v>624.79999999999995</v>
      </c>
      <c r="L193" s="31">
        <v>593.29999999999995</v>
      </c>
      <c r="M193" s="31">
        <v>18.814039999999999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929.95</v>
      </c>
      <c r="D194" s="36">
        <v>917.9</v>
      </c>
      <c r="E194" s="36">
        <v>902.05</v>
      </c>
      <c r="F194" s="36">
        <v>874.15</v>
      </c>
      <c r="G194" s="36">
        <v>858.3</v>
      </c>
      <c r="H194" s="36">
        <v>945.8</v>
      </c>
      <c r="I194" s="36">
        <v>961.65000000000009</v>
      </c>
      <c r="J194" s="36">
        <v>989.55</v>
      </c>
      <c r="K194" s="31">
        <v>933.75</v>
      </c>
      <c r="L194" s="31">
        <v>890</v>
      </c>
      <c r="M194" s="31">
        <v>137.52553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422.8</v>
      </c>
      <c r="D195" s="36">
        <v>412.41666666666669</v>
      </c>
      <c r="E195" s="36">
        <v>400.38333333333338</v>
      </c>
      <c r="F195" s="36">
        <v>377.9666666666667</v>
      </c>
      <c r="G195" s="36">
        <v>365.93333333333339</v>
      </c>
      <c r="H195" s="36">
        <v>434.83333333333337</v>
      </c>
      <c r="I195" s="36">
        <v>446.86666666666667</v>
      </c>
      <c r="J195" s="36">
        <v>469.28333333333336</v>
      </c>
      <c r="K195" s="31">
        <v>424.45</v>
      </c>
      <c r="L195" s="31">
        <v>390</v>
      </c>
      <c r="M195" s="31">
        <v>255.87085999999999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169.2</v>
      </c>
      <c r="D196" s="36">
        <v>165.93333333333331</v>
      </c>
      <c r="E196" s="36">
        <v>162.26666666666662</v>
      </c>
      <c r="F196" s="36">
        <v>155.33333333333331</v>
      </c>
      <c r="G196" s="36">
        <v>151.66666666666663</v>
      </c>
      <c r="H196" s="36">
        <v>172.86666666666662</v>
      </c>
      <c r="I196" s="36">
        <v>176.5333333333333</v>
      </c>
      <c r="J196" s="36">
        <v>183.46666666666661</v>
      </c>
      <c r="K196" s="31">
        <v>169.6</v>
      </c>
      <c r="L196" s="31">
        <v>159</v>
      </c>
      <c r="M196" s="31">
        <v>600.98500999999999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1266.9000000000001</v>
      </c>
      <c r="D197" s="36">
        <v>1262.8666666666668</v>
      </c>
      <c r="E197" s="36">
        <v>1240.7833333333335</v>
      </c>
      <c r="F197" s="36">
        <v>1214.6666666666667</v>
      </c>
      <c r="G197" s="36">
        <v>1192.5833333333335</v>
      </c>
      <c r="H197" s="36">
        <v>1288.9833333333336</v>
      </c>
      <c r="I197" s="36">
        <v>1311.0666666666666</v>
      </c>
      <c r="J197" s="36">
        <v>1337.1833333333336</v>
      </c>
      <c r="K197" s="31">
        <v>1284.95</v>
      </c>
      <c r="L197" s="31">
        <v>1236.75</v>
      </c>
      <c r="M197" s="31">
        <v>27.095849999999999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761.55</v>
      </c>
      <c r="D198" s="36">
        <v>751.63333333333321</v>
      </c>
      <c r="E198" s="36">
        <v>734.96666666666647</v>
      </c>
      <c r="F198" s="36">
        <v>708.38333333333321</v>
      </c>
      <c r="G198" s="36">
        <v>691.71666666666647</v>
      </c>
      <c r="H198" s="36">
        <v>778.21666666666647</v>
      </c>
      <c r="I198" s="36">
        <v>794.88333333333321</v>
      </c>
      <c r="J198" s="36">
        <v>821.46666666666647</v>
      </c>
      <c r="K198" s="31">
        <v>768.3</v>
      </c>
      <c r="L198" s="31">
        <v>725.05</v>
      </c>
      <c r="M198" s="31">
        <v>5.1034300000000004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3317.65</v>
      </c>
      <c r="D199" s="36">
        <v>3284.2333333333336</v>
      </c>
      <c r="E199" s="36">
        <v>3234.4666666666672</v>
      </c>
      <c r="F199" s="36">
        <v>3151.2833333333338</v>
      </c>
      <c r="G199" s="36">
        <v>3101.5166666666673</v>
      </c>
      <c r="H199" s="36">
        <v>3367.416666666667</v>
      </c>
      <c r="I199" s="36">
        <v>3417.1833333333334</v>
      </c>
      <c r="J199" s="36">
        <v>3500.3666666666668</v>
      </c>
      <c r="K199" s="31">
        <v>3334</v>
      </c>
      <c r="L199" s="31">
        <v>3201.05</v>
      </c>
      <c r="M199" s="31">
        <v>13.96386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2780.4</v>
      </c>
      <c r="D200" s="36">
        <v>2757.1166666666668</v>
      </c>
      <c r="E200" s="36">
        <v>2713.5333333333338</v>
      </c>
      <c r="F200" s="36">
        <v>2646.666666666667</v>
      </c>
      <c r="G200" s="36">
        <v>2603.0833333333339</v>
      </c>
      <c r="H200" s="36">
        <v>2823.9833333333336</v>
      </c>
      <c r="I200" s="36">
        <v>2867.5666666666666</v>
      </c>
      <c r="J200" s="36">
        <v>2934.4333333333334</v>
      </c>
      <c r="K200" s="31">
        <v>2800.7</v>
      </c>
      <c r="L200" s="31">
        <v>2690.25</v>
      </c>
      <c r="M200" s="31">
        <v>3.1061700000000001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1439.4</v>
      </c>
      <c r="D201" s="36">
        <v>1451.8166666666666</v>
      </c>
      <c r="E201" s="36">
        <v>1388.6333333333332</v>
      </c>
      <c r="F201" s="36">
        <v>1337.8666666666666</v>
      </c>
      <c r="G201" s="36">
        <v>1274.6833333333332</v>
      </c>
      <c r="H201" s="36">
        <v>1502.5833333333333</v>
      </c>
      <c r="I201" s="36">
        <v>1565.7666666666667</v>
      </c>
      <c r="J201" s="36">
        <v>1616.5333333333333</v>
      </c>
      <c r="K201" s="31">
        <v>1515</v>
      </c>
      <c r="L201" s="31">
        <v>1401.05</v>
      </c>
      <c r="M201" s="31">
        <v>5.6809399999999997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4903.8</v>
      </c>
      <c r="D202" s="36">
        <v>4786.7</v>
      </c>
      <c r="E202" s="36">
        <v>4641.3499999999995</v>
      </c>
      <c r="F202" s="36">
        <v>4378.8999999999996</v>
      </c>
      <c r="G202" s="36">
        <v>4233.5499999999993</v>
      </c>
      <c r="H202" s="36">
        <v>5049.1499999999996</v>
      </c>
      <c r="I202" s="36">
        <v>5194.5</v>
      </c>
      <c r="J202" s="36">
        <v>5456.95</v>
      </c>
      <c r="K202" s="31">
        <v>4932.05</v>
      </c>
      <c r="L202" s="31">
        <v>4524.25</v>
      </c>
      <c r="M202" s="31">
        <v>12.319710000000001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3714.8</v>
      </c>
      <c r="D203" s="36">
        <v>3693.7833333333333</v>
      </c>
      <c r="E203" s="36">
        <v>3577.3166666666666</v>
      </c>
      <c r="F203" s="36">
        <v>3439.8333333333335</v>
      </c>
      <c r="G203" s="36">
        <v>3323.3666666666668</v>
      </c>
      <c r="H203" s="36">
        <v>3831.2666666666664</v>
      </c>
      <c r="I203" s="36">
        <v>3947.7333333333327</v>
      </c>
      <c r="J203" s="36">
        <v>4085.2166666666662</v>
      </c>
      <c r="K203" s="31">
        <v>3810.25</v>
      </c>
      <c r="L203" s="31">
        <v>3556.3</v>
      </c>
      <c r="M203" s="31">
        <v>3.6566399999999999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528.45000000000005</v>
      </c>
      <c r="D204" s="36">
        <v>518.83333333333337</v>
      </c>
      <c r="E204" s="36">
        <v>505.7166666666667</v>
      </c>
      <c r="F204" s="36">
        <v>482.98333333333335</v>
      </c>
      <c r="G204" s="36">
        <v>469.86666666666667</v>
      </c>
      <c r="H204" s="36">
        <v>541.56666666666672</v>
      </c>
      <c r="I204" s="36">
        <v>554.68333333333328</v>
      </c>
      <c r="J204" s="36">
        <v>577.41666666666674</v>
      </c>
      <c r="K204" s="31">
        <v>531.95000000000005</v>
      </c>
      <c r="L204" s="31">
        <v>496.1</v>
      </c>
      <c r="M204" s="31">
        <v>36.903759999999998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10038.1</v>
      </c>
      <c r="D205" s="36">
        <v>9949.3666666666668</v>
      </c>
      <c r="E205" s="36">
        <v>9828.7333333333336</v>
      </c>
      <c r="F205" s="36">
        <v>9619.3666666666668</v>
      </c>
      <c r="G205" s="36">
        <v>9498.7333333333336</v>
      </c>
      <c r="H205" s="36">
        <v>10158.733333333334</v>
      </c>
      <c r="I205" s="36">
        <v>10279.366666666669</v>
      </c>
      <c r="J205" s="36">
        <v>10488.733333333334</v>
      </c>
      <c r="K205" s="31">
        <v>10070</v>
      </c>
      <c r="L205" s="31">
        <v>9740</v>
      </c>
      <c r="M205" s="31">
        <v>3.6172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140.94999999999999</v>
      </c>
      <c r="D206" s="36">
        <v>138.06666666666666</v>
      </c>
      <c r="E206" s="36">
        <v>132.43333333333334</v>
      </c>
      <c r="F206" s="36">
        <v>123.91666666666669</v>
      </c>
      <c r="G206" s="36">
        <v>118.28333333333336</v>
      </c>
      <c r="H206" s="36">
        <v>146.58333333333331</v>
      </c>
      <c r="I206" s="36">
        <v>152.21666666666664</v>
      </c>
      <c r="J206" s="36">
        <v>160.73333333333329</v>
      </c>
      <c r="K206" s="31">
        <v>143.69999999999999</v>
      </c>
      <c r="L206" s="31">
        <v>129.55000000000001</v>
      </c>
      <c r="M206" s="31">
        <v>390.06751000000003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2016.65</v>
      </c>
      <c r="D207" s="36">
        <v>2004.05</v>
      </c>
      <c r="E207" s="36">
        <v>1938.1</v>
      </c>
      <c r="F207" s="36">
        <v>1859.55</v>
      </c>
      <c r="G207" s="36">
        <v>1793.6</v>
      </c>
      <c r="H207" s="36">
        <v>2082.6</v>
      </c>
      <c r="I207" s="36">
        <v>2148.5500000000002</v>
      </c>
      <c r="J207" s="36">
        <v>2227.1</v>
      </c>
      <c r="K207" s="31">
        <v>2070</v>
      </c>
      <c r="L207" s="31">
        <v>1925.5</v>
      </c>
      <c r="M207" s="31">
        <v>8.5223300000000002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1298.5</v>
      </c>
      <c r="D208" s="36">
        <v>1273.0333333333335</v>
      </c>
      <c r="E208" s="36">
        <v>1237.7666666666671</v>
      </c>
      <c r="F208" s="36">
        <v>1177.0333333333335</v>
      </c>
      <c r="G208" s="36">
        <v>1141.7666666666671</v>
      </c>
      <c r="H208" s="36">
        <v>1333.7666666666671</v>
      </c>
      <c r="I208" s="36">
        <v>1369.0333333333335</v>
      </c>
      <c r="J208" s="36">
        <v>1429.7666666666671</v>
      </c>
      <c r="K208" s="31">
        <v>1308.3</v>
      </c>
      <c r="L208" s="31">
        <v>1212.3</v>
      </c>
      <c r="M208" s="31">
        <v>26.807770000000001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1494</v>
      </c>
      <c r="D209" s="36">
        <v>1467</v>
      </c>
      <c r="E209" s="36">
        <v>1413</v>
      </c>
      <c r="F209" s="36">
        <v>1332</v>
      </c>
      <c r="G209" s="36">
        <v>1278</v>
      </c>
      <c r="H209" s="36">
        <v>1548</v>
      </c>
      <c r="I209" s="36">
        <v>1602</v>
      </c>
      <c r="J209" s="36">
        <v>1683</v>
      </c>
      <c r="K209" s="31">
        <v>1521</v>
      </c>
      <c r="L209" s="31">
        <v>1386</v>
      </c>
      <c r="M209" s="31">
        <v>42.445369999999997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440.7</v>
      </c>
      <c r="D210" s="36">
        <v>429.45</v>
      </c>
      <c r="E210" s="36">
        <v>412.9</v>
      </c>
      <c r="F210" s="36">
        <v>385.09999999999997</v>
      </c>
      <c r="G210" s="36">
        <v>368.54999999999995</v>
      </c>
      <c r="H210" s="36">
        <v>457.25</v>
      </c>
      <c r="I210" s="36">
        <v>473.80000000000007</v>
      </c>
      <c r="J210" s="36">
        <v>501.6</v>
      </c>
      <c r="K210" s="31">
        <v>446</v>
      </c>
      <c r="L210" s="31">
        <v>401.65</v>
      </c>
      <c r="M210" s="31">
        <v>166.42007000000001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14.85</v>
      </c>
      <c r="D211" s="36">
        <v>14.4</v>
      </c>
      <c r="E211" s="36">
        <v>13.75</v>
      </c>
      <c r="F211" s="36">
        <v>12.65</v>
      </c>
      <c r="G211" s="36">
        <v>12</v>
      </c>
      <c r="H211" s="36">
        <v>15.5</v>
      </c>
      <c r="I211" s="36">
        <v>16.150000000000002</v>
      </c>
      <c r="J211" s="36">
        <v>17.25</v>
      </c>
      <c r="K211" s="31">
        <v>15.05</v>
      </c>
      <c r="L211" s="31">
        <v>13.3</v>
      </c>
      <c r="M211" s="31">
        <v>15752.94073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1459.7</v>
      </c>
      <c r="D212" s="36">
        <v>1425.4166666666667</v>
      </c>
      <c r="E212" s="36">
        <v>1379.2833333333335</v>
      </c>
      <c r="F212" s="36">
        <v>1298.8666666666668</v>
      </c>
      <c r="G212" s="36">
        <v>1252.7333333333336</v>
      </c>
      <c r="H212" s="36">
        <v>1505.8333333333335</v>
      </c>
      <c r="I212" s="36">
        <v>1551.9666666666667</v>
      </c>
      <c r="J212" s="36">
        <v>1632.3833333333334</v>
      </c>
      <c r="K212" s="31">
        <v>1471.55</v>
      </c>
      <c r="L212" s="31">
        <v>1345</v>
      </c>
      <c r="M212" s="31">
        <v>19.3001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451.5</v>
      </c>
      <c r="D213" s="36">
        <v>448.51666666666665</v>
      </c>
      <c r="E213" s="36">
        <v>442.0333333333333</v>
      </c>
      <c r="F213" s="36">
        <v>432.56666666666666</v>
      </c>
      <c r="G213" s="36">
        <v>426.08333333333331</v>
      </c>
      <c r="H213" s="36">
        <v>457.98333333333329</v>
      </c>
      <c r="I213" s="36">
        <v>464.46666666666664</v>
      </c>
      <c r="J213" s="36">
        <v>473.93333333333328</v>
      </c>
      <c r="K213" s="31">
        <v>455</v>
      </c>
      <c r="L213" s="31">
        <v>439.05</v>
      </c>
      <c r="M213" s="31">
        <v>61.337139999999998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22.65</v>
      </c>
      <c r="D214" s="36">
        <v>22.383333333333336</v>
      </c>
      <c r="E214" s="36">
        <v>21.866666666666674</v>
      </c>
      <c r="F214" s="36">
        <v>21.083333333333339</v>
      </c>
      <c r="G214" s="36">
        <v>20.566666666666677</v>
      </c>
      <c r="H214" s="36">
        <v>23.166666666666671</v>
      </c>
      <c r="I214" s="36">
        <v>23.68333333333333</v>
      </c>
      <c r="J214" s="36">
        <v>24.466666666666669</v>
      </c>
      <c r="K214" s="31">
        <v>22.9</v>
      </c>
      <c r="L214" s="31">
        <v>21.6</v>
      </c>
      <c r="M214" s="31">
        <v>2142.21272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146.30000000000001</v>
      </c>
      <c r="D215" s="36">
        <v>144.70000000000002</v>
      </c>
      <c r="E215" s="36">
        <v>139.60000000000002</v>
      </c>
      <c r="F215" s="36">
        <v>132.9</v>
      </c>
      <c r="G215" s="36">
        <v>127.80000000000001</v>
      </c>
      <c r="H215" s="36">
        <v>151.40000000000003</v>
      </c>
      <c r="I215" s="36">
        <v>156.5</v>
      </c>
      <c r="J215" s="36">
        <v>163.20000000000005</v>
      </c>
      <c r="K215" s="31">
        <v>149.80000000000001</v>
      </c>
      <c r="L215" s="31">
        <v>138</v>
      </c>
      <c r="M215" s="31">
        <v>166.68349000000001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183.8</v>
      </c>
      <c r="D216" s="36">
        <v>178.61666666666667</v>
      </c>
      <c r="E216" s="36">
        <v>171.93333333333334</v>
      </c>
      <c r="F216" s="36">
        <v>160.06666666666666</v>
      </c>
      <c r="G216" s="36">
        <v>153.38333333333333</v>
      </c>
      <c r="H216" s="36">
        <v>190.48333333333335</v>
      </c>
      <c r="I216" s="36">
        <v>197.16666666666669</v>
      </c>
      <c r="J216" s="36">
        <v>209.03333333333336</v>
      </c>
      <c r="K216" s="31">
        <v>185.3</v>
      </c>
      <c r="L216" s="31">
        <v>166.75</v>
      </c>
      <c r="M216" s="31">
        <v>572.13536999999997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1048.6500000000001</v>
      </c>
      <c r="D217" s="36">
        <v>1039.5166666666667</v>
      </c>
      <c r="E217" s="36">
        <v>1014.8333333333333</v>
      </c>
      <c r="F217" s="36">
        <v>981.01666666666665</v>
      </c>
      <c r="G217" s="36">
        <v>956.33333333333326</v>
      </c>
      <c r="H217" s="36">
        <v>1073.3333333333333</v>
      </c>
      <c r="I217" s="36">
        <v>1098.0166666666667</v>
      </c>
      <c r="J217" s="36">
        <v>1131.8333333333333</v>
      </c>
      <c r="K217" s="31">
        <v>1064.2</v>
      </c>
      <c r="L217" s="31">
        <v>1005.7</v>
      </c>
      <c r="M217" s="31">
        <v>27.20365</v>
      </c>
      <c r="N217" s="1"/>
      <c r="O217" s="1"/>
    </row>
    <row r="218" spans="1:15" ht="12.75" customHeight="1">
      <c r="A218" s="54"/>
      <c r="B218" s="19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2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7"/>
      <c r="B1" s="358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6" t="s">
        <v>20</v>
      </c>
      <c r="D9" s="356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6"/>
      <c r="L9" s="27"/>
      <c r="M9" s="48"/>
      <c r="N9" s="1"/>
      <c r="O9" s="1"/>
    </row>
    <row r="10" spans="1:15" ht="42.75" customHeight="1">
      <c r="A10" s="352"/>
      <c r="B10" s="355"/>
      <c r="C10" s="355"/>
      <c r="D10" s="3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769.35</v>
      </c>
      <c r="D11" s="36">
        <v>756.08333333333337</v>
      </c>
      <c r="E11" s="36">
        <v>734.41666666666674</v>
      </c>
      <c r="F11" s="36">
        <v>699.48333333333335</v>
      </c>
      <c r="G11" s="36">
        <v>677.81666666666672</v>
      </c>
      <c r="H11" s="36">
        <v>791.01666666666677</v>
      </c>
      <c r="I11" s="36">
        <v>812.68333333333351</v>
      </c>
      <c r="J11" s="36">
        <v>847.61666666666679</v>
      </c>
      <c r="K11" s="31">
        <v>777.75</v>
      </c>
      <c r="L11" s="31">
        <v>721.15</v>
      </c>
      <c r="M11" s="31">
        <v>5.6404399999999999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33150.699999999997</v>
      </c>
      <c r="D12" s="36">
        <v>32818.549999999996</v>
      </c>
      <c r="E12" s="36">
        <v>32237.099999999991</v>
      </c>
      <c r="F12" s="36">
        <v>31323.499999999996</v>
      </c>
      <c r="G12" s="36">
        <v>30742.049999999992</v>
      </c>
      <c r="H12" s="36">
        <v>33732.149999999994</v>
      </c>
      <c r="I12" s="36">
        <v>34313.599999999991</v>
      </c>
      <c r="J12" s="36">
        <v>35227.19999999999</v>
      </c>
      <c r="K12" s="31">
        <v>33400</v>
      </c>
      <c r="L12" s="31">
        <v>31904.95</v>
      </c>
      <c r="M12" s="31">
        <v>4.9459999999999997E-2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7812.7</v>
      </c>
      <c r="D13" s="36">
        <v>7650.2666666666664</v>
      </c>
      <c r="E13" s="36">
        <v>7400.583333333333</v>
      </c>
      <c r="F13" s="36">
        <v>6988.4666666666662</v>
      </c>
      <c r="G13" s="36">
        <v>6738.7833333333328</v>
      </c>
      <c r="H13" s="36">
        <v>8062.3833333333332</v>
      </c>
      <c r="I13" s="36">
        <v>8312.0666666666675</v>
      </c>
      <c r="J13" s="36">
        <v>8724.1833333333343</v>
      </c>
      <c r="K13" s="31">
        <v>7899.95</v>
      </c>
      <c r="L13" s="31">
        <v>7238.15</v>
      </c>
      <c r="M13" s="31">
        <v>10.9781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2401.6</v>
      </c>
      <c r="D14" s="36">
        <v>2354.3000000000002</v>
      </c>
      <c r="E14" s="36">
        <v>2283.6000000000004</v>
      </c>
      <c r="F14" s="36">
        <v>2165.6000000000004</v>
      </c>
      <c r="G14" s="36">
        <v>2094.9000000000005</v>
      </c>
      <c r="H14" s="36">
        <v>2472.3000000000002</v>
      </c>
      <c r="I14" s="36">
        <v>2543</v>
      </c>
      <c r="J14" s="36">
        <v>2661</v>
      </c>
      <c r="K14" s="31">
        <v>2425</v>
      </c>
      <c r="L14" s="31">
        <v>2236.3000000000002</v>
      </c>
      <c r="M14" s="31">
        <v>6.6257599999999996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3660.35</v>
      </c>
      <c r="D15" s="36">
        <v>3651.25</v>
      </c>
      <c r="E15" s="36">
        <v>3592.5</v>
      </c>
      <c r="F15" s="36">
        <v>3524.65</v>
      </c>
      <c r="G15" s="36">
        <v>3465.9</v>
      </c>
      <c r="H15" s="36">
        <v>3719.1</v>
      </c>
      <c r="I15" s="36">
        <v>3777.85</v>
      </c>
      <c r="J15" s="36">
        <v>3845.7</v>
      </c>
      <c r="K15" s="31">
        <v>3710</v>
      </c>
      <c r="L15" s="31">
        <v>3583.4</v>
      </c>
      <c r="M15" s="31">
        <v>1.1869000000000001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1472.6</v>
      </c>
      <c r="D16" s="36">
        <v>1466.4833333333333</v>
      </c>
      <c r="E16" s="36">
        <v>1432.9666666666667</v>
      </c>
      <c r="F16" s="36">
        <v>1393.3333333333333</v>
      </c>
      <c r="G16" s="36">
        <v>1359.8166666666666</v>
      </c>
      <c r="H16" s="36">
        <v>1506.1166666666668</v>
      </c>
      <c r="I16" s="36">
        <v>1539.6333333333337</v>
      </c>
      <c r="J16" s="36">
        <v>1579.2666666666669</v>
      </c>
      <c r="K16" s="31">
        <v>1500</v>
      </c>
      <c r="L16" s="31">
        <v>1426.85</v>
      </c>
      <c r="M16" s="31">
        <v>7.9626700000000001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669.55</v>
      </c>
      <c r="D17" s="36">
        <v>660.56666666666661</v>
      </c>
      <c r="E17" s="36">
        <v>632.23333333333323</v>
      </c>
      <c r="F17" s="36">
        <v>594.91666666666663</v>
      </c>
      <c r="G17" s="36">
        <v>566.58333333333326</v>
      </c>
      <c r="H17" s="36">
        <v>697.88333333333321</v>
      </c>
      <c r="I17" s="36">
        <v>726.2166666666667</v>
      </c>
      <c r="J17" s="36">
        <v>763.53333333333319</v>
      </c>
      <c r="K17" s="31">
        <v>688.9</v>
      </c>
      <c r="L17" s="31">
        <v>623.25</v>
      </c>
      <c r="M17" s="31">
        <v>88.979370000000003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628.95000000000005</v>
      </c>
      <c r="D18" s="36">
        <v>620.15000000000009</v>
      </c>
      <c r="E18" s="36">
        <v>606.45000000000016</v>
      </c>
      <c r="F18" s="36">
        <v>583.95000000000005</v>
      </c>
      <c r="G18" s="36">
        <v>570.25000000000011</v>
      </c>
      <c r="H18" s="36">
        <v>642.6500000000002</v>
      </c>
      <c r="I18" s="36">
        <v>656.35</v>
      </c>
      <c r="J18" s="36">
        <v>678.85000000000025</v>
      </c>
      <c r="K18" s="31">
        <v>633.85</v>
      </c>
      <c r="L18" s="31">
        <v>597.65</v>
      </c>
      <c r="M18" s="31">
        <v>13.73864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1550.35</v>
      </c>
      <c r="D19" s="36">
        <v>1538.0999999999997</v>
      </c>
      <c r="E19" s="36">
        <v>1504.1499999999994</v>
      </c>
      <c r="F19" s="36">
        <v>1457.9499999999998</v>
      </c>
      <c r="G19" s="36">
        <v>1423.9999999999995</v>
      </c>
      <c r="H19" s="36">
        <v>1584.2999999999993</v>
      </c>
      <c r="I19" s="36">
        <v>1618.2499999999995</v>
      </c>
      <c r="J19" s="36">
        <v>1664.4499999999991</v>
      </c>
      <c r="K19" s="31">
        <v>1572.05</v>
      </c>
      <c r="L19" s="31">
        <v>1491.9</v>
      </c>
      <c r="M19" s="31">
        <v>1.0677399999999999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27473.15</v>
      </c>
      <c r="D20" s="36">
        <v>27256.799999999999</v>
      </c>
      <c r="E20" s="36">
        <v>26513.699999999997</v>
      </c>
      <c r="F20" s="36">
        <v>25554.249999999996</v>
      </c>
      <c r="G20" s="36">
        <v>24811.149999999994</v>
      </c>
      <c r="H20" s="36">
        <v>28216.25</v>
      </c>
      <c r="I20" s="36">
        <v>28959.35</v>
      </c>
      <c r="J20" s="36">
        <v>29918.800000000003</v>
      </c>
      <c r="K20" s="31">
        <v>27999.9</v>
      </c>
      <c r="L20" s="31">
        <v>26297.35</v>
      </c>
      <c r="M20" s="31">
        <v>0.31202000000000002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1351</v>
      </c>
      <c r="D21" s="36">
        <v>1350.2833333333333</v>
      </c>
      <c r="E21" s="36">
        <v>1278.7166666666667</v>
      </c>
      <c r="F21" s="36">
        <v>1206.4333333333334</v>
      </c>
      <c r="G21" s="36">
        <v>1134.8666666666668</v>
      </c>
      <c r="H21" s="36">
        <v>1422.5666666666666</v>
      </c>
      <c r="I21" s="36">
        <v>1494.1333333333332</v>
      </c>
      <c r="J21" s="36">
        <v>1566.4166666666665</v>
      </c>
      <c r="K21" s="31">
        <v>1421.85</v>
      </c>
      <c r="L21" s="31">
        <v>1278</v>
      </c>
      <c r="M21" s="31">
        <v>8.0541999999999998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951.7</v>
      </c>
      <c r="D22" s="36">
        <v>933.68333333333339</v>
      </c>
      <c r="E22" s="36">
        <v>849.51666666666677</v>
      </c>
      <c r="F22" s="36">
        <v>747.33333333333337</v>
      </c>
      <c r="G22" s="36">
        <v>663.16666666666674</v>
      </c>
      <c r="H22" s="36">
        <v>1035.8666666666668</v>
      </c>
      <c r="I22" s="36">
        <v>1120.0333333333333</v>
      </c>
      <c r="J22" s="36">
        <v>1222.2166666666667</v>
      </c>
      <c r="K22" s="31">
        <v>1017.85</v>
      </c>
      <c r="L22" s="31">
        <v>831.5</v>
      </c>
      <c r="M22" s="31">
        <v>139.83391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3115.35</v>
      </c>
      <c r="D23" s="36">
        <v>3005.1166666666668</v>
      </c>
      <c r="E23" s="36">
        <v>2860.2333333333336</v>
      </c>
      <c r="F23" s="36">
        <v>2605.1166666666668</v>
      </c>
      <c r="G23" s="36">
        <v>2460.2333333333336</v>
      </c>
      <c r="H23" s="36">
        <v>3260.2333333333336</v>
      </c>
      <c r="I23" s="36">
        <v>3405.1166666666668</v>
      </c>
      <c r="J23" s="36">
        <v>3660.2333333333336</v>
      </c>
      <c r="K23" s="31">
        <v>3150</v>
      </c>
      <c r="L23" s="31">
        <v>2750</v>
      </c>
      <c r="M23" s="31">
        <v>87.783450000000002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1828.85</v>
      </c>
      <c r="D24" s="36">
        <v>1741.0999999999997</v>
      </c>
      <c r="E24" s="36">
        <v>1632.8999999999994</v>
      </c>
      <c r="F24" s="36">
        <v>1436.9499999999998</v>
      </c>
      <c r="G24" s="36">
        <v>1328.7499999999995</v>
      </c>
      <c r="H24" s="36">
        <v>1937.0499999999993</v>
      </c>
      <c r="I24" s="36">
        <v>2045.2499999999995</v>
      </c>
      <c r="J24" s="36">
        <v>2241.1999999999989</v>
      </c>
      <c r="K24" s="31">
        <v>1849.3</v>
      </c>
      <c r="L24" s="31">
        <v>1545.15</v>
      </c>
      <c r="M24" s="31">
        <v>52.542180000000002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1354.6</v>
      </c>
      <c r="D25" s="36">
        <v>1294.3999999999999</v>
      </c>
      <c r="E25" s="36">
        <v>1220.7999999999997</v>
      </c>
      <c r="F25" s="36">
        <v>1086.9999999999998</v>
      </c>
      <c r="G25" s="36">
        <v>1013.3999999999996</v>
      </c>
      <c r="H25" s="36">
        <v>1428.1999999999998</v>
      </c>
      <c r="I25" s="36">
        <v>1501.7999999999997</v>
      </c>
      <c r="J25" s="36">
        <v>1635.6</v>
      </c>
      <c r="K25" s="31">
        <v>1368</v>
      </c>
      <c r="L25" s="31">
        <v>1160.5999999999999</v>
      </c>
      <c r="M25" s="31">
        <v>208.79925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726.65</v>
      </c>
      <c r="D26" s="36">
        <v>715.4666666666667</v>
      </c>
      <c r="E26" s="36">
        <v>651.18333333333339</v>
      </c>
      <c r="F26" s="36">
        <v>575.7166666666667</v>
      </c>
      <c r="G26" s="36">
        <v>511.43333333333339</v>
      </c>
      <c r="H26" s="36">
        <v>790.93333333333339</v>
      </c>
      <c r="I26" s="36">
        <v>855.2166666666667</v>
      </c>
      <c r="J26" s="36">
        <v>930.68333333333339</v>
      </c>
      <c r="K26" s="31">
        <v>779.75</v>
      </c>
      <c r="L26" s="31">
        <v>640</v>
      </c>
      <c r="M26" s="31">
        <v>345.37619999999998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936.25</v>
      </c>
      <c r="D27" s="36">
        <v>908.83333333333337</v>
      </c>
      <c r="E27" s="36">
        <v>851.66666666666674</v>
      </c>
      <c r="F27" s="36">
        <v>767.08333333333337</v>
      </c>
      <c r="G27" s="36">
        <v>709.91666666666674</v>
      </c>
      <c r="H27" s="36">
        <v>993.41666666666674</v>
      </c>
      <c r="I27" s="36">
        <v>1050.5833333333335</v>
      </c>
      <c r="J27" s="36">
        <v>1135.1666666666667</v>
      </c>
      <c r="K27" s="31">
        <v>966</v>
      </c>
      <c r="L27" s="31">
        <v>824.25</v>
      </c>
      <c r="M27" s="31">
        <v>66.704319999999996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334.2</v>
      </c>
      <c r="D28" s="36">
        <v>329.66666666666669</v>
      </c>
      <c r="E28" s="36">
        <v>320.53333333333336</v>
      </c>
      <c r="F28" s="36">
        <v>306.86666666666667</v>
      </c>
      <c r="G28" s="36">
        <v>297.73333333333335</v>
      </c>
      <c r="H28" s="36">
        <v>343.33333333333337</v>
      </c>
      <c r="I28" s="36">
        <v>352.4666666666667</v>
      </c>
      <c r="J28" s="36">
        <v>366.13333333333338</v>
      </c>
      <c r="K28" s="31">
        <v>338.8</v>
      </c>
      <c r="L28" s="31">
        <v>316</v>
      </c>
      <c r="M28" s="31">
        <v>36.866779999999999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215.55</v>
      </c>
      <c r="D29" s="36">
        <v>212.78333333333333</v>
      </c>
      <c r="E29" s="36">
        <v>206.56666666666666</v>
      </c>
      <c r="F29" s="36">
        <v>197.58333333333334</v>
      </c>
      <c r="G29" s="36">
        <v>191.36666666666667</v>
      </c>
      <c r="H29" s="36">
        <v>221.76666666666665</v>
      </c>
      <c r="I29" s="36">
        <v>227.98333333333329</v>
      </c>
      <c r="J29" s="36">
        <v>236.96666666666664</v>
      </c>
      <c r="K29" s="31">
        <v>219</v>
      </c>
      <c r="L29" s="31">
        <v>203.8</v>
      </c>
      <c r="M29" s="31">
        <v>161.92998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305</v>
      </c>
      <c r="D30" s="36">
        <v>294.88333333333338</v>
      </c>
      <c r="E30" s="36">
        <v>278.31666666666678</v>
      </c>
      <c r="F30" s="36">
        <v>251.63333333333338</v>
      </c>
      <c r="G30" s="36">
        <v>235.06666666666678</v>
      </c>
      <c r="H30" s="36">
        <v>321.56666666666678</v>
      </c>
      <c r="I30" s="36">
        <v>338.13333333333338</v>
      </c>
      <c r="J30" s="36">
        <v>364.81666666666678</v>
      </c>
      <c r="K30" s="31">
        <v>311.45</v>
      </c>
      <c r="L30" s="31">
        <v>268.2</v>
      </c>
      <c r="M30" s="31">
        <v>224.45832999999999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705.45</v>
      </c>
      <c r="D31" s="36">
        <v>700.1</v>
      </c>
      <c r="E31" s="36">
        <v>670.1</v>
      </c>
      <c r="F31" s="36">
        <v>634.75</v>
      </c>
      <c r="G31" s="36">
        <v>604.75</v>
      </c>
      <c r="H31" s="36">
        <v>735.45</v>
      </c>
      <c r="I31" s="36">
        <v>765.45</v>
      </c>
      <c r="J31" s="36">
        <v>800.80000000000007</v>
      </c>
      <c r="K31" s="31">
        <v>730.1</v>
      </c>
      <c r="L31" s="31">
        <v>664.75</v>
      </c>
      <c r="M31" s="31">
        <v>11.22766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793.05</v>
      </c>
      <c r="D32" s="36">
        <v>797.36666666666667</v>
      </c>
      <c r="E32" s="36">
        <v>785.23333333333335</v>
      </c>
      <c r="F32" s="36">
        <v>777.41666666666663</v>
      </c>
      <c r="G32" s="36">
        <v>765.2833333333333</v>
      </c>
      <c r="H32" s="36">
        <v>805.18333333333339</v>
      </c>
      <c r="I32" s="36">
        <v>817.31666666666683</v>
      </c>
      <c r="J32" s="36">
        <v>825.13333333333344</v>
      </c>
      <c r="K32" s="31">
        <v>809.5</v>
      </c>
      <c r="L32" s="31">
        <v>789.55</v>
      </c>
      <c r="M32" s="31">
        <v>0.66676000000000002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1106.2</v>
      </c>
      <c r="D33" s="36">
        <v>1097.1833333333334</v>
      </c>
      <c r="E33" s="36">
        <v>1069.0166666666669</v>
      </c>
      <c r="F33" s="36">
        <v>1031.8333333333335</v>
      </c>
      <c r="G33" s="36">
        <v>1003.666666666667</v>
      </c>
      <c r="H33" s="36">
        <v>1134.3666666666668</v>
      </c>
      <c r="I33" s="36">
        <v>1162.5333333333333</v>
      </c>
      <c r="J33" s="36">
        <v>1199.7166666666667</v>
      </c>
      <c r="K33" s="31">
        <v>1125.3499999999999</v>
      </c>
      <c r="L33" s="31">
        <v>1060</v>
      </c>
      <c r="M33" s="31">
        <v>2.5203500000000001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2326.1999999999998</v>
      </c>
      <c r="D34" s="36">
        <v>2312.0666666666666</v>
      </c>
      <c r="E34" s="36">
        <v>2284.1333333333332</v>
      </c>
      <c r="F34" s="36">
        <v>2242.0666666666666</v>
      </c>
      <c r="G34" s="36">
        <v>2214.1333333333332</v>
      </c>
      <c r="H34" s="36">
        <v>2354.1333333333332</v>
      </c>
      <c r="I34" s="36">
        <v>2382.0666666666666</v>
      </c>
      <c r="J34" s="36">
        <v>2424.1333333333332</v>
      </c>
      <c r="K34" s="31">
        <v>2340</v>
      </c>
      <c r="L34" s="31">
        <v>2270</v>
      </c>
      <c r="M34" s="31">
        <v>1.0642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892</v>
      </c>
      <c r="D35" s="36">
        <v>882.7166666666667</v>
      </c>
      <c r="E35" s="36">
        <v>864.93333333333339</v>
      </c>
      <c r="F35" s="36">
        <v>837.86666666666667</v>
      </c>
      <c r="G35" s="36">
        <v>820.08333333333337</v>
      </c>
      <c r="H35" s="36">
        <v>909.78333333333342</v>
      </c>
      <c r="I35" s="36">
        <v>927.56666666666672</v>
      </c>
      <c r="J35" s="36">
        <v>954.63333333333344</v>
      </c>
      <c r="K35" s="31">
        <v>900.5</v>
      </c>
      <c r="L35" s="31">
        <v>855.65</v>
      </c>
      <c r="M35" s="31">
        <v>0.49976999999999999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4825.1499999999996</v>
      </c>
      <c r="D36" s="36">
        <v>4785.6666666666661</v>
      </c>
      <c r="E36" s="36">
        <v>4706.8833333333323</v>
      </c>
      <c r="F36" s="36">
        <v>4588.6166666666659</v>
      </c>
      <c r="G36" s="36">
        <v>4509.8333333333321</v>
      </c>
      <c r="H36" s="36">
        <v>4903.9333333333325</v>
      </c>
      <c r="I36" s="36">
        <v>4982.7166666666653</v>
      </c>
      <c r="J36" s="36">
        <v>5100.9833333333327</v>
      </c>
      <c r="K36" s="31">
        <v>4864.45</v>
      </c>
      <c r="L36" s="31">
        <v>4667.3999999999996</v>
      </c>
      <c r="M36" s="31">
        <v>2.1447400000000001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1930.35</v>
      </c>
      <c r="D37" s="36">
        <v>1897.95</v>
      </c>
      <c r="E37" s="36">
        <v>1858.9</v>
      </c>
      <c r="F37" s="36">
        <v>1787.45</v>
      </c>
      <c r="G37" s="36">
        <v>1748.4</v>
      </c>
      <c r="H37" s="36">
        <v>1969.4</v>
      </c>
      <c r="I37" s="36">
        <v>2008.4499999999998</v>
      </c>
      <c r="J37" s="36">
        <v>2079.9</v>
      </c>
      <c r="K37" s="31">
        <v>1937</v>
      </c>
      <c r="L37" s="31">
        <v>1826.5</v>
      </c>
      <c r="M37" s="31">
        <v>0.42421999999999999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64.95</v>
      </c>
      <c r="D38" s="36">
        <v>64.033333333333346</v>
      </c>
      <c r="E38" s="36">
        <v>62.916666666666686</v>
      </c>
      <c r="F38" s="36">
        <v>60.88333333333334</v>
      </c>
      <c r="G38" s="36">
        <v>59.76666666666668</v>
      </c>
      <c r="H38" s="36">
        <v>66.066666666666691</v>
      </c>
      <c r="I38" s="36">
        <v>67.183333333333337</v>
      </c>
      <c r="J38" s="36">
        <v>69.216666666666697</v>
      </c>
      <c r="K38" s="31">
        <v>65.150000000000006</v>
      </c>
      <c r="L38" s="31">
        <v>62</v>
      </c>
      <c r="M38" s="31">
        <v>13.465159999999999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24.35</v>
      </c>
      <c r="D39" s="36">
        <v>24.066666666666666</v>
      </c>
      <c r="E39" s="36">
        <v>23.583333333333332</v>
      </c>
      <c r="F39" s="36">
        <v>22.816666666666666</v>
      </c>
      <c r="G39" s="36">
        <v>22.333333333333332</v>
      </c>
      <c r="H39" s="36">
        <v>24.833333333333332</v>
      </c>
      <c r="I39" s="36">
        <v>25.316666666666666</v>
      </c>
      <c r="J39" s="36">
        <v>26.083333333333332</v>
      </c>
      <c r="K39" s="31">
        <v>24.55</v>
      </c>
      <c r="L39" s="31">
        <v>23.3</v>
      </c>
      <c r="M39" s="31">
        <v>81.370559999999998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1217.4000000000001</v>
      </c>
      <c r="D40" s="36">
        <v>1169.5333333333335</v>
      </c>
      <c r="E40" s="36">
        <v>1105.116666666667</v>
      </c>
      <c r="F40" s="36">
        <v>992.83333333333348</v>
      </c>
      <c r="G40" s="36">
        <v>928.41666666666697</v>
      </c>
      <c r="H40" s="36">
        <v>1281.8166666666671</v>
      </c>
      <c r="I40" s="36">
        <v>1346.2333333333336</v>
      </c>
      <c r="J40" s="36">
        <v>1458.5166666666671</v>
      </c>
      <c r="K40" s="31">
        <v>1233.95</v>
      </c>
      <c r="L40" s="31">
        <v>1057.25</v>
      </c>
      <c r="M40" s="31">
        <v>46.393639999999998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3635.55</v>
      </c>
      <c r="D41" s="36">
        <v>3597.15</v>
      </c>
      <c r="E41" s="36">
        <v>3500.8500000000004</v>
      </c>
      <c r="F41" s="36">
        <v>3366.15</v>
      </c>
      <c r="G41" s="36">
        <v>3269.8500000000004</v>
      </c>
      <c r="H41" s="36">
        <v>3731.8500000000004</v>
      </c>
      <c r="I41" s="36">
        <v>3828.1500000000005</v>
      </c>
      <c r="J41" s="36">
        <v>3962.8500000000004</v>
      </c>
      <c r="K41" s="31">
        <v>3693.45</v>
      </c>
      <c r="L41" s="31">
        <v>3462.45</v>
      </c>
      <c r="M41" s="31">
        <v>0.65769999999999995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598.9</v>
      </c>
      <c r="D42" s="36">
        <v>583.66666666666663</v>
      </c>
      <c r="E42" s="36">
        <v>565.48333333333323</v>
      </c>
      <c r="F42" s="36">
        <v>532.06666666666661</v>
      </c>
      <c r="G42" s="36">
        <v>513.88333333333321</v>
      </c>
      <c r="H42" s="36">
        <v>617.08333333333326</v>
      </c>
      <c r="I42" s="36">
        <v>635.26666666666665</v>
      </c>
      <c r="J42" s="36">
        <v>668.68333333333328</v>
      </c>
      <c r="K42" s="31">
        <v>601.85</v>
      </c>
      <c r="L42" s="31">
        <v>550.25</v>
      </c>
      <c r="M42" s="31">
        <v>65.645089999999996</v>
      </c>
      <c r="N42" s="1"/>
      <c r="O42" s="1"/>
    </row>
    <row r="43" spans="1:15" ht="12.75" customHeight="1">
      <c r="A43" s="33">
        <v>33</v>
      </c>
      <c r="B43" s="53" t="s">
        <v>866</v>
      </c>
      <c r="C43" s="31">
        <v>3993.4</v>
      </c>
      <c r="D43" s="36">
        <v>3921.15</v>
      </c>
      <c r="E43" s="36">
        <v>3832.3</v>
      </c>
      <c r="F43" s="36">
        <v>3671.2000000000003</v>
      </c>
      <c r="G43" s="36">
        <v>3582.3500000000004</v>
      </c>
      <c r="H43" s="36">
        <v>4082.25</v>
      </c>
      <c r="I43" s="36">
        <v>4171.0999999999995</v>
      </c>
      <c r="J43" s="36">
        <v>4332.2</v>
      </c>
      <c r="K43" s="31">
        <v>4010</v>
      </c>
      <c r="L43" s="31">
        <v>3760.05</v>
      </c>
      <c r="M43" s="31">
        <v>0.35271999999999998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2352.9499999999998</v>
      </c>
      <c r="D44" s="36">
        <v>2347.3333333333335</v>
      </c>
      <c r="E44" s="36">
        <v>2290.6166666666668</v>
      </c>
      <c r="F44" s="36">
        <v>2228.2833333333333</v>
      </c>
      <c r="G44" s="36">
        <v>2171.5666666666666</v>
      </c>
      <c r="H44" s="36">
        <v>2409.666666666667</v>
      </c>
      <c r="I44" s="36">
        <v>2466.3833333333332</v>
      </c>
      <c r="J44" s="36">
        <v>2528.7166666666672</v>
      </c>
      <c r="K44" s="31">
        <v>2404.0500000000002</v>
      </c>
      <c r="L44" s="31">
        <v>2285</v>
      </c>
      <c r="M44" s="31">
        <v>7.7789799999999998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774.75</v>
      </c>
      <c r="D45" s="36">
        <v>757.98333333333323</v>
      </c>
      <c r="E45" s="36">
        <v>737.16666666666652</v>
      </c>
      <c r="F45" s="36">
        <v>699.58333333333326</v>
      </c>
      <c r="G45" s="36">
        <v>678.76666666666654</v>
      </c>
      <c r="H45" s="36">
        <v>795.56666666666649</v>
      </c>
      <c r="I45" s="36">
        <v>816.38333333333333</v>
      </c>
      <c r="J45" s="36">
        <v>853.96666666666647</v>
      </c>
      <c r="K45" s="31">
        <v>778.8</v>
      </c>
      <c r="L45" s="31">
        <v>720.4</v>
      </c>
      <c r="M45" s="31">
        <v>1.1974199999999999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7605.05</v>
      </c>
      <c r="D46" s="36">
        <v>7445.4333333333334</v>
      </c>
      <c r="E46" s="36">
        <v>7260.8666666666668</v>
      </c>
      <c r="F46" s="36">
        <v>6916.6833333333334</v>
      </c>
      <c r="G46" s="36">
        <v>6732.1166666666668</v>
      </c>
      <c r="H46" s="36">
        <v>7789.6166666666668</v>
      </c>
      <c r="I46" s="36">
        <v>7974.1833333333343</v>
      </c>
      <c r="J46" s="36">
        <v>8318.3666666666668</v>
      </c>
      <c r="K46" s="31">
        <v>7630</v>
      </c>
      <c r="L46" s="31">
        <v>7101.25</v>
      </c>
      <c r="M46" s="31">
        <v>1.0903400000000001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5934.65</v>
      </c>
      <c r="D47" s="36">
        <v>5885.4000000000005</v>
      </c>
      <c r="E47" s="36">
        <v>5826.0500000000011</v>
      </c>
      <c r="F47" s="36">
        <v>5717.4500000000007</v>
      </c>
      <c r="G47" s="36">
        <v>5658.1000000000013</v>
      </c>
      <c r="H47" s="36">
        <v>5994.0000000000009</v>
      </c>
      <c r="I47" s="36">
        <v>6053.3500000000013</v>
      </c>
      <c r="J47" s="36">
        <v>6161.9500000000007</v>
      </c>
      <c r="K47" s="31">
        <v>5944.75</v>
      </c>
      <c r="L47" s="31">
        <v>5776.8</v>
      </c>
      <c r="M47" s="31">
        <v>4.8728899999999999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470.15</v>
      </c>
      <c r="D48" s="36">
        <v>463.64999999999992</v>
      </c>
      <c r="E48" s="36">
        <v>453.89999999999986</v>
      </c>
      <c r="F48" s="36">
        <v>437.64999999999992</v>
      </c>
      <c r="G48" s="36">
        <v>427.89999999999986</v>
      </c>
      <c r="H48" s="36">
        <v>479.89999999999986</v>
      </c>
      <c r="I48" s="36">
        <v>489.65</v>
      </c>
      <c r="J48" s="36">
        <v>505.89999999999986</v>
      </c>
      <c r="K48" s="31">
        <v>473.4</v>
      </c>
      <c r="L48" s="31">
        <v>447.4</v>
      </c>
      <c r="M48" s="31">
        <v>22.06982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302.5</v>
      </c>
      <c r="D49" s="36">
        <v>300.81666666666666</v>
      </c>
      <c r="E49" s="36">
        <v>295.18333333333334</v>
      </c>
      <c r="F49" s="36">
        <v>287.86666666666667</v>
      </c>
      <c r="G49" s="36">
        <v>282.23333333333335</v>
      </c>
      <c r="H49" s="36">
        <v>308.13333333333333</v>
      </c>
      <c r="I49" s="36">
        <v>313.76666666666665</v>
      </c>
      <c r="J49" s="36">
        <v>321.08333333333331</v>
      </c>
      <c r="K49" s="31">
        <v>306.45</v>
      </c>
      <c r="L49" s="31">
        <v>293.5</v>
      </c>
      <c r="M49" s="31">
        <v>3.6683500000000002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610.15</v>
      </c>
      <c r="D50" s="36">
        <v>604.08333333333337</v>
      </c>
      <c r="E50" s="36">
        <v>592.16666666666674</v>
      </c>
      <c r="F50" s="36">
        <v>574.18333333333339</v>
      </c>
      <c r="G50" s="36">
        <v>562.26666666666677</v>
      </c>
      <c r="H50" s="36">
        <v>622.06666666666672</v>
      </c>
      <c r="I50" s="36">
        <v>633.98333333333346</v>
      </c>
      <c r="J50" s="36">
        <v>651.9666666666667</v>
      </c>
      <c r="K50" s="31">
        <v>616</v>
      </c>
      <c r="L50" s="31">
        <v>586.1</v>
      </c>
      <c r="M50" s="31">
        <v>1.6025400000000001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580.45000000000005</v>
      </c>
      <c r="D51" s="36">
        <v>574.44999999999993</v>
      </c>
      <c r="E51" s="36">
        <v>563.89999999999986</v>
      </c>
      <c r="F51" s="36">
        <v>547.34999999999991</v>
      </c>
      <c r="G51" s="36">
        <v>536.79999999999984</v>
      </c>
      <c r="H51" s="36">
        <v>590.99999999999989</v>
      </c>
      <c r="I51" s="36">
        <v>601.54999999999984</v>
      </c>
      <c r="J51" s="36">
        <v>618.09999999999991</v>
      </c>
      <c r="K51" s="31">
        <v>585</v>
      </c>
      <c r="L51" s="31">
        <v>557.9</v>
      </c>
      <c r="M51" s="31">
        <v>0.69203999999999999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224.15</v>
      </c>
      <c r="D52" s="36">
        <v>218.2833333333333</v>
      </c>
      <c r="E52" s="36">
        <v>211.06666666666661</v>
      </c>
      <c r="F52" s="36">
        <v>197.98333333333329</v>
      </c>
      <c r="G52" s="36">
        <v>190.76666666666659</v>
      </c>
      <c r="H52" s="36">
        <v>231.36666666666662</v>
      </c>
      <c r="I52" s="36">
        <v>238.58333333333331</v>
      </c>
      <c r="J52" s="36">
        <v>251.66666666666663</v>
      </c>
      <c r="K52" s="31">
        <v>225.5</v>
      </c>
      <c r="L52" s="31">
        <v>205.2</v>
      </c>
      <c r="M52" s="31">
        <v>290.06990000000002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2961.75</v>
      </c>
      <c r="D53" s="36">
        <v>2951.1833333333329</v>
      </c>
      <c r="E53" s="36">
        <v>2875.0666666666657</v>
      </c>
      <c r="F53" s="36">
        <v>2788.3833333333328</v>
      </c>
      <c r="G53" s="36">
        <v>2712.2666666666655</v>
      </c>
      <c r="H53" s="36">
        <v>3037.8666666666659</v>
      </c>
      <c r="I53" s="36">
        <v>3113.9833333333336</v>
      </c>
      <c r="J53" s="36">
        <v>3200.6666666666661</v>
      </c>
      <c r="K53" s="31">
        <v>3027.3</v>
      </c>
      <c r="L53" s="31">
        <v>2864.5</v>
      </c>
      <c r="M53" s="31">
        <v>24.10576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337.1</v>
      </c>
      <c r="D54" s="36">
        <v>333.28333333333336</v>
      </c>
      <c r="E54" s="36">
        <v>327.06666666666672</v>
      </c>
      <c r="F54" s="36">
        <v>317.03333333333336</v>
      </c>
      <c r="G54" s="36">
        <v>310.81666666666672</v>
      </c>
      <c r="H54" s="36">
        <v>343.31666666666672</v>
      </c>
      <c r="I54" s="36">
        <v>349.5333333333333</v>
      </c>
      <c r="J54" s="36">
        <v>359.56666666666672</v>
      </c>
      <c r="K54" s="31">
        <v>339.5</v>
      </c>
      <c r="L54" s="31">
        <v>323.25</v>
      </c>
      <c r="M54" s="31">
        <v>9.4711599999999994</v>
      </c>
      <c r="N54" s="1"/>
      <c r="O54" s="1"/>
    </row>
    <row r="55" spans="1:15" ht="12.75" customHeight="1">
      <c r="A55" s="33">
        <v>45</v>
      </c>
      <c r="B55" s="53" t="s">
        <v>867</v>
      </c>
      <c r="C55" s="31">
        <v>6012.45</v>
      </c>
      <c r="D55" s="36">
        <v>5927.1333333333323</v>
      </c>
      <c r="E55" s="36">
        <v>5694.866666666665</v>
      </c>
      <c r="F55" s="36">
        <v>5377.2833333333328</v>
      </c>
      <c r="G55" s="36">
        <v>5145.0166666666655</v>
      </c>
      <c r="H55" s="36">
        <v>6244.7166666666644</v>
      </c>
      <c r="I55" s="36">
        <v>6476.9833333333327</v>
      </c>
      <c r="J55" s="36">
        <v>6794.5666666666639</v>
      </c>
      <c r="K55" s="31">
        <v>6159.4</v>
      </c>
      <c r="L55" s="31">
        <v>5609.55</v>
      </c>
      <c r="M55" s="31">
        <v>0.14974000000000001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2116.3000000000002</v>
      </c>
      <c r="D56" s="36">
        <v>2076.6833333333334</v>
      </c>
      <c r="E56" s="36">
        <v>2025.666666666667</v>
      </c>
      <c r="F56" s="36">
        <v>1935.0333333333335</v>
      </c>
      <c r="G56" s="36">
        <v>1884.0166666666671</v>
      </c>
      <c r="H56" s="36">
        <v>2167.3166666666666</v>
      </c>
      <c r="I56" s="36">
        <v>2218.333333333333</v>
      </c>
      <c r="J56" s="36">
        <v>2308.9666666666667</v>
      </c>
      <c r="K56" s="31">
        <v>2127.6999999999998</v>
      </c>
      <c r="L56" s="31">
        <v>1986.05</v>
      </c>
      <c r="M56" s="31">
        <v>6.3607300000000002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5817.8</v>
      </c>
      <c r="D57" s="36">
        <v>5712.5999999999995</v>
      </c>
      <c r="E57" s="36">
        <v>5585.1999999999989</v>
      </c>
      <c r="F57" s="36">
        <v>5352.5999999999995</v>
      </c>
      <c r="G57" s="36">
        <v>5225.1999999999989</v>
      </c>
      <c r="H57" s="36">
        <v>5945.1999999999989</v>
      </c>
      <c r="I57" s="36">
        <v>6072.5999999999985</v>
      </c>
      <c r="J57" s="36">
        <v>6305.1999999999989</v>
      </c>
      <c r="K57" s="31">
        <v>5840</v>
      </c>
      <c r="L57" s="31">
        <v>5480</v>
      </c>
      <c r="M57" s="31">
        <v>0.42408000000000001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1266.4000000000001</v>
      </c>
      <c r="D58" s="36">
        <v>1246.0666666666666</v>
      </c>
      <c r="E58" s="36">
        <v>1217.5833333333333</v>
      </c>
      <c r="F58" s="36">
        <v>1168.7666666666667</v>
      </c>
      <c r="G58" s="36">
        <v>1140.2833333333333</v>
      </c>
      <c r="H58" s="36">
        <v>1294.8833333333332</v>
      </c>
      <c r="I58" s="36">
        <v>1323.3666666666668</v>
      </c>
      <c r="J58" s="36">
        <v>1372.1833333333332</v>
      </c>
      <c r="K58" s="31">
        <v>1274.55</v>
      </c>
      <c r="L58" s="31">
        <v>1197.25</v>
      </c>
      <c r="M58" s="31">
        <v>15.65785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523.15</v>
      </c>
      <c r="D59" s="36">
        <v>513.88333333333333</v>
      </c>
      <c r="E59" s="36">
        <v>501.26666666666665</v>
      </c>
      <c r="F59" s="36">
        <v>479.38333333333333</v>
      </c>
      <c r="G59" s="36">
        <v>466.76666666666665</v>
      </c>
      <c r="H59" s="36">
        <v>535.76666666666665</v>
      </c>
      <c r="I59" s="36">
        <v>548.38333333333321</v>
      </c>
      <c r="J59" s="36">
        <v>570.26666666666665</v>
      </c>
      <c r="K59" s="31">
        <v>526.5</v>
      </c>
      <c r="L59" s="31">
        <v>492</v>
      </c>
      <c r="M59" s="31">
        <v>4.1019500000000004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4862.25</v>
      </c>
      <c r="D60" s="36">
        <v>4774.8166666666666</v>
      </c>
      <c r="E60" s="36">
        <v>4649.6333333333332</v>
      </c>
      <c r="F60" s="36">
        <v>4437.0166666666664</v>
      </c>
      <c r="G60" s="36">
        <v>4311.833333333333</v>
      </c>
      <c r="H60" s="36">
        <v>4987.4333333333334</v>
      </c>
      <c r="I60" s="36">
        <v>5112.6166666666659</v>
      </c>
      <c r="J60" s="36">
        <v>5325.2333333333336</v>
      </c>
      <c r="K60" s="31">
        <v>4900</v>
      </c>
      <c r="L60" s="31">
        <v>4562.2</v>
      </c>
      <c r="M60" s="31">
        <v>14.957700000000001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1184.5</v>
      </c>
      <c r="D61" s="36">
        <v>1162.7333333333333</v>
      </c>
      <c r="E61" s="36">
        <v>1132.4666666666667</v>
      </c>
      <c r="F61" s="36">
        <v>1080.4333333333334</v>
      </c>
      <c r="G61" s="36">
        <v>1050.1666666666667</v>
      </c>
      <c r="H61" s="36">
        <v>1214.7666666666667</v>
      </c>
      <c r="I61" s="36">
        <v>1245.0333333333335</v>
      </c>
      <c r="J61" s="36">
        <v>1297.0666666666666</v>
      </c>
      <c r="K61" s="31">
        <v>1193</v>
      </c>
      <c r="L61" s="31">
        <v>1110.7</v>
      </c>
      <c r="M61" s="31">
        <v>210.39499000000001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3685.45</v>
      </c>
      <c r="D62" s="36">
        <v>3661.1333333333332</v>
      </c>
      <c r="E62" s="36">
        <v>3424.4166666666665</v>
      </c>
      <c r="F62" s="36">
        <v>3163.3833333333332</v>
      </c>
      <c r="G62" s="36">
        <v>2926.6666666666665</v>
      </c>
      <c r="H62" s="36">
        <v>3922.1666666666665</v>
      </c>
      <c r="I62" s="36">
        <v>4158.8833333333332</v>
      </c>
      <c r="J62" s="36">
        <v>4419.9166666666661</v>
      </c>
      <c r="K62" s="31">
        <v>3897.85</v>
      </c>
      <c r="L62" s="31">
        <v>3400.1</v>
      </c>
      <c r="M62" s="31">
        <v>11.66677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302.64999999999998</v>
      </c>
      <c r="D63" s="36">
        <v>297.7833333333333</v>
      </c>
      <c r="E63" s="36">
        <v>290.56666666666661</v>
      </c>
      <c r="F63" s="36">
        <v>278.48333333333329</v>
      </c>
      <c r="G63" s="36">
        <v>271.26666666666659</v>
      </c>
      <c r="H63" s="36">
        <v>309.86666666666662</v>
      </c>
      <c r="I63" s="36">
        <v>317.08333333333331</v>
      </c>
      <c r="J63" s="36">
        <v>329.16666666666663</v>
      </c>
      <c r="K63" s="31">
        <v>305</v>
      </c>
      <c r="L63" s="31">
        <v>285.7</v>
      </c>
      <c r="M63" s="31">
        <v>27.015940000000001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2662.65</v>
      </c>
      <c r="D64" s="36">
        <v>2597.4833333333331</v>
      </c>
      <c r="E64" s="36">
        <v>2517.4666666666662</v>
      </c>
      <c r="F64" s="36">
        <v>2372.2833333333333</v>
      </c>
      <c r="G64" s="36">
        <v>2292.2666666666664</v>
      </c>
      <c r="H64" s="36">
        <v>2742.6666666666661</v>
      </c>
      <c r="I64" s="36">
        <v>2822.6833333333334</v>
      </c>
      <c r="J64" s="36">
        <v>2967.8666666666659</v>
      </c>
      <c r="K64" s="31">
        <v>2677.5</v>
      </c>
      <c r="L64" s="31">
        <v>2452.3000000000002</v>
      </c>
      <c r="M64" s="31">
        <v>10.811680000000001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9602.25</v>
      </c>
      <c r="D65" s="36">
        <v>9485.75</v>
      </c>
      <c r="E65" s="36">
        <v>9292.5</v>
      </c>
      <c r="F65" s="36">
        <v>8982.75</v>
      </c>
      <c r="G65" s="36">
        <v>8789.5</v>
      </c>
      <c r="H65" s="36">
        <v>9795.5</v>
      </c>
      <c r="I65" s="36">
        <v>9988.75</v>
      </c>
      <c r="J65" s="36">
        <v>10298.5</v>
      </c>
      <c r="K65" s="31">
        <v>9679</v>
      </c>
      <c r="L65" s="31">
        <v>9176</v>
      </c>
      <c r="M65" s="31">
        <v>4.8954300000000002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6836.65</v>
      </c>
      <c r="D66" s="36">
        <v>6744.7333333333336</v>
      </c>
      <c r="E66" s="36">
        <v>6627.4666666666672</v>
      </c>
      <c r="F66" s="36">
        <v>6418.2833333333338</v>
      </c>
      <c r="G66" s="36">
        <v>6301.0166666666673</v>
      </c>
      <c r="H66" s="36">
        <v>6953.916666666667</v>
      </c>
      <c r="I66" s="36">
        <v>7071.1833333333334</v>
      </c>
      <c r="J66" s="36">
        <v>7280.3666666666668</v>
      </c>
      <c r="K66" s="31">
        <v>6862</v>
      </c>
      <c r="L66" s="31">
        <v>6535.55</v>
      </c>
      <c r="M66" s="31">
        <v>12.185169999999999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1517.7</v>
      </c>
      <c r="D67" s="36">
        <v>1506.2</v>
      </c>
      <c r="E67" s="36">
        <v>1484.4</v>
      </c>
      <c r="F67" s="36">
        <v>1451.1000000000001</v>
      </c>
      <c r="G67" s="36">
        <v>1429.3000000000002</v>
      </c>
      <c r="H67" s="36">
        <v>1539.5</v>
      </c>
      <c r="I67" s="36">
        <v>1561.2999999999997</v>
      </c>
      <c r="J67" s="36">
        <v>1594.6</v>
      </c>
      <c r="K67" s="31">
        <v>1528</v>
      </c>
      <c r="L67" s="31">
        <v>1472.9</v>
      </c>
      <c r="M67" s="31">
        <v>14.567679999999999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8048.9</v>
      </c>
      <c r="D68" s="36">
        <v>8015.6333333333341</v>
      </c>
      <c r="E68" s="36">
        <v>7933.2666666666682</v>
      </c>
      <c r="F68" s="36">
        <v>7817.6333333333341</v>
      </c>
      <c r="G68" s="36">
        <v>7735.2666666666682</v>
      </c>
      <c r="H68" s="36">
        <v>8131.2666666666682</v>
      </c>
      <c r="I68" s="36">
        <v>8213.633333333335</v>
      </c>
      <c r="J68" s="36">
        <v>8329.2666666666682</v>
      </c>
      <c r="K68" s="31">
        <v>8098</v>
      </c>
      <c r="L68" s="31">
        <v>7900</v>
      </c>
      <c r="M68" s="31">
        <v>0.26432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2109.1</v>
      </c>
      <c r="D69" s="36">
        <v>2096.8833333333337</v>
      </c>
      <c r="E69" s="36">
        <v>2053.7666666666673</v>
      </c>
      <c r="F69" s="36">
        <v>1998.4333333333336</v>
      </c>
      <c r="G69" s="36">
        <v>1955.3166666666673</v>
      </c>
      <c r="H69" s="36">
        <v>2152.2166666666672</v>
      </c>
      <c r="I69" s="36">
        <v>2195.333333333333</v>
      </c>
      <c r="J69" s="36">
        <v>2250.6666666666674</v>
      </c>
      <c r="K69" s="31">
        <v>2140</v>
      </c>
      <c r="L69" s="31">
        <v>2041.55</v>
      </c>
      <c r="M69" s="31">
        <v>0.40977000000000002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3123</v>
      </c>
      <c r="D70" s="36">
        <v>3057.9166666666665</v>
      </c>
      <c r="E70" s="36">
        <v>2972.9333333333329</v>
      </c>
      <c r="F70" s="36">
        <v>2822.8666666666663</v>
      </c>
      <c r="G70" s="36">
        <v>2737.8833333333328</v>
      </c>
      <c r="H70" s="36">
        <v>3207.9833333333331</v>
      </c>
      <c r="I70" s="36">
        <v>3292.9666666666667</v>
      </c>
      <c r="J70" s="36">
        <v>3443.0333333333333</v>
      </c>
      <c r="K70" s="31">
        <v>3142.9</v>
      </c>
      <c r="L70" s="31">
        <v>2907.85</v>
      </c>
      <c r="M70" s="31">
        <v>4.1716300000000004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390.85</v>
      </c>
      <c r="D71" s="36">
        <v>381.61666666666662</v>
      </c>
      <c r="E71" s="36">
        <v>371.23333333333323</v>
      </c>
      <c r="F71" s="36">
        <v>351.61666666666662</v>
      </c>
      <c r="G71" s="36">
        <v>341.23333333333323</v>
      </c>
      <c r="H71" s="36">
        <v>401.23333333333323</v>
      </c>
      <c r="I71" s="36">
        <v>411.61666666666656</v>
      </c>
      <c r="J71" s="36">
        <v>431.23333333333323</v>
      </c>
      <c r="K71" s="31">
        <v>392</v>
      </c>
      <c r="L71" s="31">
        <v>362</v>
      </c>
      <c r="M71" s="31">
        <v>21.637619999999998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190.65</v>
      </c>
      <c r="D72" s="36">
        <v>186.01666666666665</v>
      </c>
      <c r="E72" s="36">
        <v>180.68333333333331</v>
      </c>
      <c r="F72" s="36">
        <v>170.71666666666667</v>
      </c>
      <c r="G72" s="36">
        <v>165.38333333333333</v>
      </c>
      <c r="H72" s="36">
        <v>195.98333333333329</v>
      </c>
      <c r="I72" s="36">
        <v>201.31666666666666</v>
      </c>
      <c r="J72" s="36">
        <v>211.28333333333327</v>
      </c>
      <c r="K72" s="31">
        <v>191.35</v>
      </c>
      <c r="L72" s="31">
        <v>176.05</v>
      </c>
      <c r="M72" s="31">
        <v>218.11685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260</v>
      </c>
      <c r="D73" s="36">
        <v>253.1</v>
      </c>
      <c r="E73" s="36">
        <v>243.34999999999997</v>
      </c>
      <c r="F73" s="36">
        <v>226.69999999999996</v>
      </c>
      <c r="G73" s="36">
        <v>216.94999999999993</v>
      </c>
      <c r="H73" s="36">
        <v>269.75</v>
      </c>
      <c r="I73" s="36">
        <v>279.50000000000006</v>
      </c>
      <c r="J73" s="36">
        <v>296.15000000000003</v>
      </c>
      <c r="K73" s="31">
        <v>262.85000000000002</v>
      </c>
      <c r="L73" s="31">
        <v>236.45</v>
      </c>
      <c r="M73" s="31">
        <v>703.86788000000001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116.95</v>
      </c>
      <c r="D74" s="36">
        <v>115.7</v>
      </c>
      <c r="E74" s="36">
        <v>110.80000000000001</v>
      </c>
      <c r="F74" s="36">
        <v>104.65</v>
      </c>
      <c r="G74" s="36">
        <v>99.750000000000014</v>
      </c>
      <c r="H74" s="36">
        <v>121.85000000000001</v>
      </c>
      <c r="I74" s="36">
        <v>126.75000000000001</v>
      </c>
      <c r="J74" s="36">
        <v>132.9</v>
      </c>
      <c r="K74" s="31">
        <v>120.6</v>
      </c>
      <c r="L74" s="31">
        <v>109.55</v>
      </c>
      <c r="M74" s="31">
        <v>393.76238999999998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63.65</v>
      </c>
      <c r="D75" s="36">
        <v>62.583333333333336</v>
      </c>
      <c r="E75" s="36">
        <v>60.616666666666674</v>
      </c>
      <c r="F75" s="36">
        <v>57.583333333333336</v>
      </c>
      <c r="G75" s="36">
        <v>55.616666666666674</v>
      </c>
      <c r="H75" s="36">
        <v>65.616666666666674</v>
      </c>
      <c r="I75" s="36">
        <v>67.583333333333329</v>
      </c>
      <c r="J75" s="36">
        <v>70.616666666666674</v>
      </c>
      <c r="K75" s="31">
        <v>64.55</v>
      </c>
      <c r="L75" s="31">
        <v>59.55</v>
      </c>
      <c r="M75" s="31">
        <v>456.17914000000002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1423.95</v>
      </c>
      <c r="D76" s="36">
        <v>1398.3333333333333</v>
      </c>
      <c r="E76" s="36">
        <v>1363.7166666666665</v>
      </c>
      <c r="F76" s="36">
        <v>1303.4833333333331</v>
      </c>
      <c r="G76" s="36">
        <v>1268.8666666666663</v>
      </c>
      <c r="H76" s="36">
        <v>1458.5666666666666</v>
      </c>
      <c r="I76" s="36">
        <v>1493.1833333333334</v>
      </c>
      <c r="J76" s="36">
        <v>1553.4166666666667</v>
      </c>
      <c r="K76" s="31">
        <v>1432.95</v>
      </c>
      <c r="L76" s="31">
        <v>1338.1</v>
      </c>
      <c r="M76" s="31">
        <v>12.45444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5288.95</v>
      </c>
      <c r="D77" s="36">
        <v>5224.833333333333</v>
      </c>
      <c r="E77" s="36">
        <v>5149.6666666666661</v>
      </c>
      <c r="F77" s="36">
        <v>5010.3833333333332</v>
      </c>
      <c r="G77" s="36">
        <v>4935.2166666666662</v>
      </c>
      <c r="H77" s="36">
        <v>5364.1166666666659</v>
      </c>
      <c r="I77" s="36">
        <v>5439.2833333333319</v>
      </c>
      <c r="J77" s="36">
        <v>5578.5666666666657</v>
      </c>
      <c r="K77" s="31">
        <v>5300</v>
      </c>
      <c r="L77" s="31">
        <v>5085.55</v>
      </c>
      <c r="M77" s="31">
        <v>0.22925999999999999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475.05</v>
      </c>
      <c r="D78" s="36">
        <v>469.56666666666666</v>
      </c>
      <c r="E78" s="36">
        <v>457.48333333333335</v>
      </c>
      <c r="F78" s="36">
        <v>439.91666666666669</v>
      </c>
      <c r="G78" s="36">
        <v>427.83333333333337</v>
      </c>
      <c r="H78" s="36">
        <v>487.13333333333333</v>
      </c>
      <c r="I78" s="36">
        <v>499.2166666666667</v>
      </c>
      <c r="J78" s="36">
        <v>516.7833333333333</v>
      </c>
      <c r="K78" s="31">
        <v>481.65</v>
      </c>
      <c r="L78" s="31">
        <v>452</v>
      </c>
      <c r="M78" s="31">
        <v>63.11374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1305.25</v>
      </c>
      <c r="D79" s="36">
        <v>1328.6666666666667</v>
      </c>
      <c r="E79" s="36">
        <v>1269.7833333333335</v>
      </c>
      <c r="F79" s="36">
        <v>1234.3166666666668</v>
      </c>
      <c r="G79" s="36">
        <v>1175.4333333333336</v>
      </c>
      <c r="H79" s="36">
        <v>1364.1333333333334</v>
      </c>
      <c r="I79" s="36">
        <v>1423.0166666666667</v>
      </c>
      <c r="J79" s="36">
        <v>1458.4833333333333</v>
      </c>
      <c r="K79" s="31">
        <v>1387.55</v>
      </c>
      <c r="L79" s="31">
        <v>1293.2</v>
      </c>
      <c r="M79" s="31">
        <v>64.010130000000004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260.35000000000002</v>
      </c>
      <c r="D80" s="36">
        <v>251.61666666666667</v>
      </c>
      <c r="E80" s="36">
        <v>238.73333333333335</v>
      </c>
      <c r="F80" s="36">
        <v>217.11666666666667</v>
      </c>
      <c r="G80" s="36">
        <v>204.23333333333335</v>
      </c>
      <c r="H80" s="36">
        <v>273.23333333333335</v>
      </c>
      <c r="I80" s="36">
        <v>286.11666666666667</v>
      </c>
      <c r="J80" s="36">
        <v>307.73333333333335</v>
      </c>
      <c r="K80" s="31">
        <v>264.5</v>
      </c>
      <c r="L80" s="31">
        <v>230</v>
      </c>
      <c r="M80" s="31">
        <v>1934.87058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1501.4</v>
      </c>
      <c r="D81" s="36">
        <v>1474.2</v>
      </c>
      <c r="E81" s="36">
        <v>1433.45</v>
      </c>
      <c r="F81" s="36">
        <v>1365.5</v>
      </c>
      <c r="G81" s="36">
        <v>1324.75</v>
      </c>
      <c r="H81" s="36">
        <v>1542.15</v>
      </c>
      <c r="I81" s="36">
        <v>1582.9</v>
      </c>
      <c r="J81" s="36">
        <v>1650.8500000000001</v>
      </c>
      <c r="K81" s="31">
        <v>1514.95</v>
      </c>
      <c r="L81" s="31">
        <v>1406.25</v>
      </c>
      <c r="M81" s="31">
        <v>27.917090000000002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255.35</v>
      </c>
      <c r="D82" s="36">
        <v>246.18333333333331</v>
      </c>
      <c r="E82" s="36">
        <v>234.16666666666663</v>
      </c>
      <c r="F82" s="36">
        <v>212.98333333333332</v>
      </c>
      <c r="G82" s="36">
        <v>200.96666666666664</v>
      </c>
      <c r="H82" s="36">
        <v>267.36666666666662</v>
      </c>
      <c r="I82" s="36">
        <v>279.38333333333333</v>
      </c>
      <c r="J82" s="36">
        <v>300.56666666666661</v>
      </c>
      <c r="K82" s="31">
        <v>258.2</v>
      </c>
      <c r="L82" s="31">
        <v>225</v>
      </c>
      <c r="M82" s="31">
        <v>594.49632999999994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581.1</v>
      </c>
      <c r="D83" s="36">
        <v>572.45000000000005</v>
      </c>
      <c r="E83" s="36">
        <v>542.85000000000014</v>
      </c>
      <c r="F83" s="36">
        <v>504.60000000000014</v>
      </c>
      <c r="G83" s="36">
        <v>475.00000000000023</v>
      </c>
      <c r="H83" s="36">
        <v>610.70000000000005</v>
      </c>
      <c r="I83" s="36">
        <v>640.29999999999995</v>
      </c>
      <c r="J83" s="36">
        <v>678.55</v>
      </c>
      <c r="K83" s="31">
        <v>602.04999999999995</v>
      </c>
      <c r="L83" s="31">
        <v>534.20000000000005</v>
      </c>
      <c r="M83" s="31">
        <v>236.94086999999999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1344.35</v>
      </c>
      <c r="D84" s="36">
        <v>1324.3166666666666</v>
      </c>
      <c r="E84" s="36">
        <v>1299.8833333333332</v>
      </c>
      <c r="F84" s="36">
        <v>1255.4166666666665</v>
      </c>
      <c r="G84" s="36">
        <v>1230.9833333333331</v>
      </c>
      <c r="H84" s="36">
        <v>1368.7833333333333</v>
      </c>
      <c r="I84" s="36">
        <v>1393.2166666666667</v>
      </c>
      <c r="J84" s="36">
        <v>1437.6833333333334</v>
      </c>
      <c r="K84" s="31">
        <v>1348.75</v>
      </c>
      <c r="L84" s="31">
        <v>1279.8499999999999</v>
      </c>
      <c r="M84" s="31">
        <v>121.7552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636.4</v>
      </c>
      <c r="D85" s="36">
        <v>614.6</v>
      </c>
      <c r="E85" s="36">
        <v>592.80000000000007</v>
      </c>
      <c r="F85" s="36">
        <v>549.20000000000005</v>
      </c>
      <c r="G85" s="36">
        <v>527.40000000000009</v>
      </c>
      <c r="H85" s="36">
        <v>658.2</v>
      </c>
      <c r="I85" s="36">
        <v>680</v>
      </c>
      <c r="J85" s="36">
        <v>723.6</v>
      </c>
      <c r="K85" s="31">
        <v>636.4</v>
      </c>
      <c r="L85" s="31">
        <v>571</v>
      </c>
      <c r="M85" s="31">
        <v>16.870439999999999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305.25</v>
      </c>
      <c r="D86" s="36">
        <v>300.5</v>
      </c>
      <c r="E86" s="36">
        <v>293.64999999999998</v>
      </c>
      <c r="F86" s="36">
        <v>282.04999999999995</v>
      </c>
      <c r="G86" s="36">
        <v>275.19999999999993</v>
      </c>
      <c r="H86" s="36">
        <v>312.10000000000002</v>
      </c>
      <c r="I86" s="36">
        <v>318.95000000000005</v>
      </c>
      <c r="J86" s="36">
        <v>330.55000000000007</v>
      </c>
      <c r="K86" s="31">
        <v>307.35000000000002</v>
      </c>
      <c r="L86" s="31">
        <v>288.89999999999998</v>
      </c>
      <c r="M86" s="31">
        <v>85.168800000000005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1423.55</v>
      </c>
      <c r="D87" s="36">
        <v>1404.2</v>
      </c>
      <c r="E87" s="36">
        <v>1379.45</v>
      </c>
      <c r="F87" s="36">
        <v>1335.35</v>
      </c>
      <c r="G87" s="36">
        <v>1310.5999999999999</v>
      </c>
      <c r="H87" s="36">
        <v>1448.3000000000002</v>
      </c>
      <c r="I87" s="36">
        <v>1473.0500000000002</v>
      </c>
      <c r="J87" s="36">
        <v>1517.1500000000003</v>
      </c>
      <c r="K87" s="31">
        <v>1428.95</v>
      </c>
      <c r="L87" s="31">
        <v>1360.1</v>
      </c>
      <c r="M87" s="31">
        <v>1.0266599999999999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631.29999999999995</v>
      </c>
      <c r="D88" s="36">
        <v>619.35</v>
      </c>
      <c r="E88" s="36">
        <v>603.1</v>
      </c>
      <c r="F88" s="36">
        <v>574.9</v>
      </c>
      <c r="G88" s="36">
        <v>558.65</v>
      </c>
      <c r="H88" s="36">
        <v>647.55000000000007</v>
      </c>
      <c r="I88" s="36">
        <v>663.80000000000007</v>
      </c>
      <c r="J88" s="36">
        <v>692.00000000000011</v>
      </c>
      <c r="K88" s="31">
        <v>635.6</v>
      </c>
      <c r="L88" s="31">
        <v>591.15</v>
      </c>
      <c r="M88" s="31">
        <v>24.611329999999999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7104.7</v>
      </c>
      <c r="D89" s="36">
        <v>7037.2</v>
      </c>
      <c r="E89" s="36">
        <v>6898.5499999999993</v>
      </c>
      <c r="F89" s="36">
        <v>6692.4</v>
      </c>
      <c r="G89" s="36">
        <v>6553.7499999999991</v>
      </c>
      <c r="H89" s="36">
        <v>7243.3499999999995</v>
      </c>
      <c r="I89" s="36">
        <v>7381.9999999999991</v>
      </c>
      <c r="J89" s="36">
        <v>7588.15</v>
      </c>
      <c r="K89" s="31">
        <v>7175.85</v>
      </c>
      <c r="L89" s="31">
        <v>6831.05</v>
      </c>
      <c r="M89" s="31">
        <v>0.12659999999999999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1533.7</v>
      </c>
      <c r="D90" s="36">
        <v>1553.3666666666668</v>
      </c>
      <c r="E90" s="36">
        <v>1494.3333333333335</v>
      </c>
      <c r="F90" s="36">
        <v>1454.9666666666667</v>
      </c>
      <c r="G90" s="36">
        <v>1395.9333333333334</v>
      </c>
      <c r="H90" s="36">
        <v>1592.7333333333336</v>
      </c>
      <c r="I90" s="36">
        <v>1651.7666666666669</v>
      </c>
      <c r="J90" s="36">
        <v>1691.1333333333337</v>
      </c>
      <c r="K90" s="31">
        <v>1612.4</v>
      </c>
      <c r="L90" s="31">
        <v>1514</v>
      </c>
      <c r="M90" s="31">
        <v>3.8318699999999999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1466.95</v>
      </c>
      <c r="D91" s="36">
        <v>1445</v>
      </c>
      <c r="E91" s="36">
        <v>1414</v>
      </c>
      <c r="F91" s="36">
        <v>1361.05</v>
      </c>
      <c r="G91" s="36">
        <v>1330.05</v>
      </c>
      <c r="H91" s="36">
        <v>1497.95</v>
      </c>
      <c r="I91" s="36">
        <v>1528.95</v>
      </c>
      <c r="J91" s="36">
        <v>1581.9</v>
      </c>
      <c r="K91" s="31">
        <v>1476</v>
      </c>
      <c r="L91" s="31">
        <v>1392.05</v>
      </c>
      <c r="M91" s="31">
        <v>1.02024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464</v>
      </c>
      <c r="D92" s="36">
        <v>453.93333333333334</v>
      </c>
      <c r="E92" s="36">
        <v>440.11666666666667</v>
      </c>
      <c r="F92" s="36">
        <v>416.23333333333335</v>
      </c>
      <c r="G92" s="36">
        <v>402.41666666666669</v>
      </c>
      <c r="H92" s="36">
        <v>477.81666666666666</v>
      </c>
      <c r="I92" s="36">
        <v>491.63333333333338</v>
      </c>
      <c r="J92" s="36">
        <v>515.51666666666665</v>
      </c>
      <c r="K92" s="31">
        <v>467.75</v>
      </c>
      <c r="L92" s="31">
        <v>430.05</v>
      </c>
      <c r="M92" s="31">
        <v>3.74424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30867.05</v>
      </c>
      <c r="D93" s="36">
        <v>30442.266666666666</v>
      </c>
      <c r="E93" s="36">
        <v>29740.583333333332</v>
      </c>
      <c r="F93" s="36">
        <v>28614.116666666665</v>
      </c>
      <c r="G93" s="36">
        <v>27912.433333333331</v>
      </c>
      <c r="H93" s="36">
        <v>31568.733333333334</v>
      </c>
      <c r="I93" s="36">
        <v>32270.416666666668</v>
      </c>
      <c r="J93" s="36">
        <v>33396.883333333331</v>
      </c>
      <c r="K93" s="31">
        <v>31143.95</v>
      </c>
      <c r="L93" s="31">
        <v>29315.8</v>
      </c>
      <c r="M93" s="31">
        <v>0.49865999999999999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1209.55</v>
      </c>
      <c r="D94" s="36">
        <v>1213.6333333333334</v>
      </c>
      <c r="E94" s="36">
        <v>1157.2666666666669</v>
      </c>
      <c r="F94" s="36">
        <v>1104.9833333333333</v>
      </c>
      <c r="G94" s="36">
        <v>1048.6166666666668</v>
      </c>
      <c r="H94" s="36">
        <v>1265.916666666667</v>
      </c>
      <c r="I94" s="36">
        <v>1322.2833333333333</v>
      </c>
      <c r="J94" s="36">
        <v>1374.5666666666671</v>
      </c>
      <c r="K94" s="31">
        <v>1270</v>
      </c>
      <c r="L94" s="31">
        <v>1161.3499999999999</v>
      </c>
      <c r="M94" s="31">
        <v>3.7091400000000001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5486.65</v>
      </c>
      <c r="D95" s="36">
        <v>5512.2166666666672</v>
      </c>
      <c r="E95" s="36">
        <v>5299.4333333333343</v>
      </c>
      <c r="F95" s="36">
        <v>5112.2166666666672</v>
      </c>
      <c r="G95" s="36">
        <v>4899.4333333333343</v>
      </c>
      <c r="H95" s="36">
        <v>5699.4333333333343</v>
      </c>
      <c r="I95" s="36">
        <v>5912.2166666666672</v>
      </c>
      <c r="J95" s="36">
        <v>6099.4333333333343</v>
      </c>
      <c r="K95" s="31">
        <v>5725</v>
      </c>
      <c r="L95" s="31">
        <v>5325</v>
      </c>
      <c r="M95" s="31">
        <v>11.88965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1911.8</v>
      </c>
      <c r="D96" s="36">
        <v>1886.8666666666668</v>
      </c>
      <c r="E96" s="36">
        <v>1844.9333333333336</v>
      </c>
      <c r="F96" s="36">
        <v>1778.0666666666668</v>
      </c>
      <c r="G96" s="36">
        <v>1736.1333333333337</v>
      </c>
      <c r="H96" s="36">
        <v>1953.7333333333336</v>
      </c>
      <c r="I96" s="36">
        <v>1995.666666666667</v>
      </c>
      <c r="J96" s="36">
        <v>2062.5333333333338</v>
      </c>
      <c r="K96" s="31">
        <v>1928.8</v>
      </c>
      <c r="L96" s="31">
        <v>1820</v>
      </c>
      <c r="M96" s="31">
        <v>0.52439999999999998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578.29999999999995</v>
      </c>
      <c r="D97" s="36">
        <v>575.43333333333328</v>
      </c>
      <c r="E97" s="36">
        <v>564.86666666666656</v>
      </c>
      <c r="F97" s="36">
        <v>551.43333333333328</v>
      </c>
      <c r="G97" s="36">
        <v>540.86666666666656</v>
      </c>
      <c r="H97" s="36">
        <v>588.86666666666656</v>
      </c>
      <c r="I97" s="36">
        <v>599.43333333333339</v>
      </c>
      <c r="J97" s="36">
        <v>612.86666666666656</v>
      </c>
      <c r="K97" s="31">
        <v>586</v>
      </c>
      <c r="L97" s="31">
        <v>562</v>
      </c>
      <c r="M97" s="31">
        <v>0.96064000000000005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136.05000000000001</v>
      </c>
      <c r="D98" s="36">
        <v>134.33333333333334</v>
      </c>
      <c r="E98" s="36">
        <v>130.76666666666668</v>
      </c>
      <c r="F98" s="36">
        <v>125.48333333333335</v>
      </c>
      <c r="G98" s="36">
        <v>121.91666666666669</v>
      </c>
      <c r="H98" s="36">
        <v>139.61666666666667</v>
      </c>
      <c r="I98" s="36">
        <v>143.18333333333334</v>
      </c>
      <c r="J98" s="36">
        <v>148.46666666666667</v>
      </c>
      <c r="K98" s="31">
        <v>137.9</v>
      </c>
      <c r="L98" s="31">
        <v>129.05000000000001</v>
      </c>
      <c r="M98" s="31">
        <v>78.894620000000003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627.65</v>
      </c>
      <c r="D99" s="36">
        <v>620.63333333333333</v>
      </c>
      <c r="E99" s="36">
        <v>577.26666666666665</v>
      </c>
      <c r="F99" s="36">
        <v>526.88333333333333</v>
      </c>
      <c r="G99" s="36">
        <v>483.51666666666665</v>
      </c>
      <c r="H99" s="36">
        <v>671.01666666666665</v>
      </c>
      <c r="I99" s="36">
        <v>714.38333333333321</v>
      </c>
      <c r="J99" s="36">
        <v>764.76666666666665</v>
      </c>
      <c r="K99" s="31">
        <v>664</v>
      </c>
      <c r="L99" s="31">
        <v>570.25</v>
      </c>
      <c r="M99" s="31">
        <v>106.74892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536.5</v>
      </c>
      <c r="D100" s="36">
        <v>529.76666666666665</v>
      </c>
      <c r="E100" s="36">
        <v>519.98333333333335</v>
      </c>
      <c r="F100" s="36">
        <v>503.4666666666667</v>
      </c>
      <c r="G100" s="36">
        <v>493.68333333333339</v>
      </c>
      <c r="H100" s="36">
        <v>546.2833333333333</v>
      </c>
      <c r="I100" s="36">
        <v>556.06666666666661</v>
      </c>
      <c r="J100" s="36">
        <v>572.58333333333326</v>
      </c>
      <c r="K100" s="31">
        <v>539.54999999999995</v>
      </c>
      <c r="L100" s="31">
        <v>513.25</v>
      </c>
      <c r="M100" s="31">
        <v>4.0233699999999999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4187.3</v>
      </c>
      <c r="D101" s="36">
        <v>4132.8833333333332</v>
      </c>
      <c r="E101" s="36">
        <v>4055.7666666666664</v>
      </c>
      <c r="F101" s="36">
        <v>3924.2333333333331</v>
      </c>
      <c r="G101" s="36">
        <v>3847.1166666666663</v>
      </c>
      <c r="H101" s="36">
        <v>4264.4166666666661</v>
      </c>
      <c r="I101" s="36">
        <v>4341.5333333333328</v>
      </c>
      <c r="J101" s="36">
        <v>4473.0666666666666</v>
      </c>
      <c r="K101" s="31">
        <v>4210</v>
      </c>
      <c r="L101" s="31">
        <v>4001.35</v>
      </c>
      <c r="M101" s="31">
        <v>0.30301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332.8</v>
      </c>
      <c r="D102" s="36">
        <v>331.01666666666665</v>
      </c>
      <c r="E102" s="36">
        <v>326.2833333333333</v>
      </c>
      <c r="F102" s="36">
        <v>319.76666666666665</v>
      </c>
      <c r="G102" s="36">
        <v>315.0333333333333</v>
      </c>
      <c r="H102" s="36">
        <v>337.5333333333333</v>
      </c>
      <c r="I102" s="36">
        <v>342.26666666666665</v>
      </c>
      <c r="J102" s="36">
        <v>348.7833333333333</v>
      </c>
      <c r="K102" s="31">
        <v>335.75</v>
      </c>
      <c r="L102" s="31">
        <v>324.5</v>
      </c>
      <c r="M102" s="31">
        <v>1.0887500000000001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289.5</v>
      </c>
      <c r="D103" s="36">
        <v>282.91666666666669</v>
      </c>
      <c r="E103" s="36">
        <v>274.93333333333339</v>
      </c>
      <c r="F103" s="36">
        <v>260.36666666666673</v>
      </c>
      <c r="G103" s="36">
        <v>252.38333333333344</v>
      </c>
      <c r="H103" s="36">
        <v>297.48333333333335</v>
      </c>
      <c r="I103" s="36">
        <v>305.46666666666658</v>
      </c>
      <c r="J103" s="36">
        <v>320.0333333333333</v>
      </c>
      <c r="K103" s="31">
        <v>290.89999999999998</v>
      </c>
      <c r="L103" s="31">
        <v>268.35000000000002</v>
      </c>
      <c r="M103" s="31">
        <v>27.036249999999999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745.25</v>
      </c>
      <c r="D104" s="36">
        <v>732.63333333333333</v>
      </c>
      <c r="E104" s="36">
        <v>714.36666666666667</v>
      </c>
      <c r="F104" s="36">
        <v>683.48333333333335</v>
      </c>
      <c r="G104" s="36">
        <v>665.2166666666667</v>
      </c>
      <c r="H104" s="36">
        <v>763.51666666666665</v>
      </c>
      <c r="I104" s="36">
        <v>781.7833333333333</v>
      </c>
      <c r="J104" s="36">
        <v>812.66666666666663</v>
      </c>
      <c r="K104" s="31">
        <v>750.9</v>
      </c>
      <c r="L104" s="31">
        <v>701.75</v>
      </c>
      <c r="M104" s="31">
        <v>9.9295299999999997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115.2</v>
      </c>
      <c r="D105" s="36">
        <v>112.06666666666666</v>
      </c>
      <c r="E105" s="36">
        <v>107.83333333333333</v>
      </c>
      <c r="F105" s="36">
        <v>100.46666666666667</v>
      </c>
      <c r="G105" s="36">
        <v>96.233333333333334</v>
      </c>
      <c r="H105" s="36">
        <v>119.43333333333332</v>
      </c>
      <c r="I105" s="36">
        <v>123.66666666666667</v>
      </c>
      <c r="J105" s="36">
        <v>131.0333333333333</v>
      </c>
      <c r="K105" s="31">
        <v>116.3</v>
      </c>
      <c r="L105" s="31">
        <v>104.7</v>
      </c>
      <c r="M105" s="31">
        <v>1055.80249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1288.05</v>
      </c>
      <c r="D106" s="36">
        <v>1277.25</v>
      </c>
      <c r="E106" s="36">
        <v>1244.5</v>
      </c>
      <c r="F106" s="36">
        <v>1200.95</v>
      </c>
      <c r="G106" s="36">
        <v>1168.2</v>
      </c>
      <c r="H106" s="36">
        <v>1320.8</v>
      </c>
      <c r="I106" s="36">
        <v>1353.55</v>
      </c>
      <c r="J106" s="36">
        <v>1397.1</v>
      </c>
      <c r="K106" s="31">
        <v>1310</v>
      </c>
      <c r="L106" s="31">
        <v>1233.7</v>
      </c>
      <c r="M106" s="31">
        <v>0.84819999999999995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214.55</v>
      </c>
      <c r="D107" s="36">
        <v>211.66666666666666</v>
      </c>
      <c r="E107" s="36">
        <v>204.83333333333331</v>
      </c>
      <c r="F107" s="36">
        <v>195.11666666666665</v>
      </c>
      <c r="G107" s="36">
        <v>188.2833333333333</v>
      </c>
      <c r="H107" s="36">
        <v>221.38333333333333</v>
      </c>
      <c r="I107" s="36">
        <v>228.21666666666664</v>
      </c>
      <c r="J107" s="36">
        <v>237.93333333333334</v>
      </c>
      <c r="K107" s="31">
        <v>218.5</v>
      </c>
      <c r="L107" s="31">
        <v>201.95</v>
      </c>
      <c r="M107" s="31">
        <v>2.0550099999999998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1558.25</v>
      </c>
      <c r="D108" s="36">
        <v>1549.25</v>
      </c>
      <c r="E108" s="36">
        <v>1519.05</v>
      </c>
      <c r="F108" s="36">
        <v>1479.85</v>
      </c>
      <c r="G108" s="36">
        <v>1449.6499999999999</v>
      </c>
      <c r="H108" s="36">
        <v>1588.45</v>
      </c>
      <c r="I108" s="36">
        <v>1618.6499999999999</v>
      </c>
      <c r="J108" s="36">
        <v>1657.8500000000001</v>
      </c>
      <c r="K108" s="31">
        <v>1579.45</v>
      </c>
      <c r="L108" s="31">
        <v>1510.05</v>
      </c>
      <c r="M108" s="31">
        <v>1.3642099999999999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186.65</v>
      </c>
      <c r="D109" s="36">
        <v>184.75</v>
      </c>
      <c r="E109" s="36">
        <v>180.5</v>
      </c>
      <c r="F109" s="36">
        <v>174.35</v>
      </c>
      <c r="G109" s="36">
        <v>170.1</v>
      </c>
      <c r="H109" s="36">
        <v>190.9</v>
      </c>
      <c r="I109" s="36">
        <v>195.15</v>
      </c>
      <c r="J109" s="36">
        <v>201.3</v>
      </c>
      <c r="K109" s="31">
        <v>189</v>
      </c>
      <c r="L109" s="31">
        <v>178.6</v>
      </c>
      <c r="M109" s="31">
        <v>20.165099999999999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2391.5500000000002</v>
      </c>
      <c r="D110" s="36">
        <v>2354.85</v>
      </c>
      <c r="E110" s="36">
        <v>2311.6999999999998</v>
      </c>
      <c r="F110" s="36">
        <v>2231.85</v>
      </c>
      <c r="G110" s="36">
        <v>2188.6999999999998</v>
      </c>
      <c r="H110" s="36">
        <v>2434.6999999999998</v>
      </c>
      <c r="I110" s="36">
        <v>2477.8500000000004</v>
      </c>
      <c r="J110" s="36">
        <v>2557.6999999999998</v>
      </c>
      <c r="K110" s="31">
        <v>2398</v>
      </c>
      <c r="L110" s="31">
        <v>2275</v>
      </c>
      <c r="M110" s="31">
        <v>1.13113</v>
      </c>
      <c r="N110" s="1"/>
      <c r="O110" s="1"/>
    </row>
    <row r="111" spans="1:15" ht="12.75" customHeight="1">
      <c r="A111" s="33">
        <v>101</v>
      </c>
      <c r="B111" s="53" t="s">
        <v>868</v>
      </c>
      <c r="C111" s="31">
        <v>826.3</v>
      </c>
      <c r="D111" s="36">
        <v>817.80000000000007</v>
      </c>
      <c r="E111" s="36">
        <v>801.60000000000014</v>
      </c>
      <c r="F111" s="36">
        <v>776.90000000000009</v>
      </c>
      <c r="G111" s="36">
        <v>760.70000000000016</v>
      </c>
      <c r="H111" s="36">
        <v>842.50000000000011</v>
      </c>
      <c r="I111" s="36">
        <v>858.70000000000016</v>
      </c>
      <c r="J111" s="36">
        <v>883.40000000000009</v>
      </c>
      <c r="K111" s="31">
        <v>834</v>
      </c>
      <c r="L111" s="31">
        <v>793.1</v>
      </c>
      <c r="M111" s="31">
        <v>3.5342899999999999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61.75</v>
      </c>
      <c r="D112" s="36">
        <v>61.166666666666664</v>
      </c>
      <c r="E112" s="36">
        <v>58.483333333333327</v>
      </c>
      <c r="F112" s="36">
        <v>55.216666666666661</v>
      </c>
      <c r="G112" s="36">
        <v>52.533333333333324</v>
      </c>
      <c r="H112" s="36">
        <v>64.433333333333337</v>
      </c>
      <c r="I112" s="36">
        <v>67.116666666666674</v>
      </c>
      <c r="J112" s="36">
        <v>70.383333333333326</v>
      </c>
      <c r="K112" s="31">
        <v>63.85</v>
      </c>
      <c r="L112" s="31">
        <v>57.9</v>
      </c>
      <c r="M112" s="31">
        <v>281.78521000000001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1967.9</v>
      </c>
      <c r="D113" s="36">
        <v>1968.7</v>
      </c>
      <c r="E113" s="36">
        <v>1904.4</v>
      </c>
      <c r="F113" s="36">
        <v>1840.9</v>
      </c>
      <c r="G113" s="36">
        <v>1776.6000000000001</v>
      </c>
      <c r="H113" s="36">
        <v>2032.2</v>
      </c>
      <c r="I113" s="36">
        <v>2096.5</v>
      </c>
      <c r="J113" s="36">
        <v>2160</v>
      </c>
      <c r="K113" s="31">
        <v>2033</v>
      </c>
      <c r="L113" s="31">
        <v>1905.2</v>
      </c>
      <c r="M113" s="31">
        <v>15.68159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650.1</v>
      </c>
      <c r="D114" s="36">
        <v>647.69999999999993</v>
      </c>
      <c r="E114" s="36">
        <v>638.39999999999986</v>
      </c>
      <c r="F114" s="36">
        <v>626.69999999999993</v>
      </c>
      <c r="G114" s="36">
        <v>617.39999999999986</v>
      </c>
      <c r="H114" s="36">
        <v>659.39999999999986</v>
      </c>
      <c r="I114" s="36">
        <v>668.69999999999982</v>
      </c>
      <c r="J114" s="36">
        <v>680.39999999999986</v>
      </c>
      <c r="K114" s="31">
        <v>657</v>
      </c>
      <c r="L114" s="31">
        <v>636</v>
      </c>
      <c r="M114" s="31">
        <v>1.1172800000000001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1842.3</v>
      </c>
      <c r="D115" s="36">
        <v>1846.05</v>
      </c>
      <c r="E115" s="36">
        <v>1771.1999999999998</v>
      </c>
      <c r="F115" s="36">
        <v>1700.1</v>
      </c>
      <c r="G115" s="36">
        <v>1625.2499999999998</v>
      </c>
      <c r="H115" s="36">
        <v>1917.1499999999999</v>
      </c>
      <c r="I115" s="36">
        <v>1991.9999999999998</v>
      </c>
      <c r="J115" s="36">
        <v>2063.1</v>
      </c>
      <c r="K115" s="31">
        <v>1920.9</v>
      </c>
      <c r="L115" s="31">
        <v>1774.95</v>
      </c>
      <c r="M115" s="31">
        <v>7.5502900000000004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6915.3</v>
      </c>
      <c r="D116" s="36">
        <v>6910.75</v>
      </c>
      <c r="E116" s="36">
        <v>6814.55</v>
      </c>
      <c r="F116" s="36">
        <v>6713.8</v>
      </c>
      <c r="G116" s="36">
        <v>6617.6</v>
      </c>
      <c r="H116" s="36">
        <v>7011.5</v>
      </c>
      <c r="I116" s="36">
        <v>7107.7000000000007</v>
      </c>
      <c r="J116" s="36">
        <v>7208.45</v>
      </c>
      <c r="K116" s="31">
        <v>7006.95</v>
      </c>
      <c r="L116" s="31">
        <v>6810</v>
      </c>
      <c r="M116" s="31">
        <v>0.16893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770.35</v>
      </c>
      <c r="D117" s="36">
        <v>756.36666666666679</v>
      </c>
      <c r="E117" s="36">
        <v>737.78333333333353</v>
      </c>
      <c r="F117" s="36">
        <v>705.2166666666667</v>
      </c>
      <c r="G117" s="36">
        <v>686.63333333333344</v>
      </c>
      <c r="H117" s="36">
        <v>788.93333333333362</v>
      </c>
      <c r="I117" s="36">
        <v>807.51666666666688</v>
      </c>
      <c r="J117" s="36">
        <v>840.08333333333371</v>
      </c>
      <c r="K117" s="31">
        <v>774.95</v>
      </c>
      <c r="L117" s="31">
        <v>723.8</v>
      </c>
      <c r="M117" s="31">
        <v>0.99978999999999996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390.6</v>
      </c>
      <c r="D118" s="36">
        <v>380.43333333333339</v>
      </c>
      <c r="E118" s="36">
        <v>362.51666666666677</v>
      </c>
      <c r="F118" s="36">
        <v>334.43333333333339</v>
      </c>
      <c r="G118" s="36">
        <v>316.51666666666677</v>
      </c>
      <c r="H118" s="36">
        <v>408.51666666666677</v>
      </c>
      <c r="I118" s="36">
        <v>426.43333333333339</v>
      </c>
      <c r="J118" s="36">
        <v>454.51666666666677</v>
      </c>
      <c r="K118" s="31">
        <v>398.35</v>
      </c>
      <c r="L118" s="31">
        <v>352.35</v>
      </c>
      <c r="M118" s="31">
        <v>28.924900000000001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477.05</v>
      </c>
      <c r="D119" s="36">
        <v>471.95</v>
      </c>
      <c r="E119" s="36">
        <v>462.34999999999997</v>
      </c>
      <c r="F119" s="36">
        <v>447.65</v>
      </c>
      <c r="G119" s="36">
        <v>438.04999999999995</v>
      </c>
      <c r="H119" s="36">
        <v>486.65</v>
      </c>
      <c r="I119" s="36">
        <v>496.25</v>
      </c>
      <c r="J119" s="36">
        <v>510.95</v>
      </c>
      <c r="K119" s="31">
        <v>481.55</v>
      </c>
      <c r="L119" s="31">
        <v>457.25</v>
      </c>
      <c r="M119" s="31">
        <v>1.2629999999999999</v>
      </c>
      <c r="N119" s="1"/>
      <c r="O119" s="1"/>
    </row>
    <row r="120" spans="1:15" ht="12.75" customHeight="1">
      <c r="A120" s="33">
        <v>110</v>
      </c>
      <c r="B120" s="53" t="s">
        <v>869</v>
      </c>
      <c r="C120" s="31">
        <v>891.9</v>
      </c>
      <c r="D120" s="36">
        <v>884.9</v>
      </c>
      <c r="E120" s="36">
        <v>865</v>
      </c>
      <c r="F120" s="36">
        <v>838.1</v>
      </c>
      <c r="G120" s="36">
        <v>818.2</v>
      </c>
      <c r="H120" s="36">
        <v>911.8</v>
      </c>
      <c r="I120" s="36">
        <v>931.69999999999982</v>
      </c>
      <c r="J120" s="36">
        <v>958.59999999999991</v>
      </c>
      <c r="K120" s="31">
        <v>904.8</v>
      </c>
      <c r="L120" s="31">
        <v>858</v>
      </c>
      <c r="M120" s="31">
        <v>7.17652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1131.0999999999999</v>
      </c>
      <c r="D121" s="36">
        <v>1124.8833333333332</v>
      </c>
      <c r="E121" s="36">
        <v>1099.7666666666664</v>
      </c>
      <c r="F121" s="36">
        <v>1068.4333333333332</v>
      </c>
      <c r="G121" s="36">
        <v>1043.3166666666664</v>
      </c>
      <c r="H121" s="36">
        <v>1156.2166666666665</v>
      </c>
      <c r="I121" s="36">
        <v>1181.3333333333333</v>
      </c>
      <c r="J121" s="36">
        <v>1212.6666666666665</v>
      </c>
      <c r="K121" s="31">
        <v>1150</v>
      </c>
      <c r="L121" s="31">
        <v>1093.55</v>
      </c>
      <c r="M121" s="31">
        <v>0.97592000000000001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1288.5</v>
      </c>
      <c r="D122" s="36">
        <v>1269.3</v>
      </c>
      <c r="E122" s="36">
        <v>1239</v>
      </c>
      <c r="F122" s="36">
        <v>1189.5</v>
      </c>
      <c r="G122" s="36">
        <v>1159.2</v>
      </c>
      <c r="H122" s="36">
        <v>1318.8</v>
      </c>
      <c r="I122" s="36">
        <v>1349.0999999999997</v>
      </c>
      <c r="J122" s="36">
        <v>1398.6</v>
      </c>
      <c r="K122" s="31">
        <v>1299.5999999999999</v>
      </c>
      <c r="L122" s="31">
        <v>1219.8</v>
      </c>
      <c r="M122" s="31">
        <v>13.096690000000001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1496.95</v>
      </c>
      <c r="D123" s="36">
        <v>1492.5999999999997</v>
      </c>
      <c r="E123" s="36">
        <v>1471.1999999999994</v>
      </c>
      <c r="F123" s="36">
        <v>1445.4499999999996</v>
      </c>
      <c r="G123" s="36">
        <v>1424.0499999999993</v>
      </c>
      <c r="H123" s="36">
        <v>1518.3499999999995</v>
      </c>
      <c r="I123" s="36">
        <v>1539.7499999999995</v>
      </c>
      <c r="J123" s="36">
        <v>1565.4999999999995</v>
      </c>
      <c r="K123" s="31">
        <v>1514</v>
      </c>
      <c r="L123" s="31">
        <v>1466.85</v>
      </c>
      <c r="M123" s="31">
        <v>18.3428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144.44999999999999</v>
      </c>
      <c r="D124" s="36">
        <v>142.61666666666667</v>
      </c>
      <c r="E124" s="36">
        <v>139.33333333333334</v>
      </c>
      <c r="F124" s="36">
        <v>134.21666666666667</v>
      </c>
      <c r="G124" s="36">
        <v>130.93333333333334</v>
      </c>
      <c r="H124" s="36">
        <v>147.73333333333335</v>
      </c>
      <c r="I124" s="36">
        <v>151.01666666666665</v>
      </c>
      <c r="J124" s="36">
        <v>156.13333333333335</v>
      </c>
      <c r="K124" s="31">
        <v>145.9</v>
      </c>
      <c r="L124" s="31">
        <v>137.5</v>
      </c>
      <c r="M124" s="31">
        <v>71.053340000000006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1298.7</v>
      </c>
      <c r="D125" s="36">
        <v>1293.95</v>
      </c>
      <c r="E125" s="36">
        <v>1274.75</v>
      </c>
      <c r="F125" s="36">
        <v>1250.8</v>
      </c>
      <c r="G125" s="36">
        <v>1231.5999999999999</v>
      </c>
      <c r="H125" s="36">
        <v>1317.9</v>
      </c>
      <c r="I125" s="36">
        <v>1337.1000000000004</v>
      </c>
      <c r="J125" s="36">
        <v>1361.0500000000002</v>
      </c>
      <c r="K125" s="31">
        <v>1313.15</v>
      </c>
      <c r="L125" s="31">
        <v>1270</v>
      </c>
      <c r="M125" s="31">
        <v>0.74551000000000001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460.55</v>
      </c>
      <c r="D126" s="36">
        <v>449.5</v>
      </c>
      <c r="E126" s="36">
        <v>436.15</v>
      </c>
      <c r="F126" s="36">
        <v>411.75</v>
      </c>
      <c r="G126" s="36">
        <v>398.4</v>
      </c>
      <c r="H126" s="36">
        <v>473.9</v>
      </c>
      <c r="I126" s="36">
        <v>487.25</v>
      </c>
      <c r="J126" s="36">
        <v>511.65</v>
      </c>
      <c r="K126" s="31">
        <v>462.85</v>
      </c>
      <c r="L126" s="31">
        <v>425.1</v>
      </c>
      <c r="M126" s="31">
        <v>189.66088999999999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1684.55</v>
      </c>
      <c r="D127" s="36">
        <v>1701.6833333333334</v>
      </c>
      <c r="E127" s="36">
        <v>1613.4166666666667</v>
      </c>
      <c r="F127" s="36">
        <v>1542.2833333333333</v>
      </c>
      <c r="G127" s="36">
        <v>1454.0166666666667</v>
      </c>
      <c r="H127" s="36">
        <v>1772.8166666666668</v>
      </c>
      <c r="I127" s="36">
        <v>1861.0833333333333</v>
      </c>
      <c r="J127" s="36">
        <v>1932.2166666666669</v>
      </c>
      <c r="K127" s="31">
        <v>1789.95</v>
      </c>
      <c r="L127" s="31">
        <v>1630.55</v>
      </c>
      <c r="M127" s="31">
        <v>72.315979999999996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5129.1000000000004</v>
      </c>
      <c r="D128" s="36">
        <v>5079.8166666666666</v>
      </c>
      <c r="E128" s="36">
        <v>4986.6333333333332</v>
      </c>
      <c r="F128" s="36">
        <v>4844.166666666667</v>
      </c>
      <c r="G128" s="36">
        <v>4750.9833333333336</v>
      </c>
      <c r="H128" s="36">
        <v>5222.2833333333328</v>
      </c>
      <c r="I128" s="36">
        <v>5315.4666666666653</v>
      </c>
      <c r="J128" s="36">
        <v>5457.9333333333325</v>
      </c>
      <c r="K128" s="31">
        <v>5173</v>
      </c>
      <c r="L128" s="31">
        <v>4937.3500000000004</v>
      </c>
      <c r="M128" s="31">
        <v>4.0273500000000002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2960.05</v>
      </c>
      <c r="D129" s="36">
        <v>2946.7000000000003</v>
      </c>
      <c r="E129" s="36">
        <v>2824.3500000000004</v>
      </c>
      <c r="F129" s="36">
        <v>2688.65</v>
      </c>
      <c r="G129" s="36">
        <v>2566.3000000000002</v>
      </c>
      <c r="H129" s="36">
        <v>3082.4000000000005</v>
      </c>
      <c r="I129" s="36">
        <v>3204.75</v>
      </c>
      <c r="J129" s="36">
        <v>3340.4500000000007</v>
      </c>
      <c r="K129" s="31">
        <v>3069.05</v>
      </c>
      <c r="L129" s="31">
        <v>2811</v>
      </c>
      <c r="M129" s="31">
        <v>10.853899999999999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3442.05</v>
      </c>
      <c r="D130" s="36">
        <v>3350.4333333333338</v>
      </c>
      <c r="E130" s="36">
        <v>3242.7166666666676</v>
      </c>
      <c r="F130" s="36">
        <v>3043.3833333333337</v>
      </c>
      <c r="G130" s="36">
        <v>2935.6666666666674</v>
      </c>
      <c r="H130" s="36">
        <v>3549.7666666666678</v>
      </c>
      <c r="I130" s="36">
        <v>3657.483333333334</v>
      </c>
      <c r="J130" s="36">
        <v>3856.816666666668</v>
      </c>
      <c r="K130" s="31">
        <v>3458.15</v>
      </c>
      <c r="L130" s="31">
        <v>3151.1</v>
      </c>
      <c r="M130" s="31">
        <v>2.0491299999999999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1486.05</v>
      </c>
      <c r="D131" s="36">
        <v>1460.1333333333332</v>
      </c>
      <c r="E131" s="36">
        <v>1422.9666666666665</v>
      </c>
      <c r="F131" s="36">
        <v>1359.8833333333332</v>
      </c>
      <c r="G131" s="36">
        <v>1322.7166666666665</v>
      </c>
      <c r="H131" s="36">
        <v>1523.2166666666665</v>
      </c>
      <c r="I131" s="36">
        <v>1560.3833333333334</v>
      </c>
      <c r="J131" s="36">
        <v>1623.4666666666665</v>
      </c>
      <c r="K131" s="31">
        <v>1497.3</v>
      </c>
      <c r="L131" s="31">
        <v>1397.05</v>
      </c>
      <c r="M131" s="31">
        <v>1.23783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993.25</v>
      </c>
      <c r="D132" s="36">
        <v>963</v>
      </c>
      <c r="E132" s="36">
        <v>921.1</v>
      </c>
      <c r="F132" s="36">
        <v>848.95</v>
      </c>
      <c r="G132" s="36">
        <v>807.05000000000007</v>
      </c>
      <c r="H132" s="36">
        <v>1035.1500000000001</v>
      </c>
      <c r="I132" s="36">
        <v>1077.0500000000002</v>
      </c>
      <c r="J132" s="36">
        <v>1149.1999999999998</v>
      </c>
      <c r="K132" s="31">
        <v>1004.9</v>
      </c>
      <c r="L132" s="31">
        <v>890.85</v>
      </c>
      <c r="M132" s="31">
        <v>97.257180000000005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1369.8</v>
      </c>
      <c r="D133" s="36">
        <v>1348.8666666666668</v>
      </c>
      <c r="E133" s="36">
        <v>1312.9833333333336</v>
      </c>
      <c r="F133" s="36">
        <v>1256.1666666666667</v>
      </c>
      <c r="G133" s="36">
        <v>1220.2833333333335</v>
      </c>
      <c r="H133" s="36">
        <v>1405.6833333333336</v>
      </c>
      <c r="I133" s="36">
        <v>1441.5666666666668</v>
      </c>
      <c r="J133" s="36">
        <v>1498.3833333333337</v>
      </c>
      <c r="K133" s="31">
        <v>1384.75</v>
      </c>
      <c r="L133" s="31">
        <v>1292.05</v>
      </c>
      <c r="M133" s="31">
        <v>5.8149499999999996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4189.55</v>
      </c>
      <c r="D134" s="36">
        <v>4167.7166666666672</v>
      </c>
      <c r="E134" s="36">
        <v>4102.0333333333347</v>
      </c>
      <c r="F134" s="36">
        <v>4014.5166666666673</v>
      </c>
      <c r="G134" s="36">
        <v>3948.8333333333348</v>
      </c>
      <c r="H134" s="36">
        <v>4255.2333333333345</v>
      </c>
      <c r="I134" s="36">
        <v>4320.916666666667</v>
      </c>
      <c r="J134" s="36">
        <v>4408.4333333333343</v>
      </c>
      <c r="K134" s="31">
        <v>4233.3999999999996</v>
      </c>
      <c r="L134" s="31">
        <v>4080.2</v>
      </c>
      <c r="M134" s="31">
        <v>1.2382299999999999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1404.3</v>
      </c>
      <c r="D135" s="36">
        <v>1357.5</v>
      </c>
      <c r="E135" s="36">
        <v>1297.05</v>
      </c>
      <c r="F135" s="36">
        <v>1189.8</v>
      </c>
      <c r="G135" s="36">
        <v>1129.3499999999999</v>
      </c>
      <c r="H135" s="36">
        <v>1464.75</v>
      </c>
      <c r="I135" s="36">
        <v>1525.1999999999998</v>
      </c>
      <c r="J135" s="36">
        <v>1632.45</v>
      </c>
      <c r="K135" s="31">
        <v>1417.95</v>
      </c>
      <c r="L135" s="31">
        <v>1250.25</v>
      </c>
      <c r="M135" s="31">
        <v>7.4648199999999996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402.25</v>
      </c>
      <c r="D136" s="36">
        <v>392.88333333333338</v>
      </c>
      <c r="E136" s="36">
        <v>380.76666666666677</v>
      </c>
      <c r="F136" s="36">
        <v>359.28333333333336</v>
      </c>
      <c r="G136" s="36">
        <v>347.16666666666674</v>
      </c>
      <c r="H136" s="36">
        <v>414.36666666666679</v>
      </c>
      <c r="I136" s="36">
        <v>426.48333333333346</v>
      </c>
      <c r="J136" s="36">
        <v>447.96666666666681</v>
      </c>
      <c r="K136" s="31">
        <v>405</v>
      </c>
      <c r="L136" s="31">
        <v>371.4</v>
      </c>
      <c r="M136" s="31">
        <v>56.399830000000001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3404.1</v>
      </c>
      <c r="D137" s="36">
        <v>3332.0333333333333</v>
      </c>
      <c r="E137" s="36">
        <v>3232.0666666666666</v>
      </c>
      <c r="F137" s="36">
        <v>3060.0333333333333</v>
      </c>
      <c r="G137" s="36">
        <v>2960.0666666666666</v>
      </c>
      <c r="H137" s="36">
        <v>3504.0666666666666</v>
      </c>
      <c r="I137" s="36">
        <v>3604.0333333333328</v>
      </c>
      <c r="J137" s="36">
        <v>3776.0666666666666</v>
      </c>
      <c r="K137" s="31">
        <v>3432</v>
      </c>
      <c r="L137" s="31">
        <v>3160</v>
      </c>
      <c r="M137" s="31">
        <v>12.507110000000001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1795.1</v>
      </c>
      <c r="D138" s="36">
        <v>1758.3666666666668</v>
      </c>
      <c r="E138" s="36">
        <v>1716.7333333333336</v>
      </c>
      <c r="F138" s="36">
        <v>1638.3666666666668</v>
      </c>
      <c r="G138" s="36">
        <v>1596.7333333333336</v>
      </c>
      <c r="H138" s="36">
        <v>1836.7333333333336</v>
      </c>
      <c r="I138" s="36">
        <v>1878.3666666666668</v>
      </c>
      <c r="J138" s="36">
        <v>1956.7333333333336</v>
      </c>
      <c r="K138" s="31">
        <v>1800</v>
      </c>
      <c r="L138" s="31">
        <v>1680</v>
      </c>
      <c r="M138" s="31">
        <v>3.3235100000000002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914.85</v>
      </c>
      <c r="D139" s="36">
        <v>910.98333333333346</v>
      </c>
      <c r="E139" s="36">
        <v>897.01666666666688</v>
      </c>
      <c r="F139" s="36">
        <v>879.18333333333339</v>
      </c>
      <c r="G139" s="36">
        <v>865.21666666666681</v>
      </c>
      <c r="H139" s="36">
        <v>928.81666666666695</v>
      </c>
      <c r="I139" s="36">
        <v>942.78333333333342</v>
      </c>
      <c r="J139" s="36">
        <v>960.61666666666702</v>
      </c>
      <c r="K139" s="31">
        <v>924.95</v>
      </c>
      <c r="L139" s="31">
        <v>893.15</v>
      </c>
      <c r="M139" s="31">
        <v>0.70099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796.05</v>
      </c>
      <c r="D140" s="36">
        <v>780.68333333333339</v>
      </c>
      <c r="E140" s="36">
        <v>762.36666666666679</v>
      </c>
      <c r="F140" s="36">
        <v>728.68333333333339</v>
      </c>
      <c r="G140" s="36">
        <v>710.36666666666679</v>
      </c>
      <c r="H140" s="36">
        <v>814.36666666666679</v>
      </c>
      <c r="I140" s="36">
        <v>832.68333333333339</v>
      </c>
      <c r="J140" s="36">
        <v>866.36666666666679</v>
      </c>
      <c r="K140" s="31">
        <v>799</v>
      </c>
      <c r="L140" s="31">
        <v>747</v>
      </c>
      <c r="M140" s="31">
        <v>72.963080000000005</v>
      </c>
      <c r="N140" s="1"/>
      <c r="O140" s="1"/>
    </row>
    <row r="141" spans="1:15" ht="12.75" customHeight="1">
      <c r="A141" s="33">
        <v>131</v>
      </c>
      <c r="B141" s="53" t="s">
        <v>870</v>
      </c>
      <c r="C141" s="31">
        <v>1849</v>
      </c>
      <c r="D141" s="36">
        <v>1809.2</v>
      </c>
      <c r="E141" s="36">
        <v>1758.8000000000002</v>
      </c>
      <c r="F141" s="36">
        <v>1668.6000000000001</v>
      </c>
      <c r="G141" s="36">
        <v>1618.2000000000003</v>
      </c>
      <c r="H141" s="36">
        <v>1899.4</v>
      </c>
      <c r="I141" s="36">
        <v>1949.8000000000002</v>
      </c>
      <c r="J141" s="36">
        <v>2040</v>
      </c>
      <c r="K141" s="31">
        <v>1859.6</v>
      </c>
      <c r="L141" s="31">
        <v>1719</v>
      </c>
      <c r="M141" s="31">
        <v>0.66998000000000002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600.25</v>
      </c>
      <c r="D142" s="36">
        <v>606.05000000000007</v>
      </c>
      <c r="E142" s="36">
        <v>578.70000000000016</v>
      </c>
      <c r="F142" s="36">
        <v>557.15000000000009</v>
      </c>
      <c r="G142" s="36">
        <v>529.80000000000018</v>
      </c>
      <c r="H142" s="36">
        <v>627.60000000000014</v>
      </c>
      <c r="I142" s="36">
        <v>654.95000000000005</v>
      </c>
      <c r="J142" s="36">
        <v>676.50000000000011</v>
      </c>
      <c r="K142" s="31">
        <v>633.4</v>
      </c>
      <c r="L142" s="31">
        <v>584.5</v>
      </c>
      <c r="M142" s="31">
        <v>215.68183999999999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1735.15</v>
      </c>
      <c r="D143" s="36">
        <v>1724.5166666666667</v>
      </c>
      <c r="E143" s="36">
        <v>1703.7833333333333</v>
      </c>
      <c r="F143" s="36">
        <v>1672.4166666666667</v>
      </c>
      <c r="G143" s="36">
        <v>1651.6833333333334</v>
      </c>
      <c r="H143" s="36">
        <v>1755.8833333333332</v>
      </c>
      <c r="I143" s="36">
        <v>1776.6166666666663</v>
      </c>
      <c r="J143" s="36">
        <v>1807.9833333333331</v>
      </c>
      <c r="K143" s="31">
        <v>1745.25</v>
      </c>
      <c r="L143" s="31">
        <v>1693.15</v>
      </c>
      <c r="M143" s="31">
        <v>5.4565900000000003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2475.85</v>
      </c>
      <c r="D144" s="36">
        <v>2532.9500000000003</v>
      </c>
      <c r="E144" s="36">
        <v>2367.9000000000005</v>
      </c>
      <c r="F144" s="36">
        <v>2259.9500000000003</v>
      </c>
      <c r="G144" s="36">
        <v>2094.9000000000005</v>
      </c>
      <c r="H144" s="36">
        <v>2640.9000000000005</v>
      </c>
      <c r="I144" s="36">
        <v>2805.9500000000007</v>
      </c>
      <c r="J144" s="36">
        <v>2913.9000000000005</v>
      </c>
      <c r="K144" s="31">
        <v>2698</v>
      </c>
      <c r="L144" s="31">
        <v>2425</v>
      </c>
      <c r="M144" s="31">
        <v>8.4311000000000007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556.35</v>
      </c>
      <c r="D145" s="36">
        <v>547.26666666666677</v>
      </c>
      <c r="E145" s="36">
        <v>535.08333333333348</v>
      </c>
      <c r="F145" s="36">
        <v>513.81666666666672</v>
      </c>
      <c r="G145" s="36">
        <v>501.63333333333344</v>
      </c>
      <c r="H145" s="36">
        <v>568.53333333333353</v>
      </c>
      <c r="I145" s="36">
        <v>580.7166666666667</v>
      </c>
      <c r="J145" s="36">
        <v>601.98333333333358</v>
      </c>
      <c r="K145" s="31">
        <v>559.45000000000005</v>
      </c>
      <c r="L145" s="31">
        <v>526</v>
      </c>
      <c r="M145" s="31">
        <v>4.8170700000000002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2228.15</v>
      </c>
      <c r="D146" s="36">
        <v>2206.2166666666667</v>
      </c>
      <c r="E146" s="36">
        <v>2172.4833333333336</v>
      </c>
      <c r="F146" s="36">
        <v>2116.8166666666671</v>
      </c>
      <c r="G146" s="36">
        <v>2083.0833333333339</v>
      </c>
      <c r="H146" s="36">
        <v>2261.8833333333332</v>
      </c>
      <c r="I146" s="36">
        <v>2295.6166666666659</v>
      </c>
      <c r="J146" s="36">
        <v>2351.2833333333328</v>
      </c>
      <c r="K146" s="31">
        <v>2239.9499999999998</v>
      </c>
      <c r="L146" s="31">
        <v>2150.5500000000002</v>
      </c>
      <c r="M146" s="31">
        <v>1.8961300000000001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378.4</v>
      </c>
      <c r="D147" s="36">
        <v>372.31666666666666</v>
      </c>
      <c r="E147" s="36">
        <v>364.08333333333331</v>
      </c>
      <c r="F147" s="36">
        <v>349.76666666666665</v>
      </c>
      <c r="G147" s="36">
        <v>341.5333333333333</v>
      </c>
      <c r="H147" s="36">
        <v>386.63333333333333</v>
      </c>
      <c r="I147" s="36">
        <v>394.86666666666667</v>
      </c>
      <c r="J147" s="36">
        <v>409.18333333333334</v>
      </c>
      <c r="K147" s="31">
        <v>380.55</v>
      </c>
      <c r="L147" s="31">
        <v>358</v>
      </c>
      <c r="M147" s="31">
        <v>22.10716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161.30000000000001</v>
      </c>
      <c r="D148" s="36">
        <v>156.36666666666667</v>
      </c>
      <c r="E148" s="36">
        <v>150.23333333333335</v>
      </c>
      <c r="F148" s="36">
        <v>139.16666666666669</v>
      </c>
      <c r="G148" s="36">
        <v>133.03333333333336</v>
      </c>
      <c r="H148" s="36">
        <v>167.43333333333334</v>
      </c>
      <c r="I148" s="36">
        <v>173.56666666666666</v>
      </c>
      <c r="J148" s="36">
        <v>184.63333333333333</v>
      </c>
      <c r="K148" s="31">
        <v>162.5</v>
      </c>
      <c r="L148" s="31">
        <v>145.30000000000001</v>
      </c>
      <c r="M148" s="31">
        <v>63.052430000000001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4502.7</v>
      </c>
      <c r="D149" s="36">
        <v>4444.8166666666666</v>
      </c>
      <c r="E149" s="36">
        <v>4364.6333333333332</v>
      </c>
      <c r="F149" s="36">
        <v>4226.5666666666666</v>
      </c>
      <c r="G149" s="36">
        <v>4146.3833333333332</v>
      </c>
      <c r="H149" s="36">
        <v>4582.8833333333332</v>
      </c>
      <c r="I149" s="36">
        <v>4663.0666666666657</v>
      </c>
      <c r="J149" s="36">
        <v>4801.1333333333332</v>
      </c>
      <c r="K149" s="31">
        <v>4525</v>
      </c>
      <c r="L149" s="31">
        <v>4306.75</v>
      </c>
      <c r="M149" s="31">
        <v>10.772209999999999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9470.2999999999993</v>
      </c>
      <c r="D150" s="36">
        <v>9239.15</v>
      </c>
      <c r="E150" s="36">
        <v>8931.15</v>
      </c>
      <c r="F150" s="36">
        <v>8392</v>
      </c>
      <c r="G150" s="36">
        <v>8084</v>
      </c>
      <c r="H150" s="36">
        <v>9778.2999999999993</v>
      </c>
      <c r="I150" s="36">
        <v>10086.299999999999</v>
      </c>
      <c r="J150" s="36">
        <v>10625.449999999999</v>
      </c>
      <c r="K150" s="31">
        <v>9547.15</v>
      </c>
      <c r="L150" s="31">
        <v>8700</v>
      </c>
      <c r="M150" s="31">
        <v>6.0578500000000002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2774.75</v>
      </c>
      <c r="D151" s="36">
        <v>2733.4833333333336</v>
      </c>
      <c r="E151" s="36">
        <v>2666.2666666666673</v>
      </c>
      <c r="F151" s="36">
        <v>2557.7833333333338</v>
      </c>
      <c r="G151" s="36">
        <v>2490.5666666666675</v>
      </c>
      <c r="H151" s="36">
        <v>2841.9666666666672</v>
      </c>
      <c r="I151" s="36">
        <v>2909.1833333333334</v>
      </c>
      <c r="J151" s="36">
        <v>3017.666666666667</v>
      </c>
      <c r="K151" s="31">
        <v>2800.7</v>
      </c>
      <c r="L151" s="31">
        <v>2625</v>
      </c>
      <c r="M151" s="31">
        <v>3.8189199999999999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5824.15</v>
      </c>
      <c r="D152" s="36">
        <v>5810.5499999999993</v>
      </c>
      <c r="E152" s="36">
        <v>5739.3999999999987</v>
      </c>
      <c r="F152" s="36">
        <v>5654.65</v>
      </c>
      <c r="G152" s="36">
        <v>5583.4999999999991</v>
      </c>
      <c r="H152" s="36">
        <v>5895.2999999999984</v>
      </c>
      <c r="I152" s="36">
        <v>5966.45</v>
      </c>
      <c r="J152" s="36">
        <v>6051.199999999998</v>
      </c>
      <c r="K152" s="31">
        <v>5881.7</v>
      </c>
      <c r="L152" s="31">
        <v>5725.8</v>
      </c>
      <c r="M152" s="31">
        <v>5.0856399999999997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693.05</v>
      </c>
      <c r="D153" s="36">
        <v>686.26666666666677</v>
      </c>
      <c r="E153" s="36">
        <v>647.53333333333353</v>
      </c>
      <c r="F153" s="36">
        <v>602.01666666666677</v>
      </c>
      <c r="G153" s="36">
        <v>563.28333333333353</v>
      </c>
      <c r="H153" s="36">
        <v>731.78333333333353</v>
      </c>
      <c r="I153" s="36">
        <v>770.51666666666688</v>
      </c>
      <c r="J153" s="36">
        <v>816.03333333333353</v>
      </c>
      <c r="K153" s="31">
        <v>725</v>
      </c>
      <c r="L153" s="31">
        <v>640.75</v>
      </c>
      <c r="M153" s="31">
        <v>13.82319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420.9</v>
      </c>
      <c r="D154" s="36">
        <v>416</v>
      </c>
      <c r="E154" s="36">
        <v>395.1</v>
      </c>
      <c r="F154" s="36">
        <v>369.3</v>
      </c>
      <c r="G154" s="36">
        <v>348.40000000000003</v>
      </c>
      <c r="H154" s="36">
        <v>441.8</v>
      </c>
      <c r="I154" s="36">
        <v>462.7</v>
      </c>
      <c r="J154" s="36">
        <v>488.5</v>
      </c>
      <c r="K154" s="31">
        <v>436.9</v>
      </c>
      <c r="L154" s="31">
        <v>390.2</v>
      </c>
      <c r="M154" s="31">
        <v>15.40865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179</v>
      </c>
      <c r="D155" s="36">
        <v>176.83333333333334</v>
      </c>
      <c r="E155" s="36">
        <v>171.76666666666668</v>
      </c>
      <c r="F155" s="36">
        <v>164.53333333333333</v>
      </c>
      <c r="G155" s="36">
        <v>159.46666666666667</v>
      </c>
      <c r="H155" s="36">
        <v>184.06666666666669</v>
      </c>
      <c r="I155" s="36">
        <v>189.13333333333335</v>
      </c>
      <c r="J155" s="36">
        <v>196.3666666666667</v>
      </c>
      <c r="K155" s="31">
        <v>181.9</v>
      </c>
      <c r="L155" s="31">
        <v>169.6</v>
      </c>
      <c r="M155" s="31">
        <v>6.9697100000000001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40.549999999999997</v>
      </c>
      <c r="D156" s="36">
        <v>40.283333333333339</v>
      </c>
      <c r="E156" s="36">
        <v>39.716666666666676</v>
      </c>
      <c r="F156" s="36">
        <v>38.88333333333334</v>
      </c>
      <c r="G156" s="36">
        <v>38.316666666666677</v>
      </c>
      <c r="H156" s="36">
        <v>41.116666666666674</v>
      </c>
      <c r="I156" s="36">
        <v>41.683333333333337</v>
      </c>
      <c r="J156" s="36">
        <v>42.516666666666673</v>
      </c>
      <c r="K156" s="31">
        <v>40.85</v>
      </c>
      <c r="L156" s="31">
        <v>39.450000000000003</v>
      </c>
      <c r="M156" s="31">
        <v>75.949520000000007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4579</v>
      </c>
      <c r="D157" s="36">
        <v>4573.8166666666666</v>
      </c>
      <c r="E157" s="36">
        <v>4500.1833333333334</v>
      </c>
      <c r="F157" s="36">
        <v>4421.3666666666668</v>
      </c>
      <c r="G157" s="36">
        <v>4347.7333333333336</v>
      </c>
      <c r="H157" s="36">
        <v>4652.6333333333332</v>
      </c>
      <c r="I157" s="36">
        <v>4726.2666666666664</v>
      </c>
      <c r="J157" s="36">
        <v>4805.083333333333</v>
      </c>
      <c r="K157" s="31">
        <v>4647.45</v>
      </c>
      <c r="L157" s="31">
        <v>4495</v>
      </c>
      <c r="M157" s="31">
        <v>4.6806099999999997</v>
      </c>
      <c r="N157" s="1"/>
      <c r="O157" s="1"/>
    </row>
    <row r="158" spans="1:15" ht="12.75" customHeight="1">
      <c r="A158" s="33">
        <v>148</v>
      </c>
      <c r="B158" s="53" t="s">
        <v>871</v>
      </c>
      <c r="C158" s="31">
        <v>1003.9</v>
      </c>
      <c r="D158" s="36">
        <v>1014.8833333333332</v>
      </c>
      <c r="E158" s="36">
        <v>963.31666666666638</v>
      </c>
      <c r="F158" s="36">
        <v>922.73333333333312</v>
      </c>
      <c r="G158" s="36">
        <v>871.16666666666629</v>
      </c>
      <c r="H158" s="36">
        <v>1055.4666666666665</v>
      </c>
      <c r="I158" s="36">
        <v>1107.0333333333331</v>
      </c>
      <c r="J158" s="36">
        <v>1147.6166666666666</v>
      </c>
      <c r="K158" s="31">
        <v>1066.45</v>
      </c>
      <c r="L158" s="31">
        <v>974.3</v>
      </c>
      <c r="M158" s="31">
        <v>5.4577400000000003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589.65</v>
      </c>
      <c r="D159" s="36">
        <v>582.65</v>
      </c>
      <c r="E159" s="36">
        <v>564.09999999999991</v>
      </c>
      <c r="F159" s="36">
        <v>538.54999999999995</v>
      </c>
      <c r="G159" s="36">
        <v>519.99999999999989</v>
      </c>
      <c r="H159" s="36">
        <v>608.19999999999993</v>
      </c>
      <c r="I159" s="36">
        <v>626.74999999999989</v>
      </c>
      <c r="J159" s="36">
        <v>652.29999999999995</v>
      </c>
      <c r="K159" s="31">
        <v>601.20000000000005</v>
      </c>
      <c r="L159" s="31">
        <v>557.1</v>
      </c>
      <c r="M159" s="31">
        <v>1.3998699999999999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699</v>
      </c>
      <c r="D160" s="36">
        <v>691.55000000000007</v>
      </c>
      <c r="E160" s="36">
        <v>638.10000000000014</v>
      </c>
      <c r="F160" s="36">
        <v>577.20000000000005</v>
      </c>
      <c r="G160" s="36">
        <v>523.75000000000011</v>
      </c>
      <c r="H160" s="36">
        <v>752.45000000000016</v>
      </c>
      <c r="I160" s="36">
        <v>805.9000000000002</v>
      </c>
      <c r="J160" s="36">
        <v>866.80000000000018</v>
      </c>
      <c r="K160" s="31">
        <v>745</v>
      </c>
      <c r="L160" s="31">
        <v>630.65</v>
      </c>
      <c r="M160" s="31">
        <v>84.310739999999996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2364.9</v>
      </c>
      <c r="D161" s="36">
        <v>2343.8666666666668</v>
      </c>
      <c r="E161" s="36">
        <v>2211.0333333333338</v>
      </c>
      <c r="F161" s="36">
        <v>2057.166666666667</v>
      </c>
      <c r="G161" s="36">
        <v>1924.3333333333339</v>
      </c>
      <c r="H161" s="36">
        <v>2497.7333333333336</v>
      </c>
      <c r="I161" s="36">
        <v>2630.5666666666666</v>
      </c>
      <c r="J161" s="36">
        <v>2784.4333333333334</v>
      </c>
      <c r="K161" s="31">
        <v>2476.6999999999998</v>
      </c>
      <c r="L161" s="31">
        <v>2190</v>
      </c>
      <c r="M161" s="31">
        <v>3.3197000000000001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216.8</v>
      </c>
      <c r="D162" s="36">
        <v>212.11666666666665</v>
      </c>
      <c r="E162" s="36">
        <v>194.8833333333333</v>
      </c>
      <c r="F162" s="36">
        <v>172.96666666666664</v>
      </c>
      <c r="G162" s="36">
        <v>155.73333333333329</v>
      </c>
      <c r="H162" s="36">
        <v>234.0333333333333</v>
      </c>
      <c r="I162" s="36">
        <v>251.26666666666665</v>
      </c>
      <c r="J162" s="36">
        <v>273.18333333333328</v>
      </c>
      <c r="K162" s="31">
        <v>229.35</v>
      </c>
      <c r="L162" s="31">
        <v>190.2</v>
      </c>
      <c r="M162" s="31">
        <v>270.93203999999997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93.15</v>
      </c>
      <c r="D163" s="36">
        <v>93.033333333333346</v>
      </c>
      <c r="E163" s="36">
        <v>89.616666666666688</v>
      </c>
      <c r="F163" s="36">
        <v>86.083333333333343</v>
      </c>
      <c r="G163" s="36">
        <v>82.666666666666686</v>
      </c>
      <c r="H163" s="36">
        <v>96.566666666666691</v>
      </c>
      <c r="I163" s="36">
        <v>99.983333333333348</v>
      </c>
      <c r="J163" s="36">
        <v>103.51666666666669</v>
      </c>
      <c r="K163" s="31">
        <v>96.45</v>
      </c>
      <c r="L163" s="31">
        <v>89.5</v>
      </c>
      <c r="M163" s="31">
        <v>47.51341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917.35</v>
      </c>
      <c r="D164" s="36">
        <v>917.54999999999984</v>
      </c>
      <c r="E164" s="36">
        <v>885.09999999999968</v>
      </c>
      <c r="F164" s="36">
        <v>852.8499999999998</v>
      </c>
      <c r="G164" s="36">
        <v>820.39999999999964</v>
      </c>
      <c r="H164" s="36">
        <v>949.79999999999973</v>
      </c>
      <c r="I164" s="36">
        <v>982.24999999999977</v>
      </c>
      <c r="J164" s="36">
        <v>1014.4999999999998</v>
      </c>
      <c r="K164" s="31">
        <v>950</v>
      </c>
      <c r="L164" s="31">
        <v>885.3</v>
      </c>
      <c r="M164" s="31">
        <v>2.0804200000000002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3908.95</v>
      </c>
      <c r="D165" s="36">
        <v>3893.9833333333336</v>
      </c>
      <c r="E165" s="36">
        <v>3768.0666666666671</v>
      </c>
      <c r="F165" s="36">
        <v>3627.1833333333334</v>
      </c>
      <c r="G165" s="36">
        <v>3501.2666666666669</v>
      </c>
      <c r="H165" s="36">
        <v>4034.8666666666672</v>
      </c>
      <c r="I165" s="36">
        <v>4160.7833333333328</v>
      </c>
      <c r="J165" s="36">
        <v>4301.6666666666679</v>
      </c>
      <c r="K165" s="31">
        <v>4019.9</v>
      </c>
      <c r="L165" s="31">
        <v>3753.1</v>
      </c>
      <c r="M165" s="31">
        <v>4.8371500000000003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491.05</v>
      </c>
      <c r="D166" s="36">
        <v>479.45</v>
      </c>
      <c r="E166" s="36">
        <v>462.4</v>
      </c>
      <c r="F166" s="36">
        <v>433.75</v>
      </c>
      <c r="G166" s="36">
        <v>416.7</v>
      </c>
      <c r="H166" s="36">
        <v>508.09999999999997</v>
      </c>
      <c r="I166" s="36">
        <v>525.15000000000009</v>
      </c>
      <c r="J166" s="36">
        <v>553.79999999999995</v>
      </c>
      <c r="K166" s="31">
        <v>496.5</v>
      </c>
      <c r="L166" s="31">
        <v>450.8</v>
      </c>
      <c r="M166" s="31">
        <v>90.473609999999994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433.2</v>
      </c>
      <c r="D167" s="36">
        <v>429.8</v>
      </c>
      <c r="E167" s="36">
        <v>421.75</v>
      </c>
      <c r="F167" s="36">
        <v>410.3</v>
      </c>
      <c r="G167" s="36">
        <v>402.25</v>
      </c>
      <c r="H167" s="36">
        <v>441.25</v>
      </c>
      <c r="I167" s="36">
        <v>449.30000000000007</v>
      </c>
      <c r="J167" s="36">
        <v>460.75</v>
      </c>
      <c r="K167" s="31">
        <v>437.85</v>
      </c>
      <c r="L167" s="31">
        <v>418.35</v>
      </c>
      <c r="M167" s="31">
        <v>2.9311799999999999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162.6</v>
      </c>
      <c r="D168" s="36">
        <v>159.46666666666667</v>
      </c>
      <c r="E168" s="36">
        <v>154.63333333333333</v>
      </c>
      <c r="F168" s="36">
        <v>146.66666666666666</v>
      </c>
      <c r="G168" s="36">
        <v>141.83333333333331</v>
      </c>
      <c r="H168" s="36">
        <v>167.43333333333334</v>
      </c>
      <c r="I168" s="36">
        <v>172.26666666666665</v>
      </c>
      <c r="J168" s="36">
        <v>180.23333333333335</v>
      </c>
      <c r="K168" s="31">
        <v>164.3</v>
      </c>
      <c r="L168" s="31">
        <v>151.5</v>
      </c>
      <c r="M168" s="31">
        <v>52.940550000000002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166.05</v>
      </c>
      <c r="D169" s="36">
        <v>161.33333333333334</v>
      </c>
      <c r="E169" s="36">
        <v>155.61666666666667</v>
      </c>
      <c r="F169" s="36">
        <v>145.18333333333334</v>
      </c>
      <c r="G169" s="36">
        <v>139.46666666666667</v>
      </c>
      <c r="H169" s="36">
        <v>171.76666666666668</v>
      </c>
      <c r="I169" s="36">
        <v>177.48333333333332</v>
      </c>
      <c r="J169" s="36">
        <v>187.91666666666669</v>
      </c>
      <c r="K169" s="31">
        <v>167.05</v>
      </c>
      <c r="L169" s="31">
        <v>150.9</v>
      </c>
      <c r="M169" s="31">
        <v>396.70558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656.05</v>
      </c>
      <c r="D170" s="36">
        <v>648.94999999999993</v>
      </c>
      <c r="E170" s="36">
        <v>632.39999999999986</v>
      </c>
      <c r="F170" s="36">
        <v>608.74999999999989</v>
      </c>
      <c r="G170" s="36">
        <v>592.19999999999982</v>
      </c>
      <c r="H170" s="36">
        <v>672.59999999999991</v>
      </c>
      <c r="I170" s="36">
        <v>689.14999999999986</v>
      </c>
      <c r="J170" s="36">
        <v>712.8</v>
      </c>
      <c r="K170" s="31">
        <v>665.5</v>
      </c>
      <c r="L170" s="31">
        <v>625.29999999999995</v>
      </c>
      <c r="M170" s="31">
        <v>2.6768800000000001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4391.3999999999996</v>
      </c>
      <c r="D171" s="36">
        <v>4373.8</v>
      </c>
      <c r="E171" s="36">
        <v>4297.6000000000004</v>
      </c>
      <c r="F171" s="36">
        <v>4203.8</v>
      </c>
      <c r="G171" s="36">
        <v>4127.6000000000004</v>
      </c>
      <c r="H171" s="36">
        <v>4467.6000000000004</v>
      </c>
      <c r="I171" s="36">
        <v>4543.7999999999993</v>
      </c>
      <c r="J171" s="36">
        <v>4637.6000000000004</v>
      </c>
      <c r="K171" s="31">
        <v>4450</v>
      </c>
      <c r="L171" s="31">
        <v>4280</v>
      </c>
      <c r="M171" s="31">
        <v>0.20279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1399.25</v>
      </c>
      <c r="D172" s="36">
        <v>1368.1000000000001</v>
      </c>
      <c r="E172" s="36">
        <v>1331.2000000000003</v>
      </c>
      <c r="F172" s="36">
        <v>1263.1500000000001</v>
      </c>
      <c r="G172" s="36">
        <v>1226.2500000000002</v>
      </c>
      <c r="H172" s="36">
        <v>1436.1500000000003</v>
      </c>
      <c r="I172" s="36">
        <v>1473.0500000000004</v>
      </c>
      <c r="J172" s="36">
        <v>1541.1000000000004</v>
      </c>
      <c r="K172" s="31">
        <v>1405</v>
      </c>
      <c r="L172" s="31">
        <v>1300.05</v>
      </c>
      <c r="M172" s="31">
        <v>2.0677099999999999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341</v>
      </c>
      <c r="D173" s="36">
        <v>335.36666666666667</v>
      </c>
      <c r="E173" s="36">
        <v>321.73333333333335</v>
      </c>
      <c r="F173" s="36">
        <v>302.4666666666667</v>
      </c>
      <c r="G173" s="36">
        <v>288.83333333333337</v>
      </c>
      <c r="H173" s="36">
        <v>354.63333333333333</v>
      </c>
      <c r="I173" s="36">
        <v>368.26666666666665</v>
      </c>
      <c r="J173" s="36">
        <v>387.5333333333333</v>
      </c>
      <c r="K173" s="31">
        <v>349</v>
      </c>
      <c r="L173" s="31">
        <v>316.10000000000002</v>
      </c>
      <c r="M173" s="31">
        <v>18.28884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185.1</v>
      </c>
      <c r="D174" s="36">
        <v>183.38333333333335</v>
      </c>
      <c r="E174" s="36">
        <v>178.76666666666671</v>
      </c>
      <c r="F174" s="36">
        <v>172.43333333333337</v>
      </c>
      <c r="G174" s="36">
        <v>167.81666666666672</v>
      </c>
      <c r="H174" s="36">
        <v>189.7166666666667</v>
      </c>
      <c r="I174" s="36">
        <v>194.33333333333331</v>
      </c>
      <c r="J174" s="36">
        <v>200.66666666666669</v>
      </c>
      <c r="K174" s="31">
        <v>188</v>
      </c>
      <c r="L174" s="31">
        <v>177.05</v>
      </c>
      <c r="M174" s="31">
        <v>10.79435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740.35</v>
      </c>
      <c r="D175" s="36">
        <v>741.96666666666658</v>
      </c>
      <c r="E175" s="36">
        <v>723.93333333333317</v>
      </c>
      <c r="F175" s="36">
        <v>707.51666666666654</v>
      </c>
      <c r="G175" s="36">
        <v>689.48333333333312</v>
      </c>
      <c r="H175" s="36">
        <v>758.38333333333321</v>
      </c>
      <c r="I175" s="36">
        <v>776.41666666666674</v>
      </c>
      <c r="J175" s="36">
        <v>792.83333333333326</v>
      </c>
      <c r="K175" s="31">
        <v>760</v>
      </c>
      <c r="L175" s="31">
        <v>725.55</v>
      </c>
      <c r="M175" s="31">
        <v>2.5012799999999999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443.25</v>
      </c>
      <c r="D176" s="36">
        <v>437.83333333333331</v>
      </c>
      <c r="E176" s="36">
        <v>426.86666666666662</v>
      </c>
      <c r="F176" s="36">
        <v>410.48333333333329</v>
      </c>
      <c r="G176" s="36">
        <v>399.51666666666659</v>
      </c>
      <c r="H176" s="36">
        <v>454.21666666666664</v>
      </c>
      <c r="I176" s="36">
        <v>465.18333333333334</v>
      </c>
      <c r="J176" s="36">
        <v>481.56666666666666</v>
      </c>
      <c r="K176" s="31">
        <v>448.8</v>
      </c>
      <c r="L176" s="31">
        <v>421.45</v>
      </c>
      <c r="M176" s="31">
        <v>23.23667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195.15</v>
      </c>
      <c r="D177" s="36">
        <v>192.13333333333335</v>
      </c>
      <c r="E177" s="36">
        <v>185.9666666666667</v>
      </c>
      <c r="F177" s="36">
        <v>176.78333333333333</v>
      </c>
      <c r="G177" s="36">
        <v>170.61666666666667</v>
      </c>
      <c r="H177" s="36">
        <v>201.31666666666672</v>
      </c>
      <c r="I177" s="36">
        <v>207.48333333333341</v>
      </c>
      <c r="J177" s="36">
        <v>216.66666666666674</v>
      </c>
      <c r="K177" s="31">
        <v>198.3</v>
      </c>
      <c r="L177" s="31">
        <v>182.95</v>
      </c>
      <c r="M177" s="31">
        <v>497.97001999999998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1194.4000000000001</v>
      </c>
      <c r="D178" s="36">
        <v>1184</v>
      </c>
      <c r="E178" s="36">
        <v>1153.5</v>
      </c>
      <c r="F178" s="36">
        <v>1112.5999999999999</v>
      </c>
      <c r="G178" s="36">
        <v>1082.0999999999999</v>
      </c>
      <c r="H178" s="36">
        <v>1224.9000000000001</v>
      </c>
      <c r="I178" s="36">
        <v>1255.4000000000001</v>
      </c>
      <c r="J178" s="36">
        <v>1296.3000000000002</v>
      </c>
      <c r="K178" s="31">
        <v>1214.5</v>
      </c>
      <c r="L178" s="31">
        <v>1143.0999999999999</v>
      </c>
      <c r="M178" s="31">
        <v>3.5097100000000001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81.75</v>
      </c>
      <c r="D179" s="36">
        <v>79.2</v>
      </c>
      <c r="E179" s="36">
        <v>75.900000000000006</v>
      </c>
      <c r="F179" s="36">
        <v>70.05</v>
      </c>
      <c r="G179" s="36">
        <v>66.75</v>
      </c>
      <c r="H179" s="36">
        <v>85.050000000000011</v>
      </c>
      <c r="I179" s="36">
        <v>88.35</v>
      </c>
      <c r="J179" s="36">
        <v>94.200000000000017</v>
      </c>
      <c r="K179" s="31">
        <v>82.5</v>
      </c>
      <c r="L179" s="31">
        <v>73.349999999999994</v>
      </c>
      <c r="M179" s="31">
        <v>716.82101999999998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1180.1500000000001</v>
      </c>
      <c r="D180" s="36">
        <v>1196.0666666666668</v>
      </c>
      <c r="E180" s="36">
        <v>1132.1833333333336</v>
      </c>
      <c r="F180" s="36">
        <v>1084.2166666666667</v>
      </c>
      <c r="G180" s="36">
        <v>1020.3333333333335</v>
      </c>
      <c r="H180" s="36">
        <v>1244.0333333333338</v>
      </c>
      <c r="I180" s="36">
        <v>1307.916666666667</v>
      </c>
      <c r="J180" s="36">
        <v>1355.8833333333339</v>
      </c>
      <c r="K180" s="31">
        <v>1259.95</v>
      </c>
      <c r="L180" s="31">
        <v>1148.0999999999999</v>
      </c>
      <c r="M180" s="31">
        <v>29.707049999999999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345.15</v>
      </c>
      <c r="D181" s="36">
        <v>344.81666666666666</v>
      </c>
      <c r="E181" s="36">
        <v>334.83333333333331</v>
      </c>
      <c r="F181" s="36">
        <v>324.51666666666665</v>
      </c>
      <c r="G181" s="36">
        <v>314.5333333333333</v>
      </c>
      <c r="H181" s="36">
        <v>355.13333333333333</v>
      </c>
      <c r="I181" s="36">
        <v>365.11666666666667</v>
      </c>
      <c r="J181" s="36">
        <v>375.43333333333334</v>
      </c>
      <c r="K181" s="31">
        <v>354.8</v>
      </c>
      <c r="L181" s="31">
        <v>334.5</v>
      </c>
      <c r="M181" s="31">
        <v>11.6371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7490.5</v>
      </c>
      <c r="D182" s="36">
        <v>7380.8499999999995</v>
      </c>
      <c r="E182" s="36">
        <v>7211.6999999999989</v>
      </c>
      <c r="F182" s="36">
        <v>6932.9</v>
      </c>
      <c r="G182" s="36">
        <v>6763.7499999999991</v>
      </c>
      <c r="H182" s="36">
        <v>7659.6499999999987</v>
      </c>
      <c r="I182" s="36">
        <v>7828.7999999999984</v>
      </c>
      <c r="J182" s="36">
        <v>8107.5999999999985</v>
      </c>
      <c r="K182" s="31">
        <v>7550</v>
      </c>
      <c r="L182" s="31">
        <v>7102.05</v>
      </c>
      <c r="M182" s="31">
        <v>0.95384000000000002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1833.15</v>
      </c>
      <c r="D183" s="36">
        <v>1803.5666666666666</v>
      </c>
      <c r="E183" s="36">
        <v>1752.5333333333333</v>
      </c>
      <c r="F183" s="36">
        <v>1671.9166666666667</v>
      </c>
      <c r="G183" s="36">
        <v>1620.8833333333334</v>
      </c>
      <c r="H183" s="36">
        <v>1884.1833333333332</v>
      </c>
      <c r="I183" s="36">
        <v>1935.2166666666665</v>
      </c>
      <c r="J183" s="36">
        <v>2015.833333333333</v>
      </c>
      <c r="K183" s="31">
        <v>1854.6</v>
      </c>
      <c r="L183" s="31">
        <v>1722.95</v>
      </c>
      <c r="M183" s="31">
        <v>7.2741600000000002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2472.85</v>
      </c>
      <c r="D184" s="36">
        <v>2455.3333333333335</v>
      </c>
      <c r="E184" s="36">
        <v>2385.666666666667</v>
      </c>
      <c r="F184" s="36">
        <v>2298.4833333333336</v>
      </c>
      <c r="G184" s="36">
        <v>2228.8166666666671</v>
      </c>
      <c r="H184" s="36">
        <v>2542.5166666666669</v>
      </c>
      <c r="I184" s="36">
        <v>2612.1833333333338</v>
      </c>
      <c r="J184" s="36">
        <v>2699.3666666666668</v>
      </c>
      <c r="K184" s="31">
        <v>2525</v>
      </c>
      <c r="L184" s="31">
        <v>2368.15</v>
      </c>
      <c r="M184" s="31">
        <v>1.9020999999999999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836.6</v>
      </c>
      <c r="D185" s="36">
        <v>821.36666666666679</v>
      </c>
      <c r="E185" s="36">
        <v>800.68333333333362</v>
      </c>
      <c r="F185" s="36">
        <v>764.76666666666688</v>
      </c>
      <c r="G185" s="36">
        <v>744.08333333333371</v>
      </c>
      <c r="H185" s="36">
        <v>857.28333333333353</v>
      </c>
      <c r="I185" s="36">
        <v>877.9666666666667</v>
      </c>
      <c r="J185" s="36">
        <v>913.88333333333344</v>
      </c>
      <c r="K185" s="31">
        <v>842.05</v>
      </c>
      <c r="L185" s="31">
        <v>785.45</v>
      </c>
      <c r="M185" s="31">
        <v>0.62582000000000004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1183.55</v>
      </c>
      <c r="D186" s="36">
        <v>1165.2</v>
      </c>
      <c r="E186" s="36">
        <v>1127.4000000000001</v>
      </c>
      <c r="F186" s="36">
        <v>1071.25</v>
      </c>
      <c r="G186" s="36">
        <v>1033.45</v>
      </c>
      <c r="H186" s="36">
        <v>1221.3500000000001</v>
      </c>
      <c r="I186" s="36">
        <v>1259.1499999999999</v>
      </c>
      <c r="J186" s="36">
        <v>1315.3000000000002</v>
      </c>
      <c r="K186" s="31">
        <v>1203</v>
      </c>
      <c r="L186" s="31">
        <v>1109.05</v>
      </c>
      <c r="M186" s="31">
        <v>9.3548899999999993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1122.4000000000001</v>
      </c>
      <c r="D187" s="36">
        <v>1103.1333333333334</v>
      </c>
      <c r="E187" s="36">
        <v>1062.3666666666668</v>
      </c>
      <c r="F187" s="36">
        <v>1002.3333333333333</v>
      </c>
      <c r="G187" s="36">
        <v>961.56666666666661</v>
      </c>
      <c r="H187" s="36">
        <v>1163.166666666667</v>
      </c>
      <c r="I187" s="36">
        <v>1203.9333333333338</v>
      </c>
      <c r="J187" s="36">
        <v>1263.9666666666672</v>
      </c>
      <c r="K187" s="31">
        <v>1143.9000000000001</v>
      </c>
      <c r="L187" s="31">
        <v>1043.0999999999999</v>
      </c>
      <c r="M187" s="31">
        <v>8.3687100000000001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928.05</v>
      </c>
      <c r="D188" s="36">
        <v>930.35</v>
      </c>
      <c r="E188" s="36">
        <v>885.7</v>
      </c>
      <c r="F188" s="36">
        <v>843.35</v>
      </c>
      <c r="G188" s="36">
        <v>798.7</v>
      </c>
      <c r="H188" s="36">
        <v>972.7</v>
      </c>
      <c r="I188" s="36">
        <v>1017.3499999999999</v>
      </c>
      <c r="J188" s="36">
        <v>1059.7</v>
      </c>
      <c r="K188" s="31">
        <v>975</v>
      </c>
      <c r="L188" s="31">
        <v>888</v>
      </c>
      <c r="M188" s="31">
        <v>6.5596800000000002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3661.15</v>
      </c>
      <c r="D189" s="36">
        <v>3587.7333333333336</v>
      </c>
      <c r="E189" s="36">
        <v>3493.4666666666672</v>
      </c>
      <c r="F189" s="36">
        <v>3325.7833333333338</v>
      </c>
      <c r="G189" s="36">
        <v>3231.5166666666673</v>
      </c>
      <c r="H189" s="36">
        <v>3755.416666666667</v>
      </c>
      <c r="I189" s="36">
        <v>3849.6833333333334</v>
      </c>
      <c r="J189" s="36">
        <v>4017.3666666666668</v>
      </c>
      <c r="K189" s="31">
        <v>3682</v>
      </c>
      <c r="L189" s="31">
        <v>3420.05</v>
      </c>
      <c r="M189" s="31">
        <v>0.57567000000000002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1426.8</v>
      </c>
      <c r="D190" s="36">
        <v>1415.6499999999999</v>
      </c>
      <c r="E190" s="36">
        <v>1364.1999999999998</v>
      </c>
      <c r="F190" s="36">
        <v>1301.5999999999999</v>
      </c>
      <c r="G190" s="36">
        <v>1250.1499999999999</v>
      </c>
      <c r="H190" s="36">
        <v>1478.2499999999998</v>
      </c>
      <c r="I190" s="36">
        <v>1529.7</v>
      </c>
      <c r="J190" s="36">
        <v>1592.2999999999997</v>
      </c>
      <c r="K190" s="31">
        <v>1467.1</v>
      </c>
      <c r="L190" s="31">
        <v>1353.05</v>
      </c>
      <c r="M190" s="31">
        <v>55.083640000000003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792.55</v>
      </c>
      <c r="D191" s="36">
        <v>787.36666666666667</v>
      </c>
      <c r="E191" s="36">
        <v>766.7833333333333</v>
      </c>
      <c r="F191" s="36">
        <v>741.01666666666665</v>
      </c>
      <c r="G191" s="36">
        <v>720.43333333333328</v>
      </c>
      <c r="H191" s="36">
        <v>813.13333333333333</v>
      </c>
      <c r="I191" s="36">
        <v>833.71666666666658</v>
      </c>
      <c r="J191" s="36">
        <v>859.48333333333335</v>
      </c>
      <c r="K191" s="31">
        <v>807.95</v>
      </c>
      <c r="L191" s="31">
        <v>761.6</v>
      </c>
      <c r="M191" s="31">
        <v>4.2536800000000001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2668.2</v>
      </c>
      <c r="D192" s="36">
        <v>2614.3333333333335</v>
      </c>
      <c r="E192" s="36">
        <v>2545.9666666666672</v>
      </c>
      <c r="F192" s="36">
        <v>2423.7333333333336</v>
      </c>
      <c r="G192" s="36">
        <v>2355.3666666666672</v>
      </c>
      <c r="H192" s="36">
        <v>2736.5666666666671</v>
      </c>
      <c r="I192" s="36">
        <v>2804.9333333333329</v>
      </c>
      <c r="J192" s="36">
        <v>2927.166666666667</v>
      </c>
      <c r="K192" s="31">
        <v>2682.7</v>
      </c>
      <c r="L192" s="31">
        <v>2492.1</v>
      </c>
      <c r="M192" s="31">
        <v>13.78978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440.65</v>
      </c>
      <c r="D193" s="36">
        <v>431.5333333333333</v>
      </c>
      <c r="E193" s="36">
        <v>420.56666666666661</v>
      </c>
      <c r="F193" s="36">
        <v>400.48333333333329</v>
      </c>
      <c r="G193" s="36">
        <v>389.51666666666659</v>
      </c>
      <c r="H193" s="36">
        <v>451.61666666666662</v>
      </c>
      <c r="I193" s="36">
        <v>462.58333333333331</v>
      </c>
      <c r="J193" s="36">
        <v>482.66666666666663</v>
      </c>
      <c r="K193" s="31">
        <v>442.5</v>
      </c>
      <c r="L193" s="31">
        <v>411.45</v>
      </c>
      <c r="M193" s="31">
        <v>20.78613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539.15</v>
      </c>
      <c r="D194" s="36">
        <v>532.1</v>
      </c>
      <c r="E194" s="36">
        <v>520.5</v>
      </c>
      <c r="F194" s="36">
        <v>501.85</v>
      </c>
      <c r="G194" s="36">
        <v>490.25</v>
      </c>
      <c r="H194" s="36">
        <v>550.75</v>
      </c>
      <c r="I194" s="36">
        <v>562.35000000000014</v>
      </c>
      <c r="J194" s="36">
        <v>581</v>
      </c>
      <c r="K194" s="31">
        <v>543.70000000000005</v>
      </c>
      <c r="L194" s="31">
        <v>513.45000000000005</v>
      </c>
      <c r="M194" s="31">
        <v>7.7690299999999999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2304.85</v>
      </c>
      <c r="D195" s="36">
        <v>2266.9166666666665</v>
      </c>
      <c r="E195" s="36">
        <v>2220.083333333333</v>
      </c>
      <c r="F195" s="36">
        <v>2135.3166666666666</v>
      </c>
      <c r="G195" s="36">
        <v>2088.4833333333331</v>
      </c>
      <c r="H195" s="36">
        <v>2351.6833333333329</v>
      </c>
      <c r="I195" s="36">
        <v>2398.516666666666</v>
      </c>
      <c r="J195" s="36">
        <v>2483.2833333333328</v>
      </c>
      <c r="K195" s="31">
        <v>2313.75</v>
      </c>
      <c r="L195" s="31">
        <v>2182.15</v>
      </c>
      <c r="M195" s="31">
        <v>19.969149999999999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1052.6500000000001</v>
      </c>
      <c r="D196" s="36">
        <v>1027.4666666666669</v>
      </c>
      <c r="E196" s="36">
        <v>995.9833333333338</v>
      </c>
      <c r="F196" s="36">
        <v>939.31666666666683</v>
      </c>
      <c r="G196" s="36">
        <v>907.83333333333371</v>
      </c>
      <c r="H196" s="36">
        <v>1084.1333333333339</v>
      </c>
      <c r="I196" s="36">
        <v>1115.616666666667</v>
      </c>
      <c r="J196" s="36">
        <v>1172.283333333334</v>
      </c>
      <c r="K196" s="31">
        <v>1058.95</v>
      </c>
      <c r="L196" s="31">
        <v>970.8</v>
      </c>
      <c r="M196" s="31">
        <v>9.1787899999999993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2405.6</v>
      </c>
      <c r="D197" s="36">
        <v>2450.0333333333333</v>
      </c>
      <c r="E197" s="36">
        <v>2351.5666666666666</v>
      </c>
      <c r="F197" s="36">
        <v>2297.5333333333333</v>
      </c>
      <c r="G197" s="36">
        <v>2199.0666666666666</v>
      </c>
      <c r="H197" s="36">
        <v>2504.0666666666666</v>
      </c>
      <c r="I197" s="36">
        <v>2602.5333333333328</v>
      </c>
      <c r="J197" s="36">
        <v>2656.5666666666666</v>
      </c>
      <c r="K197" s="31">
        <v>2548.5</v>
      </c>
      <c r="L197" s="31">
        <v>2396</v>
      </c>
      <c r="M197" s="31">
        <v>0.47259000000000001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136.85</v>
      </c>
      <c r="D198" s="36">
        <v>135.66666666666666</v>
      </c>
      <c r="E198" s="36">
        <v>132.7833333333333</v>
      </c>
      <c r="F198" s="36">
        <v>128.71666666666664</v>
      </c>
      <c r="G198" s="36">
        <v>125.83333333333329</v>
      </c>
      <c r="H198" s="36">
        <v>139.73333333333332</v>
      </c>
      <c r="I198" s="36">
        <v>142.6166666666667</v>
      </c>
      <c r="J198" s="36">
        <v>146.68333333333334</v>
      </c>
      <c r="K198" s="31">
        <v>138.55000000000001</v>
      </c>
      <c r="L198" s="31">
        <v>131.6</v>
      </c>
      <c r="M198" s="31">
        <v>4.3419100000000004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2930.05</v>
      </c>
      <c r="D199" s="36">
        <v>2894.2333333333336</v>
      </c>
      <c r="E199" s="36">
        <v>2798.4666666666672</v>
      </c>
      <c r="F199" s="36">
        <v>2666.8833333333337</v>
      </c>
      <c r="G199" s="36">
        <v>2571.1166666666672</v>
      </c>
      <c r="H199" s="36">
        <v>3025.8166666666671</v>
      </c>
      <c r="I199" s="36">
        <v>3121.5833333333335</v>
      </c>
      <c r="J199" s="36">
        <v>3253.166666666667</v>
      </c>
      <c r="K199" s="31">
        <v>2990</v>
      </c>
      <c r="L199" s="31">
        <v>2762.65</v>
      </c>
      <c r="M199" s="31">
        <v>0.94464000000000004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550.20000000000005</v>
      </c>
      <c r="D200" s="36">
        <v>539.38333333333333</v>
      </c>
      <c r="E200" s="36">
        <v>525.06666666666661</v>
      </c>
      <c r="F200" s="36">
        <v>499.93333333333328</v>
      </c>
      <c r="G200" s="36">
        <v>485.61666666666656</v>
      </c>
      <c r="H200" s="36">
        <v>564.51666666666665</v>
      </c>
      <c r="I200" s="36">
        <v>578.83333333333348</v>
      </c>
      <c r="J200" s="36">
        <v>603.9666666666667</v>
      </c>
      <c r="K200" s="31">
        <v>553.70000000000005</v>
      </c>
      <c r="L200" s="31">
        <v>514.25</v>
      </c>
      <c r="M200" s="31">
        <v>8.1941299999999995</v>
      </c>
      <c r="N200" s="1"/>
      <c r="O200" s="1"/>
    </row>
    <row r="201" spans="1:15" ht="12.75" customHeight="1">
      <c r="A201" s="33">
        <v>191</v>
      </c>
      <c r="B201" s="53" t="s">
        <v>872</v>
      </c>
      <c r="C201" s="31">
        <v>355.4</v>
      </c>
      <c r="D201" s="36">
        <v>351.04999999999995</v>
      </c>
      <c r="E201" s="36">
        <v>333.14999999999992</v>
      </c>
      <c r="F201" s="36">
        <v>310.89999999999998</v>
      </c>
      <c r="G201" s="36">
        <v>292.99999999999994</v>
      </c>
      <c r="H201" s="36">
        <v>373.2999999999999</v>
      </c>
      <c r="I201" s="36">
        <v>391.2</v>
      </c>
      <c r="J201" s="36">
        <v>413.44999999999987</v>
      </c>
      <c r="K201" s="31">
        <v>368.95</v>
      </c>
      <c r="L201" s="31">
        <v>328.8</v>
      </c>
      <c r="M201" s="31">
        <v>25.392690000000002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624.1</v>
      </c>
      <c r="D202" s="36">
        <v>621.5</v>
      </c>
      <c r="E202" s="36">
        <v>613.85</v>
      </c>
      <c r="F202" s="36">
        <v>603.6</v>
      </c>
      <c r="G202" s="36">
        <v>595.95000000000005</v>
      </c>
      <c r="H202" s="36">
        <v>631.75</v>
      </c>
      <c r="I202" s="36">
        <v>639.40000000000009</v>
      </c>
      <c r="J202" s="36">
        <v>649.65</v>
      </c>
      <c r="K202" s="31">
        <v>629.15</v>
      </c>
      <c r="L202" s="31">
        <v>611.25</v>
      </c>
      <c r="M202" s="31">
        <v>11.546670000000001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183.55</v>
      </c>
      <c r="D203" s="36">
        <v>183.2833333333333</v>
      </c>
      <c r="E203" s="36">
        <v>175.96666666666661</v>
      </c>
      <c r="F203" s="36">
        <v>168.3833333333333</v>
      </c>
      <c r="G203" s="36">
        <v>161.06666666666661</v>
      </c>
      <c r="H203" s="36">
        <v>190.86666666666662</v>
      </c>
      <c r="I203" s="36">
        <v>198.18333333333334</v>
      </c>
      <c r="J203" s="36">
        <v>205.76666666666662</v>
      </c>
      <c r="K203" s="31">
        <v>190.6</v>
      </c>
      <c r="L203" s="31">
        <v>175.7</v>
      </c>
      <c r="M203" s="31">
        <v>60.166379999999997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194.9</v>
      </c>
      <c r="D204" s="36">
        <v>196.16666666666666</v>
      </c>
      <c r="E204" s="36">
        <v>191.73333333333332</v>
      </c>
      <c r="F204" s="36">
        <v>188.56666666666666</v>
      </c>
      <c r="G204" s="36">
        <v>184.13333333333333</v>
      </c>
      <c r="H204" s="36">
        <v>199.33333333333331</v>
      </c>
      <c r="I204" s="36">
        <v>203.76666666666665</v>
      </c>
      <c r="J204" s="36">
        <v>206.93333333333331</v>
      </c>
      <c r="K204" s="31">
        <v>200.6</v>
      </c>
      <c r="L204" s="31">
        <v>193</v>
      </c>
      <c r="M204" s="31">
        <v>54.296610000000001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277.55</v>
      </c>
      <c r="D205" s="36">
        <v>280.55</v>
      </c>
      <c r="E205" s="36">
        <v>272.5</v>
      </c>
      <c r="F205" s="36">
        <v>267.45</v>
      </c>
      <c r="G205" s="36">
        <v>259.39999999999998</v>
      </c>
      <c r="H205" s="36">
        <v>285.60000000000002</v>
      </c>
      <c r="I205" s="36">
        <v>293.65000000000009</v>
      </c>
      <c r="J205" s="36">
        <v>298.70000000000005</v>
      </c>
      <c r="K205" s="31">
        <v>288.60000000000002</v>
      </c>
      <c r="L205" s="31">
        <v>275.5</v>
      </c>
      <c r="M205" s="31">
        <v>17.086559999999999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2063.8000000000002</v>
      </c>
      <c r="D206" s="36">
        <v>2022.75</v>
      </c>
      <c r="E206" s="36">
        <v>1968.5</v>
      </c>
      <c r="F206" s="36">
        <v>1873.2</v>
      </c>
      <c r="G206" s="36">
        <v>1818.95</v>
      </c>
      <c r="H206" s="36">
        <v>2118.0500000000002</v>
      </c>
      <c r="I206" s="36">
        <v>2172.3000000000002</v>
      </c>
      <c r="J206" s="36">
        <v>2267.6</v>
      </c>
      <c r="K206" s="31">
        <v>2077</v>
      </c>
      <c r="L206" s="31">
        <v>1927.45</v>
      </c>
      <c r="M206" s="31">
        <v>2.35222</v>
      </c>
      <c r="N206" s="1"/>
      <c r="O206" s="1"/>
    </row>
    <row r="207" spans="1:15" ht="12.75" customHeight="1">
      <c r="A207" s="33">
        <v>197</v>
      </c>
      <c r="B207" s="53" t="s">
        <v>873</v>
      </c>
      <c r="C207" s="31">
        <v>459.5</v>
      </c>
      <c r="D207" s="36">
        <v>447.45</v>
      </c>
      <c r="E207" s="36">
        <v>429.79999999999995</v>
      </c>
      <c r="F207" s="36">
        <v>400.09999999999997</v>
      </c>
      <c r="G207" s="36">
        <v>382.44999999999993</v>
      </c>
      <c r="H207" s="36">
        <v>477.15</v>
      </c>
      <c r="I207" s="36">
        <v>494.79999999999995</v>
      </c>
      <c r="J207" s="36">
        <v>524.5</v>
      </c>
      <c r="K207" s="31">
        <v>465.1</v>
      </c>
      <c r="L207" s="31">
        <v>417.75</v>
      </c>
      <c r="M207" s="31">
        <v>16.885580000000001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1343.7</v>
      </c>
      <c r="D208" s="36">
        <v>1338.9</v>
      </c>
      <c r="E208" s="36">
        <v>1320.9</v>
      </c>
      <c r="F208" s="36">
        <v>1298.0999999999999</v>
      </c>
      <c r="G208" s="36">
        <v>1280.0999999999999</v>
      </c>
      <c r="H208" s="36">
        <v>1361.7000000000003</v>
      </c>
      <c r="I208" s="36">
        <v>1379.7000000000003</v>
      </c>
      <c r="J208" s="36">
        <v>1402.5000000000005</v>
      </c>
      <c r="K208" s="31">
        <v>1356.9</v>
      </c>
      <c r="L208" s="31">
        <v>1316.1</v>
      </c>
      <c r="M208" s="31">
        <v>30.051390000000001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3705.4</v>
      </c>
      <c r="D209" s="36">
        <v>3629.3666666666668</v>
      </c>
      <c r="E209" s="36">
        <v>3517.2833333333338</v>
      </c>
      <c r="F209" s="36">
        <v>3329.166666666667</v>
      </c>
      <c r="G209" s="36">
        <v>3217.0833333333339</v>
      </c>
      <c r="H209" s="36">
        <v>3817.4833333333336</v>
      </c>
      <c r="I209" s="36">
        <v>3929.5666666666666</v>
      </c>
      <c r="J209" s="36">
        <v>4117.6833333333334</v>
      </c>
      <c r="K209" s="31">
        <v>3741.45</v>
      </c>
      <c r="L209" s="31">
        <v>3441.25</v>
      </c>
      <c r="M209" s="31">
        <v>9.5841899999999995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1551.8</v>
      </c>
      <c r="D210" s="36">
        <v>1531.25</v>
      </c>
      <c r="E210" s="36">
        <v>1502.9</v>
      </c>
      <c r="F210" s="36">
        <v>1454</v>
      </c>
      <c r="G210" s="36">
        <v>1425.65</v>
      </c>
      <c r="H210" s="36">
        <v>1580.15</v>
      </c>
      <c r="I210" s="36">
        <v>1608.5</v>
      </c>
      <c r="J210" s="36">
        <v>1657.4</v>
      </c>
      <c r="K210" s="31">
        <v>1559.6</v>
      </c>
      <c r="L210" s="31">
        <v>1482.35</v>
      </c>
      <c r="M210" s="31">
        <v>408.15825000000001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551.95000000000005</v>
      </c>
      <c r="D211" s="36">
        <v>547.44999999999993</v>
      </c>
      <c r="E211" s="36">
        <v>540.59999999999991</v>
      </c>
      <c r="F211" s="36">
        <v>529.25</v>
      </c>
      <c r="G211" s="36">
        <v>522.4</v>
      </c>
      <c r="H211" s="36">
        <v>558.79999999999984</v>
      </c>
      <c r="I211" s="36">
        <v>565.65</v>
      </c>
      <c r="J211" s="36">
        <v>576.99999999999977</v>
      </c>
      <c r="K211" s="31">
        <v>554.29999999999995</v>
      </c>
      <c r="L211" s="31">
        <v>536.1</v>
      </c>
      <c r="M211" s="31">
        <v>32.349139999999998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90.1</v>
      </c>
      <c r="D212" s="36">
        <v>88.399999999999991</v>
      </c>
      <c r="E212" s="36">
        <v>85.549999999999983</v>
      </c>
      <c r="F212" s="36">
        <v>80.999999999999986</v>
      </c>
      <c r="G212" s="36">
        <v>78.149999999999977</v>
      </c>
      <c r="H212" s="36">
        <v>92.949999999999989</v>
      </c>
      <c r="I212" s="36">
        <v>95.799999999999983</v>
      </c>
      <c r="J212" s="36">
        <v>100.35</v>
      </c>
      <c r="K212" s="31">
        <v>91.25</v>
      </c>
      <c r="L212" s="31">
        <v>83.85</v>
      </c>
      <c r="M212" s="31">
        <v>235.15467000000001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787.6</v>
      </c>
      <c r="D213" s="36">
        <v>780.63333333333321</v>
      </c>
      <c r="E213" s="36">
        <v>768.26666666666642</v>
      </c>
      <c r="F213" s="36">
        <v>748.93333333333317</v>
      </c>
      <c r="G213" s="36">
        <v>736.56666666666638</v>
      </c>
      <c r="H213" s="36">
        <v>799.96666666666647</v>
      </c>
      <c r="I213" s="36">
        <v>812.33333333333326</v>
      </c>
      <c r="J213" s="36">
        <v>831.66666666666652</v>
      </c>
      <c r="K213" s="31">
        <v>793</v>
      </c>
      <c r="L213" s="31">
        <v>761.3</v>
      </c>
      <c r="M213" s="31">
        <v>4.2012499999999999</v>
      </c>
      <c r="N213" s="1"/>
      <c r="O213" s="1"/>
    </row>
    <row r="214" spans="1:15" ht="12.75" customHeight="1">
      <c r="A214" s="33">
        <v>204</v>
      </c>
      <c r="B214" s="53" t="s">
        <v>874</v>
      </c>
      <c r="C214" s="31">
        <v>1095.3</v>
      </c>
      <c r="D214" s="36">
        <v>1080.2</v>
      </c>
      <c r="E214" s="36">
        <v>1051.45</v>
      </c>
      <c r="F214" s="36">
        <v>1007.5999999999999</v>
      </c>
      <c r="G214" s="36">
        <v>978.84999999999991</v>
      </c>
      <c r="H214" s="36">
        <v>1124.0500000000002</v>
      </c>
      <c r="I214" s="36">
        <v>1152.8000000000002</v>
      </c>
      <c r="J214" s="36">
        <v>1196.6500000000003</v>
      </c>
      <c r="K214" s="31">
        <v>1108.95</v>
      </c>
      <c r="L214" s="31">
        <v>1036.3499999999999</v>
      </c>
      <c r="M214" s="31">
        <v>0.78888000000000003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1792.8</v>
      </c>
      <c r="D215" s="36">
        <v>1786.6000000000001</v>
      </c>
      <c r="E215" s="36">
        <v>1756.2000000000003</v>
      </c>
      <c r="F215" s="36">
        <v>1719.6000000000001</v>
      </c>
      <c r="G215" s="36">
        <v>1689.2000000000003</v>
      </c>
      <c r="H215" s="36">
        <v>1823.2000000000003</v>
      </c>
      <c r="I215" s="36">
        <v>1853.6000000000004</v>
      </c>
      <c r="J215" s="36">
        <v>1890.2000000000003</v>
      </c>
      <c r="K215" s="31">
        <v>1817</v>
      </c>
      <c r="L215" s="31">
        <v>1750</v>
      </c>
      <c r="M215" s="31">
        <v>18.554950000000002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5658.5</v>
      </c>
      <c r="D216" s="36">
        <v>5582.9000000000005</v>
      </c>
      <c r="E216" s="36">
        <v>5390.6000000000013</v>
      </c>
      <c r="F216" s="36">
        <v>5122.7000000000007</v>
      </c>
      <c r="G216" s="36">
        <v>4930.4000000000015</v>
      </c>
      <c r="H216" s="36">
        <v>5850.8000000000011</v>
      </c>
      <c r="I216" s="36">
        <v>6043.1</v>
      </c>
      <c r="J216" s="36">
        <v>6311.0000000000009</v>
      </c>
      <c r="K216" s="31">
        <v>5775.2</v>
      </c>
      <c r="L216" s="31">
        <v>5315</v>
      </c>
      <c r="M216" s="31">
        <v>20.585339999999999</v>
      </c>
      <c r="N216" s="1"/>
      <c r="O216" s="1"/>
    </row>
    <row r="217" spans="1:15" ht="12.75" customHeight="1">
      <c r="A217" s="33">
        <v>207</v>
      </c>
      <c r="B217" s="53" t="s">
        <v>875</v>
      </c>
      <c r="C217" s="31">
        <v>324.10000000000002</v>
      </c>
      <c r="D217" s="36">
        <v>321.03333333333336</v>
      </c>
      <c r="E217" s="36">
        <v>310.76666666666671</v>
      </c>
      <c r="F217" s="36">
        <v>297.43333333333334</v>
      </c>
      <c r="G217" s="36">
        <v>287.16666666666669</v>
      </c>
      <c r="H217" s="36">
        <v>334.36666666666673</v>
      </c>
      <c r="I217" s="36">
        <v>344.63333333333338</v>
      </c>
      <c r="J217" s="36">
        <v>357.96666666666675</v>
      </c>
      <c r="K217" s="31">
        <v>331.3</v>
      </c>
      <c r="L217" s="31">
        <v>307.7</v>
      </c>
      <c r="M217" s="31">
        <v>12.58853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695.25</v>
      </c>
      <c r="D218" s="36">
        <v>667.63333333333333</v>
      </c>
      <c r="E218" s="36">
        <v>634.61666666666667</v>
      </c>
      <c r="F218" s="36">
        <v>573.98333333333335</v>
      </c>
      <c r="G218" s="36">
        <v>540.9666666666667</v>
      </c>
      <c r="H218" s="36">
        <v>728.26666666666665</v>
      </c>
      <c r="I218" s="36">
        <v>761.2833333333333</v>
      </c>
      <c r="J218" s="36">
        <v>821.91666666666663</v>
      </c>
      <c r="K218" s="31">
        <v>700.65</v>
      </c>
      <c r="L218" s="31">
        <v>607</v>
      </c>
      <c r="M218" s="31">
        <v>258.36374000000001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4364.8999999999996</v>
      </c>
      <c r="D219" s="36">
        <v>4244.666666666667</v>
      </c>
      <c r="E219" s="36">
        <v>4040.2333333333336</v>
      </c>
      <c r="F219" s="36">
        <v>3715.5666666666666</v>
      </c>
      <c r="G219" s="36">
        <v>3511.1333333333332</v>
      </c>
      <c r="H219" s="36">
        <v>4569.3333333333339</v>
      </c>
      <c r="I219" s="36">
        <v>4773.7666666666664</v>
      </c>
      <c r="J219" s="36">
        <v>5098.4333333333343</v>
      </c>
      <c r="K219" s="31">
        <v>4449.1000000000004</v>
      </c>
      <c r="L219" s="31">
        <v>3920</v>
      </c>
      <c r="M219" s="31">
        <v>137.59681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320.95</v>
      </c>
      <c r="D220" s="36">
        <v>311.43333333333334</v>
      </c>
      <c r="E220" s="36">
        <v>296.2166666666667</v>
      </c>
      <c r="F220" s="36">
        <v>271.48333333333335</v>
      </c>
      <c r="G220" s="36">
        <v>256.26666666666671</v>
      </c>
      <c r="H220" s="36">
        <v>336.16666666666669</v>
      </c>
      <c r="I220" s="36">
        <v>351.38333333333327</v>
      </c>
      <c r="J220" s="36">
        <v>376.11666666666667</v>
      </c>
      <c r="K220" s="31">
        <v>326.64999999999998</v>
      </c>
      <c r="L220" s="31">
        <v>286.7</v>
      </c>
      <c r="M220" s="31">
        <v>168.78845000000001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505.25</v>
      </c>
      <c r="D221" s="36">
        <v>493.05</v>
      </c>
      <c r="E221" s="36">
        <v>474.20000000000005</v>
      </c>
      <c r="F221" s="36">
        <v>443.15000000000003</v>
      </c>
      <c r="G221" s="36">
        <v>424.30000000000007</v>
      </c>
      <c r="H221" s="36">
        <v>524.1</v>
      </c>
      <c r="I221" s="36">
        <v>542.95000000000005</v>
      </c>
      <c r="J221" s="36">
        <v>574</v>
      </c>
      <c r="K221" s="31">
        <v>511.9</v>
      </c>
      <c r="L221" s="31">
        <v>462</v>
      </c>
      <c r="M221" s="31">
        <v>110.39931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2602.75</v>
      </c>
      <c r="D222" s="36">
        <v>2617.2333333333331</v>
      </c>
      <c r="E222" s="36">
        <v>2510.5166666666664</v>
      </c>
      <c r="F222" s="36">
        <v>2418.2833333333333</v>
      </c>
      <c r="G222" s="36">
        <v>2311.5666666666666</v>
      </c>
      <c r="H222" s="36">
        <v>2709.4666666666662</v>
      </c>
      <c r="I222" s="36">
        <v>2816.1833333333325</v>
      </c>
      <c r="J222" s="36">
        <v>2908.4166666666661</v>
      </c>
      <c r="K222" s="31">
        <v>2723.95</v>
      </c>
      <c r="L222" s="31">
        <v>2525</v>
      </c>
      <c r="M222" s="31">
        <v>110.61076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676.85</v>
      </c>
      <c r="D223" s="36">
        <v>653.54999999999995</v>
      </c>
      <c r="E223" s="36">
        <v>620.09999999999991</v>
      </c>
      <c r="F223" s="36">
        <v>563.34999999999991</v>
      </c>
      <c r="G223" s="36">
        <v>529.89999999999986</v>
      </c>
      <c r="H223" s="36">
        <v>710.3</v>
      </c>
      <c r="I223" s="36">
        <v>743.75</v>
      </c>
      <c r="J223" s="36">
        <v>800.5</v>
      </c>
      <c r="K223" s="31">
        <v>687</v>
      </c>
      <c r="L223" s="31">
        <v>596.79999999999995</v>
      </c>
      <c r="M223" s="31">
        <v>17.640709999999999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10238.85</v>
      </c>
      <c r="D224" s="36">
        <v>9903.4166666666661</v>
      </c>
      <c r="E224" s="36">
        <v>9463.1833333333325</v>
      </c>
      <c r="F224" s="36">
        <v>8687.5166666666664</v>
      </c>
      <c r="G224" s="36">
        <v>8247.2833333333328</v>
      </c>
      <c r="H224" s="36">
        <v>10679.083333333332</v>
      </c>
      <c r="I224" s="36">
        <v>11119.316666666666</v>
      </c>
      <c r="J224" s="36">
        <v>11894.983333333332</v>
      </c>
      <c r="K224" s="31">
        <v>10343.65</v>
      </c>
      <c r="L224" s="31">
        <v>9127.75</v>
      </c>
      <c r="M224" s="31">
        <v>1.3072600000000001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811.25</v>
      </c>
      <c r="D225" s="36">
        <v>806.1</v>
      </c>
      <c r="E225" s="36">
        <v>783.2</v>
      </c>
      <c r="F225" s="36">
        <v>755.15</v>
      </c>
      <c r="G225" s="36">
        <v>732.25</v>
      </c>
      <c r="H225" s="36">
        <v>834.15000000000009</v>
      </c>
      <c r="I225" s="36">
        <v>857.05</v>
      </c>
      <c r="J225" s="36">
        <v>885.10000000000014</v>
      </c>
      <c r="K225" s="31">
        <v>829</v>
      </c>
      <c r="L225" s="31">
        <v>778.05</v>
      </c>
      <c r="M225" s="31">
        <v>2.10209</v>
      </c>
      <c r="N225" s="1"/>
      <c r="O225" s="1"/>
    </row>
    <row r="226" spans="1:15" ht="12.75" customHeight="1">
      <c r="A226" s="33">
        <v>216</v>
      </c>
      <c r="B226" s="53" t="s">
        <v>876</v>
      </c>
      <c r="C226" s="31">
        <v>459.9</v>
      </c>
      <c r="D226" s="36">
        <v>446.2166666666667</v>
      </c>
      <c r="E226" s="36">
        <v>430.68333333333339</v>
      </c>
      <c r="F226" s="36">
        <v>401.4666666666667</v>
      </c>
      <c r="G226" s="36">
        <v>385.93333333333339</v>
      </c>
      <c r="H226" s="36">
        <v>475.43333333333339</v>
      </c>
      <c r="I226" s="36">
        <v>490.9666666666667</v>
      </c>
      <c r="J226" s="36">
        <v>520.18333333333339</v>
      </c>
      <c r="K226" s="31">
        <v>461.75</v>
      </c>
      <c r="L226" s="31">
        <v>417</v>
      </c>
      <c r="M226" s="31">
        <v>10.465780000000001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50674</v>
      </c>
      <c r="D227" s="36">
        <v>50541.15</v>
      </c>
      <c r="E227" s="36">
        <v>49647.4</v>
      </c>
      <c r="F227" s="36">
        <v>48620.800000000003</v>
      </c>
      <c r="G227" s="36">
        <v>47727.05</v>
      </c>
      <c r="H227" s="36">
        <v>51567.75</v>
      </c>
      <c r="I227" s="36">
        <v>52461.5</v>
      </c>
      <c r="J227" s="36">
        <v>53488.1</v>
      </c>
      <c r="K227" s="31">
        <v>51434.9</v>
      </c>
      <c r="L227" s="31">
        <v>49514.55</v>
      </c>
      <c r="M227" s="31">
        <v>5.9560000000000002E-2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233.05</v>
      </c>
      <c r="D228" s="36">
        <v>225.45000000000002</v>
      </c>
      <c r="E228" s="36">
        <v>210.90000000000003</v>
      </c>
      <c r="F228" s="36">
        <v>188.75000000000003</v>
      </c>
      <c r="G228" s="36">
        <v>174.20000000000005</v>
      </c>
      <c r="H228" s="36">
        <v>247.60000000000002</v>
      </c>
      <c r="I228" s="36">
        <v>262.15000000000003</v>
      </c>
      <c r="J228" s="36">
        <v>284.3</v>
      </c>
      <c r="K228" s="31">
        <v>240</v>
      </c>
      <c r="L228" s="31">
        <v>203.3</v>
      </c>
      <c r="M228" s="31">
        <v>376.20614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1108.6500000000001</v>
      </c>
      <c r="D229" s="36">
        <v>1094.3166666666666</v>
      </c>
      <c r="E229" s="36">
        <v>1065.3833333333332</v>
      </c>
      <c r="F229" s="36">
        <v>1022.1166666666666</v>
      </c>
      <c r="G229" s="36">
        <v>993.18333333333317</v>
      </c>
      <c r="H229" s="36">
        <v>1137.5833333333333</v>
      </c>
      <c r="I229" s="36">
        <v>1166.5166666666667</v>
      </c>
      <c r="J229" s="36">
        <v>1209.7833333333333</v>
      </c>
      <c r="K229" s="31">
        <v>1123.25</v>
      </c>
      <c r="L229" s="31">
        <v>1051.05</v>
      </c>
      <c r="M229" s="31">
        <v>421.72104000000002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1630.45</v>
      </c>
      <c r="D230" s="36">
        <v>1598.4833333333333</v>
      </c>
      <c r="E230" s="36">
        <v>1562.4166666666667</v>
      </c>
      <c r="F230" s="36">
        <v>1494.3833333333334</v>
      </c>
      <c r="G230" s="36">
        <v>1458.3166666666668</v>
      </c>
      <c r="H230" s="36">
        <v>1666.5166666666667</v>
      </c>
      <c r="I230" s="36">
        <v>1702.5833333333333</v>
      </c>
      <c r="J230" s="36">
        <v>1770.6166666666666</v>
      </c>
      <c r="K230" s="31">
        <v>1634.55</v>
      </c>
      <c r="L230" s="31">
        <v>1530.45</v>
      </c>
      <c r="M230" s="31">
        <v>8.4791399999999992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562.6</v>
      </c>
      <c r="D231" s="36">
        <v>556.23333333333323</v>
      </c>
      <c r="E231" s="36">
        <v>546.46666666666647</v>
      </c>
      <c r="F231" s="36">
        <v>530.33333333333326</v>
      </c>
      <c r="G231" s="36">
        <v>520.56666666666649</v>
      </c>
      <c r="H231" s="36">
        <v>572.36666666666645</v>
      </c>
      <c r="I231" s="36">
        <v>582.1333333333331</v>
      </c>
      <c r="J231" s="36">
        <v>598.26666666666642</v>
      </c>
      <c r="K231" s="31">
        <v>566</v>
      </c>
      <c r="L231" s="31">
        <v>540.1</v>
      </c>
      <c r="M231" s="31">
        <v>7.8978099999999998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709.05</v>
      </c>
      <c r="D232" s="36">
        <v>701.58333333333337</v>
      </c>
      <c r="E232" s="36">
        <v>684.16666666666674</v>
      </c>
      <c r="F232" s="36">
        <v>659.28333333333342</v>
      </c>
      <c r="G232" s="36">
        <v>641.86666666666679</v>
      </c>
      <c r="H232" s="36">
        <v>726.4666666666667</v>
      </c>
      <c r="I232" s="36">
        <v>743.88333333333344</v>
      </c>
      <c r="J232" s="36">
        <v>768.76666666666665</v>
      </c>
      <c r="K232" s="31">
        <v>719</v>
      </c>
      <c r="L232" s="31">
        <v>676.7</v>
      </c>
      <c r="M232" s="31">
        <v>5.3152999999999997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81.150000000000006</v>
      </c>
      <c r="D233" s="36">
        <v>79.766666666666666</v>
      </c>
      <c r="E233" s="36">
        <v>78.033333333333331</v>
      </c>
      <c r="F233" s="36">
        <v>74.916666666666671</v>
      </c>
      <c r="G233" s="36">
        <v>73.183333333333337</v>
      </c>
      <c r="H233" s="36">
        <v>82.883333333333326</v>
      </c>
      <c r="I233" s="36">
        <v>84.616666666666646</v>
      </c>
      <c r="J233" s="36">
        <v>87.73333333333332</v>
      </c>
      <c r="K233" s="31">
        <v>81.5</v>
      </c>
      <c r="L233" s="31">
        <v>76.650000000000006</v>
      </c>
      <c r="M233" s="31">
        <v>121.13655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77.25</v>
      </c>
      <c r="D234" s="36">
        <v>75.516666666666666</v>
      </c>
      <c r="E234" s="36">
        <v>72.883333333333326</v>
      </c>
      <c r="F234" s="36">
        <v>68.516666666666666</v>
      </c>
      <c r="G234" s="36">
        <v>65.883333333333326</v>
      </c>
      <c r="H234" s="36">
        <v>79.883333333333326</v>
      </c>
      <c r="I234" s="36">
        <v>82.51666666666668</v>
      </c>
      <c r="J234" s="36">
        <v>86.883333333333326</v>
      </c>
      <c r="K234" s="31">
        <v>78.150000000000006</v>
      </c>
      <c r="L234" s="31">
        <v>71.150000000000006</v>
      </c>
      <c r="M234" s="31">
        <v>973.28220999999996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114.35</v>
      </c>
      <c r="D235" s="36">
        <v>111.64999999999999</v>
      </c>
      <c r="E235" s="36">
        <v>108.49999999999999</v>
      </c>
      <c r="F235" s="36">
        <v>102.64999999999999</v>
      </c>
      <c r="G235" s="36">
        <v>99.499999999999986</v>
      </c>
      <c r="H235" s="36">
        <v>117.49999999999999</v>
      </c>
      <c r="I235" s="36">
        <v>120.64999999999999</v>
      </c>
      <c r="J235" s="36">
        <v>126.49999999999999</v>
      </c>
      <c r="K235" s="31">
        <v>114.8</v>
      </c>
      <c r="L235" s="31">
        <v>105.8</v>
      </c>
      <c r="M235" s="31">
        <v>99.625529999999998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402.4</v>
      </c>
      <c r="D236" s="36">
        <v>395.81666666666666</v>
      </c>
      <c r="E236" s="36">
        <v>384.7833333333333</v>
      </c>
      <c r="F236" s="36">
        <v>367.16666666666663</v>
      </c>
      <c r="G236" s="36">
        <v>356.13333333333327</v>
      </c>
      <c r="H236" s="36">
        <v>413.43333333333334</v>
      </c>
      <c r="I236" s="36">
        <v>424.46666666666675</v>
      </c>
      <c r="J236" s="36">
        <v>442.08333333333337</v>
      </c>
      <c r="K236" s="31">
        <v>406.85</v>
      </c>
      <c r="L236" s="31">
        <v>378.2</v>
      </c>
      <c r="M236" s="31">
        <v>20.351759999999999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67.3</v>
      </c>
      <c r="D237" s="36">
        <v>66.183333333333323</v>
      </c>
      <c r="E237" s="36">
        <v>63.766666666666652</v>
      </c>
      <c r="F237" s="36">
        <v>60.233333333333327</v>
      </c>
      <c r="G237" s="36">
        <v>57.816666666666656</v>
      </c>
      <c r="H237" s="36">
        <v>69.71666666666664</v>
      </c>
      <c r="I237" s="36">
        <v>72.133333333333297</v>
      </c>
      <c r="J237" s="36">
        <v>75.666666666666643</v>
      </c>
      <c r="K237" s="31">
        <v>68.599999999999994</v>
      </c>
      <c r="L237" s="31">
        <v>62.65</v>
      </c>
      <c r="M237" s="31">
        <v>609.21960000000001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238.25</v>
      </c>
      <c r="D238" s="36">
        <v>233.03333333333333</v>
      </c>
      <c r="E238" s="36">
        <v>218.21666666666667</v>
      </c>
      <c r="F238" s="36">
        <v>198.18333333333334</v>
      </c>
      <c r="G238" s="36">
        <v>183.36666666666667</v>
      </c>
      <c r="H238" s="36">
        <v>253.06666666666666</v>
      </c>
      <c r="I238" s="36">
        <v>267.88333333333333</v>
      </c>
      <c r="J238" s="36">
        <v>287.91666666666663</v>
      </c>
      <c r="K238" s="31">
        <v>247.85</v>
      </c>
      <c r="L238" s="31">
        <v>213</v>
      </c>
      <c r="M238" s="31">
        <v>209.16229000000001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430.3</v>
      </c>
      <c r="D239" s="36">
        <v>428.11666666666662</v>
      </c>
      <c r="E239" s="36">
        <v>420.23333333333323</v>
      </c>
      <c r="F239" s="36">
        <v>410.16666666666663</v>
      </c>
      <c r="G239" s="36">
        <v>402.28333333333325</v>
      </c>
      <c r="H239" s="36">
        <v>438.18333333333322</v>
      </c>
      <c r="I239" s="36">
        <v>446.06666666666655</v>
      </c>
      <c r="J239" s="36">
        <v>456.13333333333321</v>
      </c>
      <c r="K239" s="31">
        <v>436</v>
      </c>
      <c r="L239" s="31">
        <v>418.05</v>
      </c>
      <c r="M239" s="31">
        <v>271.51351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275.55</v>
      </c>
      <c r="D240" s="36">
        <v>273.18333333333334</v>
      </c>
      <c r="E240" s="36">
        <v>259.91666666666669</v>
      </c>
      <c r="F240" s="36">
        <v>244.28333333333336</v>
      </c>
      <c r="G240" s="36">
        <v>231.01666666666671</v>
      </c>
      <c r="H240" s="36">
        <v>288.81666666666666</v>
      </c>
      <c r="I240" s="36">
        <v>302.08333333333331</v>
      </c>
      <c r="J240" s="36">
        <v>317.71666666666664</v>
      </c>
      <c r="K240" s="31">
        <v>286.45</v>
      </c>
      <c r="L240" s="31">
        <v>257.55</v>
      </c>
      <c r="M240" s="31">
        <v>14.48728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196.3</v>
      </c>
      <c r="D241" s="36">
        <v>191.98333333333335</v>
      </c>
      <c r="E241" s="36">
        <v>185.51666666666671</v>
      </c>
      <c r="F241" s="36">
        <v>174.73333333333335</v>
      </c>
      <c r="G241" s="36">
        <v>168.26666666666671</v>
      </c>
      <c r="H241" s="36">
        <v>202.76666666666671</v>
      </c>
      <c r="I241" s="36">
        <v>209.23333333333335</v>
      </c>
      <c r="J241" s="36">
        <v>220.01666666666671</v>
      </c>
      <c r="K241" s="31">
        <v>198.45</v>
      </c>
      <c r="L241" s="31">
        <v>181.2</v>
      </c>
      <c r="M241" s="31">
        <v>26.193999999999999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152.69999999999999</v>
      </c>
      <c r="D242" s="36">
        <v>149.46666666666667</v>
      </c>
      <c r="E242" s="36">
        <v>145.98333333333335</v>
      </c>
      <c r="F242" s="36">
        <v>139.26666666666668</v>
      </c>
      <c r="G242" s="36">
        <v>135.78333333333336</v>
      </c>
      <c r="H242" s="36">
        <v>156.18333333333334</v>
      </c>
      <c r="I242" s="36">
        <v>159.66666666666663</v>
      </c>
      <c r="J242" s="36">
        <v>166.38333333333333</v>
      </c>
      <c r="K242" s="31">
        <v>152.94999999999999</v>
      </c>
      <c r="L242" s="31">
        <v>142.75</v>
      </c>
      <c r="M242" s="31">
        <v>64.284490000000005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2489.5</v>
      </c>
      <c r="D243" s="36">
        <v>2454.1833333333334</v>
      </c>
      <c r="E243" s="36">
        <v>2405.3166666666666</v>
      </c>
      <c r="F243" s="36">
        <v>2321.1333333333332</v>
      </c>
      <c r="G243" s="36">
        <v>2272.2666666666664</v>
      </c>
      <c r="H243" s="36">
        <v>2538.3666666666668</v>
      </c>
      <c r="I243" s="36">
        <v>2587.2333333333336</v>
      </c>
      <c r="J243" s="36">
        <v>2671.416666666667</v>
      </c>
      <c r="K243" s="31">
        <v>2503.0500000000002</v>
      </c>
      <c r="L243" s="31">
        <v>2370</v>
      </c>
      <c r="M243" s="31">
        <v>3.3932500000000001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524.54999999999995</v>
      </c>
      <c r="D244" s="36">
        <v>513.66666666666663</v>
      </c>
      <c r="E244" s="36">
        <v>492.33333333333326</v>
      </c>
      <c r="F244" s="36">
        <v>460.11666666666662</v>
      </c>
      <c r="G244" s="36">
        <v>438.78333333333325</v>
      </c>
      <c r="H244" s="36">
        <v>545.88333333333321</v>
      </c>
      <c r="I244" s="36">
        <v>567.21666666666647</v>
      </c>
      <c r="J244" s="36">
        <v>599.43333333333328</v>
      </c>
      <c r="K244" s="31">
        <v>535</v>
      </c>
      <c r="L244" s="31">
        <v>481.45</v>
      </c>
      <c r="M244" s="31">
        <v>75.783000000000001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156.94999999999999</v>
      </c>
      <c r="D245" s="36">
        <v>153.63333333333333</v>
      </c>
      <c r="E245" s="36">
        <v>148.46666666666664</v>
      </c>
      <c r="F245" s="36">
        <v>139.98333333333332</v>
      </c>
      <c r="G245" s="36">
        <v>134.81666666666663</v>
      </c>
      <c r="H245" s="36">
        <v>162.11666666666665</v>
      </c>
      <c r="I245" s="36">
        <v>167.28333333333333</v>
      </c>
      <c r="J245" s="36">
        <v>175.76666666666665</v>
      </c>
      <c r="K245" s="31">
        <v>158.80000000000001</v>
      </c>
      <c r="L245" s="31">
        <v>145.15</v>
      </c>
      <c r="M245" s="31">
        <v>168.73384999999999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572.9</v>
      </c>
      <c r="D246" s="36">
        <v>557.29999999999995</v>
      </c>
      <c r="E246" s="36">
        <v>537.14999999999986</v>
      </c>
      <c r="F246" s="36">
        <v>501.39999999999986</v>
      </c>
      <c r="G246" s="36">
        <v>481.24999999999977</v>
      </c>
      <c r="H246" s="36">
        <v>593.04999999999995</v>
      </c>
      <c r="I246" s="36">
        <v>613.20000000000005</v>
      </c>
      <c r="J246" s="36">
        <v>648.95000000000005</v>
      </c>
      <c r="K246" s="31">
        <v>577.45000000000005</v>
      </c>
      <c r="L246" s="31">
        <v>521.54999999999995</v>
      </c>
      <c r="M246" s="31">
        <v>64.384820000000005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159.25</v>
      </c>
      <c r="D247" s="36">
        <v>155.65</v>
      </c>
      <c r="E247" s="36">
        <v>151.4</v>
      </c>
      <c r="F247" s="36">
        <v>143.55000000000001</v>
      </c>
      <c r="G247" s="36">
        <v>139.30000000000001</v>
      </c>
      <c r="H247" s="36">
        <v>163.5</v>
      </c>
      <c r="I247" s="36">
        <v>167.75</v>
      </c>
      <c r="J247" s="36">
        <v>175.6</v>
      </c>
      <c r="K247" s="31">
        <v>159.9</v>
      </c>
      <c r="L247" s="31">
        <v>147.80000000000001</v>
      </c>
      <c r="M247" s="31">
        <v>369.19071000000002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64.099999999999994</v>
      </c>
      <c r="D248" s="36">
        <v>62.716666666666669</v>
      </c>
      <c r="E248" s="36">
        <v>60.533333333333331</v>
      </c>
      <c r="F248" s="36">
        <v>56.966666666666661</v>
      </c>
      <c r="G248" s="36">
        <v>54.783333333333324</v>
      </c>
      <c r="H248" s="36">
        <v>66.283333333333331</v>
      </c>
      <c r="I248" s="36">
        <v>68.466666666666669</v>
      </c>
      <c r="J248" s="36">
        <v>72.033333333333346</v>
      </c>
      <c r="K248" s="31">
        <v>64.900000000000006</v>
      </c>
      <c r="L248" s="31">
        <v>59.15</v>
      </c>
      <c r="M248" s="31">
        <v>267.99628999999999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918.9</v>
      </c>
      <c r="D249" s="36">
        <v>907.30000000000007</v>
      </c>
      <c r="E249" s="36">
        <v>869.60000000000014</v>
      </c>
      <c r="F249" s="36">
        <v>820.30000000000007</v>
      </c>
      <c r="G249" s="36">
        <v>782.60000000000014</v>
      </c>
      <c r="H249" s="36">
        <v>956.60000000000014</v>
      </c>
      <c r="I249" s="36">
        <v>994.30000000000018</v>
      </c>
      <c r="J249" s="36">
        <v>1043.6000000000001</v>
      </c>
      <c r="K249" s="31">
        <v>945</v>
      </c>
      <c r="L249" s="31">
        <v>858</v>
      </c>
      <c r="M249" s="31">
        <v>87.984369999999998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166.45</v>
      </c>
      <c r="D250" s="36">
        <v>164.85</v>
      </c>
      <c r="E250" s="36">
        <v>154.69999999999999</v>
      </c>
      <c r="F250" s="36">
        <v>142.94999999999999</v>
      </c>
      <c r="G250" s="36">
        <v>132.79999999999998</v>
      </c>
      <c r="H250" s="36">
        <v>176.6</v>
      </c>
      <c r="I250" s="36">
        <v>186.75000000000003</v>
      </c>
      <c r="J250" s="36">
        <v>198.5</v>
      </c>
      <c r="K250" s="31">
        <v>175</v>
      </c>
      <c r="L250" s="31">
        <v>153.1</v>
      </c>
      <c r="M250" s="31">
        <v>1141.1916799999999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1351.7</v>
      </c>
      <c r="D251" s="36">
        <v>1336.2166666666667</v>
      </c>
      <c r="E251" s="36">
        <v>1314.4833333333333</v>
      </c>
      <c r="F251" s="36">
        <v>1277.2666666666667</v>
      </c>
      <c r="G251" s="36">
        <v>1255.5333333333333</v>
      </c>
      <c r="H251" s="36">
        <v>1373.4333333333334</v>
      </c>
      <c r="I251" s="36">
        <v>1395.166666666667</v>
      </c>
      <c r="J251" s="36">
        <v>1432.3833333333334</v>
      </c>
      <c r="K251" s="31">
        <v>1357.95</v>
      </c>
      <c r="L251" s="31">
        <v>1299</v>
      </c>
      <c r="M251" s="31">
        <v>0.39606000000000002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446.65</v>
      </c>
      <c r="D252" s="36">
        <v>443.68333333333334</v>
      </c>
      <c r="E252" s="36">
        <v>438.36666666666667</v>
      </c>
      <c r="F252" s="36">
        <v>430.08333333333331</v>
      </c>
      <c r="G252" s="36">
        <v>424.76666666666665</v>
      </c>
      <c r="H252" s="36">
        <v>451.9666666666667</v>
      </c>
      <c r="I252" s="36">
        <v>457.28333333333342</v>
      </c>
      <c r="J252" s="36">
        <v>465.56666666666672</v>
      </c>
      <c r="K252" s="31">
        <v>449</v>
      </c>
      <c r="L252" s="31">
        <v>435.4</v>
      </c>
      <c r="M252" s="31">
        <v>51.75508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332.7</v>
      </c>
      <c r="D253" s="36">
        <v>325.91666666666669</v>
      </c>
      <c r="E253" s="36">
        <v>316.03333333333336</v>
      </c>
      <c r="F253" s="36">
        <v>299.36666666666667</v>
      </c>
      <c r="G253" s="36">
        <v>289.48333333333335</v>
      </c>
      <c r="H253" s="36">
        <v>342.58333333333337</v>
      </c>
      <c r="I253" s="36">
        <v>352.4666666666667</v>
      </c>
      <c r="J253" s="36">
        <v>369.13333333333338</v>
      </c>
      <c r="K253" s="31">
        <v>335.8</v>
      </c>
      <c r="L253" s="31">
        <v>309.25</v>
      </c>
      <c r="M253" s="31">
        <v>143.00262000000001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1500.95</v>
      </c>
      <c r="D254" s="36">
        <v>1463.0333333333335</v>
      </c>
      <c r="E254" s="36">
        <v>1410.2666666666671</v>
      </c>
      <c r="F254" s="36">
        <v>1319.5833333333335</v>
      </c>
      <c r="G254" s="36">
        <v>1266.8166666666671</v>
      </c>
      <c r="H254" s="36">
        <v>1553.7166666666672</v>
      </c>
      <c r="I254" s="36">
        <v>1606.4833333333336</v>
      </c>
      <c r="J254" s="36">
        <v>1697.1666666666672</v>
      </c>
      <c r="K254" s="31">
        <v>1515.8</v>
      </c>
      <c r="L254" s="31">
        <v>1372.35</v>
      </c>
      <c r="M254" s="31">
        <v>110.14467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5995.55</v>
      </c>
      <c r="D255" s="36">
        <v>5871.6833333333343</v>
      </c>
      <c r="E255" s="36">
        <v>5693.2666666666682</v>
      </c>
      <c r="F255" s="36">
        <v>5390.9833333333336</v>
      </c>
      <c r="G255" s="36">
        <v>5212.5666666666675</v>
      </c>
      <c r="H255" s="36">
        <v>6173.966666666669</v>
      </c>
      <c r="I255" s="36">
        <v>6352.383333333335</v>
      </c>
      <c r="J255" s="36">
        <v>6654.6666666666697</v>
      </c>
      <c r="K255" s="31">
        <v>6050.1</v>
      </c>
      <c r="L255" s="31">
        <v>5569.4</v>
      </c>
      <c r="M255" s="31">
        <v>5.5200100000000001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1430.1</v>
      </c>
      <c r="D256" s="36">
        <v>1422.75</v>
      </c>
      <c r="E256" s="36">
        <v>1407.5</v>
      </c>
      <c r="F256" s="36">
        <v>1384.9</v>
      </c>
      <c r="G256" s="36">
        <v>1369.65</v>
      </c>
      <c r="H256" s="36">
        <v>1445.35</v>
      </c>
      <c r="I256" s="36">
        <v>1460.6</v>
      </c>
      <c r="J256" s="36">
        <v>1483.1999999999998</v>
      </c>
      <c r="K256" s="31">
        <v>1438</v>
      </c>
      <c r="L256" s="31">
        <v>1400.15</v>
      </c>
      <c r="M256" s="31">
        <v>92.334239999999994</v>
      </c>
      <c r="N256" s="1"/>
      <c r="O256" s="1"/>
    </row>
    <row r="257" spans="1:15" ht="12.75" customHeight="1">
      <c r="A257" s="33">
        <v>247</v>
      </c>
      <c r="B257" s="53" t="s">
        <v>877</v>
      </c>
      <c r="C257" s="31">
        <v>139.80000000000001</v>
      </c>
      <c r="D257" s="36">
        <v>135.25</v>
      </c>
      <c r="E257" s="36">
        <v>128.80000000000001</v>
      </c>
      <c r="F257" s="36">
        <v>117.80000000000001</v>
      </c>
      <c r="G257" s="36">
        <v>111.35000000000002</v>
      </c>
      <c r="H257" s="36">
        <v>146.25</v>
      </c>
      <c r="I257" s="36">
        <v>152.69999999999999</v>
      </c>
      <c r="J257" s="36">
        <v>163.69999999999999</v>
      </c>
      <c r="K257" s="31">
        <v>141.69999999999999</v>
      </c>
      <c r="L257" s="31">
        <v>124.25</v>
      </c>
      <c r="M257" s="31">
        <v>130.24189999999999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902.1</v>
      </c>
      <c r="D258" s="36">
        <v>894.36666666666667</v>
      </c>
      <c r="E258" s="36">
        <v>876.73333333333335</v>
      </c>
      <c r="F258" s="36">
        <v>851.36666666666667</v>
      </c>
      <c r="G258" s="36">
        <v>833.73333333333335</v>
      </c>
      <c r="H258" s="36">
        <v>919.73333333333335</v>
      </c>
      <c r="I258" s="36">
        <v>937.36666666666679</v>
      </c>
      <c r="J258" s="36">
        <v>962.73333333333335</v>
      </c>
      <c r="K258" s="31">
        <v>912</v>
      </c>
      <c r="L258" s="31">
        <v>869</v>
      </c>
      <c r="M258" s="31">
        <v>1.76268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4348.5</v>
      </c>
      <c r="D259" s="36">
        <v>4247.4333333333334</v>
      </c>
      <c r="E259" s="36">
        <v>4131.0666666666666</v>
      </c>
      <c r="F259" s="36">
        <v>3913.6333333333332</v>
      </c>
      <c r="G259" s="36">
        <v>3797.2666666666664</v>
      </c>
      <c r="H259" s="36">
        <v>4464.8666666666668</v>
      </c>
      <c r="I259" s="36">
        <v>4581.2333333333336</v>
      </c>
      <c r="J259" s="36">
        <v>4798.666666666667</v>
      </c>
      <c r="K259" s="31">
        <v>4363.8</v>
      </c>
      <c r="L259" s="31">
        <v>4030</v>
      </c>
      <c r="M259" s="31">
        <v>17.298940000000002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1176.3499999999999</v>
      </c>
      <c r="D260" s="36">
        <v>1166.7833333333333</v>
      </c>
      <c r="E260" s="36">
        <v>1147.0666666666666</v>
      </c>
      <c r="F260" s="36">
        <v>1117.7833333333333</v>
      </c>
      <c r="G260" s="36">
        <v>1098.0666666666666</v>
      </c>
      <c r="H260" s="36">
        <v>1196.0666666666666</v>
      </c>
      <c r="I260" s="36">
        <v>1215.7833333333333</v>
      </c>
      <c r="J260" s="36">
        <v>1245.0666666666666</v>
      </c>
      <c r="K260" s="31">
        <v>1186.5</v>
      </c>
      <c r="L260" s="31">
        <v>1137.5</v>
      </c>
      <c r="M260" s="31">
        <v>4.1043200000000004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1780.5</v>
      </c>
      <c r="D261" s="36">
        <v>1756.0666666666666</v>
      </c>
      <c r="E261" s="36">
        <v>1726.1833333333332</v>
      </c>
      <c r="F261" s="36">
        <v>1671.8666666666666</v>
      </c>
      <c r="G261" s="36">
        <v>1641.9833333333331</v>
      </c>
      <c r="H261" s="36">
        <v>1810.3833333333332</v>
      </c>
      <c r="I261" s="36">
        <v>1840.2666666666664</v>
      </c>
      <c r="J261" s="36">
        <v>1894.5833333333333</v>
      </c>
      <c r="K261" s="31">
        <v>1785.95</v>
      </c>
      <c r="L261" s="31">
        <v>1701.75</v>
      </c>
      <c r="M261" s="31">
        <v>2.10806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3918.85</v>
      </c>
      <c r="D262" s="36">
        <v>3932.9</v>
      </c>
      <c r="E262" s="36">
        <v>3827</v>
      </c>
      <c r="F262" s="36">
        <v>3735.15</v>
      </c>
      <c r="G262" s="36">
        <v>3629.25</v>
      </c>
      <c r="H262" s="36">
        <v>4024.75</v>
      </c>
      <c r="I262" s="36">
        <v>4130.6500000000005</v>
      </c>
      <c r="J262" s="36">
        <v>4222.5</v>
      </c>
      <c r="K262" s="31">
        <v>4038.8</v>
      </c>
      <c r="L262" s="31">
        <v>3841.05</v>
      </c>
      <c r="M262" s="31">
        <v>1.5565100000000001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1979.45</v>
      </c>
      <c r="D263" s="36">
        <v>1948.1499999999999</v>
      </c>
      <c r="E263" s="36">
        <v>1901.2999999999997</v>
      </c>
      <c r="F263" s="36">
        <v>1823.1499999999999</v>
      </c>
      <c r="G263" s="36">
        <v>1776.2999999999997</v>
      </c>
      <c r="H263" s="36">
        <v>2026.2999999999997</v>
      </c>
      <c r="I263" s="36">
        <v>2073.1499999999996</v>
      </c>
      <c r="J263" s="36">
        <v>2151.2999999999997</v>
      </c>
      <c r="K263" s="31">
        <v>1995</v>
      </c>
      <c r="L263" s="31">
        <v>1870</v>
      </c>
      <c r="M263" s="31">
        <v>2.1188099999999999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789.6</v>
      </c>
      <c r="D264" s="36">
        <v>774.08333333333337</v>
      </c>
      <c r="E264" s="36">
        <v>758.16666666666674</v>
      </c>
      <c r="F264" s="36">
        <v>726.73333333333335</v>
      </c>
      <c r="G264" s="36">
        <v>710.81666666666672</v>
      </c>
      <c r="H264" s="36">
        <v>805.51666666666677</v>
      </c>
      <c r="I264" s="36">
        <v>821.43333333333351</v>
      </c>
      <c r="J264" s="36">
        <v>852.86666666666679</v>
      </c>
      <c r="K264" s="31">
        <v>790</v>
      </c>
      <c r="L264" s="31">
        <v>742.65</v>
      </c>
      <c r="M264" s="31">
        <v>1.24709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385.05</v>
      </c>
      <c r="D265" s="36">
        <v>376.7166666666667</v>
      </c>
      <c r="E265" s="36">
        <v>365.98333333333341</v>
      </c>
      <c r="F265" s="36">
        <v>346.91666666666669</v>
      </c>
      <c r="G265" s="36">
        <v>336.18333333333339</v>
      </c>
      <c r="H265" s="36">
        <v>395.78333333333342</v>
      </c>
      <c r="I265" s="36">
        <v>406.51666666666677</v>
      </c>
      <c r="J265" s="36">
        <v>425.58333333333343</v>
      </c>
      <c r="K265" s="31">
        <v>387.45</v>
      </c>
      <c r="L265" s="31">
        <v>357.65</v>
      </c>
      <c r="M265" s="31">
        <v>8.9457000000000004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76.75</v>
      </c>
      <c r="D266" s="36">
        <v>75.716666666666669</v>
      </c>
      <c r="E266" s="36">
        <v>73.933333333333337</v>
      </c>
      <c r="F266" s="36">
        <v>71.116666666666674</v>
      </c>
      <c r="G266" s="36">
        <v>69.333333333333343</v>
      </c>
      <c r="H266" s="36">
        <v>78.533333333333331</v>
      </c>
      <c r="I266" s="36">
        <v>80.316666666666663</v>
      </c>
      <c r="J266" s="36">
        <v>83.133333333333326</v>
      </c>
      <c r="K266" s="31">
        <v>77.5</v>
      </c>
      <c r="L266" s="31">
        <v>72.900000000000006</v>
      </c>
      <c r="M266" s="31">
        <v>43.630890000000001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608.54999999999995</v>
      </c>
      <c r="D267" s="36">
        <v>592.2833333333333</v>
      </c>
      <c r="E267" s="36">
        <v>569.56666666666661</v>
      </c>
      <c r="F267" s="36">
        <v>530.58333333333326</v>
      </c>
      <c r="G267" s="36">
        <v>507.86666666666656</v>
      </c>
      <c r="H267" s="36">
        <v>631.26666666666665</v>
      </c>
      <c r="I267" s="36">
        <v>653.98333333333335</v>
      </c>
      <c r="J267" s="36">
        <v>692.9666666666667</v>
      </c>
      <c r="K267" s="31">
        <v>615</v>
      </c>
      <c r="L267" s="31">
        <v>553.29999999999995</v>
      </c>
      <c r="M267" s="31">
        <v>57.649099999999997</v>
      </c>
      <c r="N267" s="1"/>
      <c r="O267" s="1"/>
    </row>
    <row r="268" spans="1:15" ht="12.75" customHeight="1">
      <c r="A268" s="33">
        <v>258</v>
      </c>
      <c r="B268" s="53" t="s">
        <v>878</v>
      </c>
      <c r="C268" s="31">
        <v>271.3</v>
      </c>
      <c r="D268" s="36">
        <v>266.09999999999997</v>
      </c>
      <c r="E268" s="36">
        <v>255.19999999999993</v>
      </c>
      <c r="F268" s="36">
        <v>239.09999999999997</v>
      </c>
      <c r="G268" s="36">
        <v>228.19999999999993</v>
      </c>
      <c r="H268" s="36">
        <v>282.19999999999993</v>
      </c>
      <c r="I268" s="36">
        <v>293.09999999999991</v>
      </c>
      <c r="J268" s="36">
        <v>309.19999999999993</v>
      </c>
      <c r="K268" s="31">
        <v>277</v>
      </c>
      <c r="L268" s="31">
        <v>250</v>
      </c>
      <c r="M268" s="31">
        <v>80.043480000000002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878.4</v>
      </c>
      <c r="D269" s="36">
        <v>863.08333333333337</v>
      </c>
      <c r="E269" s="36">
        <v>844.4666666666667</v>
      </c>
      <c r="F269" s="36">
        <v>810.5333333333333</v>
      </c>
      <c r="G269" s="36">
        <v>791.91666666666663</v>
      </c>
      <c r="H269" s="36">
        <v>897.01666666666677</v>
      </c>
      <c r="I269" s="36">
        <v>915.63333333333333</v>
      </c>
      <c r="J269" s="36">
        <v>949.56666666666683</v>
      </c>
      <c r="K269" s="31">
        <v>881.7</v>
      </c>
      <c r="L269" s="31">
        <v>829.15</v>
      </c>
      <c r="M269" s="31">
        <v>19.698540000000001</v>
      </c>
      <c r="N269" s="1"/>
      <c r="O269" s="1"/>
    </row>
    <row r="270" spans="1:15" ht="12.75" customHeight="1">
      <c r="A270" s="33">
        <v>260</v>
      </c>
      <c r="B270" s="53" t="s">
        <v>879</v>
      </c>
      <c r="C270" s="31">
        <v>867.9</v>
      </c>
      <c r="D270" s="36">
        <v>853.29999999999984</v>
      </c>
      <c r="E270" s="36">
        <v>827.64999999999964</v>
      </c>
      <c r="F270" s="36">
        <v>787.39999999999975</v>
      </c>
      <c r="G270" s="36">
        <v>761.74999999999955</v>
      </c>
      <c r="H270" s="36">
        <v>893.54999999999973</v>
      </c>
      <c r="I270" s="36">
        <v>919.2</v>
      </c>
      <c r="J270" s="36">
        <v>959.44999999999982</v>
      </c>
      <c r="K270" s="31">
        <v>878.95</v>
      </c>
      <c r="L270" s="31">
        <v>813.05</v>
      </c>
      <c r="M270" s="31">
        <v>0.36269000000000001</v>
      </c>
      <c r="N270" s="1"/>
      <c r="O270" s="1"/>
    </row>
    <row r="271" spans="1:15" ht="12.75" customHeight="1">
      <c r="A271" s="33">
        <v>261</v>
      </c>
      <c r="B271" s="53" t="s">
        <v>880</v>
      </c>
      <c r="C271" s="31">
        <v>116.55</v>
      </c>
      <c r="D271" s="36">
        <v>112.96666666666665</v>
      </c>
      <c r="E271" s="36">
        <v>106.23333333333331</v>
      </c>
      <c r="F271" s="36">
        <v>95.916666666666657</v>
      </c>
      <c r="G271" s="36">
        <v>89.183333333333309</v>
      </c>
      <c r="H271" s="36">
        <v>123.2833333333333</v>
      </c>
      <c r="I271" s="36">
        <v>130.01666666666665</v>
      </c>
      <c r="J271" s="36">
        <v>140.33333333333331</v>
      </c>
      <c r="K271" s="31">
        <v>119.7</v>
      </c>
      <c r="L271" s="31">
        <v>102.65</v>
      </c>
      <c r="M271" s="31">
        <v>114.59520999999999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508.4</v>
      </c>
      <c r="D272" s="36">
        <v>500.83333333333331</v>
      </c>
      <c r="E272" s="36">
        <v>488.76666666666665</v>
      </c>
      <c r="F272" s="36">
        <v>469.13333333333333</v>
      </c>
      <c r="G272" s="36">
        <v>457.06666666666666</v>
      </c>
      <c r="H272" s="36">
        <v>520.4666666666667</v>
      </c>
      <c r="I272" s="36">
        <v>532.5333333333333</v>
      </c>
      <c r="J272" s="36">
        <v>552.16666666666663</v>
      </c>
      <c r="K272" s="31">
        <v>512.9</v>
      </c>
      <c r="L272" s="31">
        <v>481.2</v>
      </c>
      <c r="M272" s="31">
        <v>13.482760000000001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776.2</v>
      </c>
      <c r="D273" s="36">
        <v>764.5</v>
      </c>
      <c r="E273" s="36">
        <v>743.1</v>
      </c>
      <c r="F273" s="36">
        <v>710</v>
      </c>
      <c r="G273" s="36">
        <v>688.6</v>
      </c>
      <c r="H273" s="36">
        <v>797.6</v>
      </c>
      <c r="I273" s="36">
        <v>819.00000000000011</v>
      </c>
      <c r="J273" s="36">
        <v>852.1</v>
      </c>
      <c r="K273" s="31">
        <v>785.9</v>
      </c>
      <c r="L273" s="31">
        <v>731.4</v>
      </c>
      <c r="M273" s="31">
        <v>24.56213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1006.25</v>
      </c>
      <c r="D274" s="36">
        <v>982.7166666666667</v>
      </c>
      <c r="E274" s="36">
        <v>951.78333333333342</v>
      </c>
      <c r="F274" s="36">
        <v>897.31666666666672</v>
      </c>
      <c r="G274" s="36">
        <v>866.38333333333344</v>
      </c>
      <c r="H274" s="36">
        <v>1037.1833333333334</v>
      </c>
      <c r="I274" s="36">
        <v>1068.1166666666668</v>
      </c>
      <c r="J274" s="36">
        <v>1122.5833333333335</v>
      </c>
      <c r="K274" s="31">
        <v>1013.65</v>
      </c>
      <c r="L274" s="31">
        <v>928.25</v>
      </c>
      <c r="M274" s="31">
        <v>33.847070000000002</v>
      </c>
      <c r="N274" s="1"/>
      <c r="O274" s="1"/>
    </row>
    <row r="275" spans="1:15" ht="12.75" customHeight="1">
      <c r="A275" s="33">
        <v>265</v>
      </c>
      <c r="B275" s="53" t="s">
        <v>881</v>
      </c>
      <c r="C275" s="31">
        <v>345.6</v>
      </c>
      <c r="D275" s="36">
        <v>340.16666666666669</v>
      </c>
      <c r="E275" s="36">
        <v>332.43333333333339</v>
      </c>
      <c r="F275" s="36">
        <v>319.26666666666671</v>
      </c>
      <c r="G275" s="36">
        <v>311.53333333333342</v>
      </c>
      <c r="H275" s="36">
        <v>353.33333333333337</v>
      </c>
      <c r="I275" s="36">
        <v>361.06666666666661</v>
      </c>
      <c r="J275" s="36">
        <v>374.23333333333335</v>
      </c>
      <c r="K275" s="31">
        <v>347.9</v>
      </c>
      <c r="L275" s="31">
        <v>327</v>
      </c>
      <c r="M275" s="31">
        <v>247.85002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530.6</v>
      </c>
      <c r="D276" s="36">
        <v>523.80000000000007</v>
      </c>
      <c r="E276" s="36">
        <v>504.65000000000009</v>
      </c>
      <c r="F276" s="36">
        <v>478.70000000000005</v>
      </c>
      <c r="G276" s="36">
        <v>459.55000000000007</v>
      </c>
      <c r="H276" s="36">
        <v>549.75000000000011</v>
      </c>
      <c r="I276" s="36">
        <v>568.9</v>
      </c>
      <c r="J276" s="36">
        <v>594.85000000000014</v>
      </c>
      <c r="K276" s="31">
        <v>542.95000000000005</v>
      </c>
      <c r="L276" s="31">
        <v>497.85</v>
      </c>
      <c r="M276" s="31">
        <v>77.632339999999999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484.75</v>
      </c>
      <c r="D277" s="36">
        <v>483.13333333333338</v>
      </c>
      <c r="E277" s="36">
        <v>471.66666666666674</v>
      </c>
      <c r="F277" s="36">
        <v>458.58333333333337</v>
      </c>
      <c r="G277" s="36">
        <v>447.11666666666673</v>
      </c>
      <c r="H277" s="36">
        <v>496.21666666666675</v>
      </c>
      <c r="I277" s="36">
        <v>507.68333333333334</v>
      </c>
      <c r="J277" s="36">
        <v>520.76666666666677</v>
      </c>
      <c r="K277" s="31">
        <v>494.6</v>
      </c>
      <c r="L277" s="31">
        <v>470.05</v>
      </c>
      <c r="M277" s="31">
        <v>1.9469000000000001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690</v>
      </c>
      <c r="D278" s="36">
        <v>667.98333333333335</v>
      </c>
      <c r="E278" s="36">
        <v>643.01666666666665</v>
      </c>
      <c r="F278" s="36">
        <v>596.0333333333333</v>
      </c>
      <c r="G278" s="36">
        <v>571.06666666666661</v>
      </c>
      <c r="H278" s="36">
        <v>714.9666666666667</v>
      </c>
      <c r="I278" s="36">
        <v>739.93333333333339</v>
      </c>
      <c r="J278" s="36">
        <v>786.91666666666674</v>
      </c>
      <c r="K278" s="31">
        <v>692.95</v>
      </c>
      <c r="L278" s="31">
        <v>621</v>
      </c>
      <c r="M278" s="31">
        <v>3.4067799999999999</v>
      </c>
      <c r="N278" s="1"/>
      <c r="O278" s="1"/>
    </row>
    <row r="279" spans="1:15" ht="12.75" customHeight="1">
      <c r="A279" s="33">
        <v>269</v>
      </c>
      <c r="B279" s="53" t="s">
        <v>882</v>
      </c>
      <c r="C279" s="31">
        <v>542</v>
      </c>
      <c r="D279" s="36">
        <v>512.31666666666672</v>
      </c>
      <c r="E279" s="36">
        <v>476.13333333333344</v>
      </c>
      <c r="F279" s="36">
        <v>410.26666666666671</v>
      </c>
      <c r="G279" s="36">
        <v>374.08333333333343</v>
      </c>
      <c r="H279" s="36">
        <v>578.18333333333339</v>
      </c>
      <c r="I279" s="36">
        <v>614.36666666666656</v>
      </c>
      <c r="J279" s="36">
        <v>680.23333333333346</v>
      </c>
      <c r="K279" s="31">
        <v>548.5</v>
      </c>
      <c r="L279" s="31">
        <v>446.45</v>
      </c>
      <c r="M279" s="31">
        <v>58.819420000000001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918.85</v>
      </c>
      <c r="D280" s="36">
        <v>908.96666666666658</v>
      </c>
      <c r="E280" s="36">
        <v>885.93333333333317</v>
      </c>
      <c r="F280" s="36">
        <v>853.01666666666654</v>
      </c>
      <c r="G280" s="36">
        <v>829.98333333333312</v>
      </c>
      <c r="H280" s="36">
        <v>941.88333333333321</v>
      </c>
      <c r="I280" s="36">
        <v>964.91666666666674</v>
      </c>
      <c r="J280" s="36">
        <v>997.83333333333326</v>
      </c>
      <c r="K280" s="31">
        <v>932</v>
      </c>
      <c r="L280" s="31">
        <v>876.05</v>
      </c>
      <c r="M280" s="31">
        <v>1.88222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447</v>
      </c>
      <c r="D281" s="36">
        <v>427.98333333333335</v>
      </c>
      <c r="E281" s="36">
        <v>401.11666666666667</v>
      </c>
      <c r="F281" s="36">
        <v>355.23333333333335</v>
      </c>
      <c r="G281" s="36">
        <v>328.36666666666667</v>
      </c>
      <c r="H281" s="36">
        <v>473.86666666666667</v>
      </c>
      <c r="I281" s="36">
        <v>500.73333333333335</v>
      </c>
      <c r="J281" s="36">
        <v>546.61666666666667</v>
      </c>
      <c r="K281" s="31">
        <v>454.85</v>
      </c>
      <c r="L281" s="31">
        <v>382.1</v>
      </c>
      <c r="M281" s="31">
        <v>48.104030000000002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815.35</v>
      </c>
      <c r="D282" s="36">
        <v>807.41666666666663</v>
      </c>
      <c r="E282" s="36">
        <v>796.23333333333323</v>
      </c>
      <c r="F282" s="36">
        <v>777.11666666666656</v>
      </c>
      <c r="G282" s="36">
        <v>765.93333333333317</v>
      </c>
      <c r="H282" s="36">
        <v>826.5333333333333</v>
      </c>
      <c r="I282" s="36">
        <v>837.7166666666667</v>
      </c>
      <c r="J282" s="36">
        <v>856.83333333333337</v>
      </c>
      <c r="K282" s="31">
        <v>818.6</v>
      </c>
      <c r="L282" s="31">
        <v>788.3</v>
      </c>
      <c r="M282" s="31">
        <v>2.4243999999999999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4089.1</v>
      </c>
      <c r="D283" s="36">
        <v>4033.2833333333333</v>
      </c>
      <c r="E283" s="36">
        <v>3916.5666666666666</v>
      </c>
      <c r="F283" s="36">
        <v>3744.0333333333333</v>
      </c>
      <c r="G283" s="36">
        <v>3627.3166666666666</v>
      </c>
      <c r="H283" s="36">
        <v>4205.8166666666666</v>
      </c>
      <c r="I283" s="36">
        <v>4322.5333333333328</v>
      </c>
      <c r="J283" s="36">
        <v>4495.0666666666666</v>
      </c>
      <c r="K283" s="31">
        <v>4150</v>
      </c>
      <c r="L283" s="31">
        <v>3860.75</v>
      </c>
      <c r="M283" s="31">
        <v>3.4636499999999999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339.25</v>
      </c>
      <c r="D284" s="36">
        <v>326.8</v>
      </c>
      <c r="E284" s="36">
        <v>305</v>
      </c>
      <c r="F284" s="36">
        <v>270.75</v>
      </c>
      <c r="G284" s="36">
        <v>248.95</v>
      </c>
      <c r="H284" s="36">
        <v>361.05</v>
      </c>
      <c r="I284" s="36">
        <v>382.85000000000008</v>
      </c>
      <c r="J284" s="36">
        <v>417.1</v>
      </c>
      <c r="K284" s="31">
        <v>348.6</v>
      </c>
      <c r="L284" s="31">
        <v>292.55</v>
      </c>
      <c r="M284" s="31">
        <v>76.076250000000002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1442.7</v>
      </c>
      <c r="D285" s="36">
        <v>1406.6166666666668</v>
      </c>
      <c r="E285" s="36">
        <v>1360.4333333333336</v>
      </c>
      <c r="F285" s="36">
        <v>1278.1666666666667</v>
      </c>
      <c r="G285" s="36">
        <v>1231.9833333333336</v>
      </c>
      <c r="H285" s="36">
        <v>1488.8833333333337</v>
      </c>
      <c r="I285" s="36">
        <v>1535.0666666666671</v>
      </c>
      <c r="J285" s="36">
        <v>1617.3333333333337</v>
      </c>
      <c r="K285" s="31">
        <v>1452.8</v>
      </c>
      <c r="L285" s="31">
        <v>1324.35</v>
      </c>
      <c r="M285" s="31">
        <v>15.31081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269.3</v>
      </c>
      <c r="D286" s="36">
        <v>267.4666666666667</v>
      </c>
      <c r="E286" s="36">
        <v>260.83333333333337</v>
      </c>
      <c r="F286" s="36">
        <v>252.36666666666667</v>
      </c>
      <c r="G286" s="36">
        <v>245.73333333333335</v>
      </c>
      <c r="H286" s="36">
        <v>275.93333333333339</v>
      </c>
      <c r="I286" s="36">
        <v>282.56666666666672</v>
      </c>
      <c r="J286" s="36">
        <v>291.03333333333342</v>
      </c>
      <c r="K286" s="31">
        <v>274.10000000000002</v>
      </c>
      <c r="L286" s="31">
        <v>259</v>
      </c>
      <c r="M286" s="31">
        <v>14.16264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4446.1000000000004</v>
      </c>
      <c r="D287" s="36">
        <v>4386.05</v>
      </c>
      <c r="E287" s="36">
        <v>4182.1000000000004</v>
      </c>
      <c r="F287" s="36">
        <v>3918.1000000000004</v>
      </c>
      <c r="G287" s="36">
        <v>3714.1500000000005</v>
      </c>
      <c r="H287" s="36">
        <v>4650.05</v>
      </c>
      <c r="I287" s="36">
        <v>4853.9999999999991</v>
      </c>
      <c r="J287" s="36">
        <v>5118</v>
      </c>
      <c r="K287" s="31">
        <v>4590</v>
      </c>
      <c r="L287" s="31">
        <v>4122.05</v>
      </c>
      <c r="M287" s="31">
        <v>0.67879999999999996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1181.95</v>
      </c>
      <c r="D288" s="36">
        <v>1165.5</v>
      </c>
      <c r="E288" s="36">
        <v>1139.3</v>
      </c>
      <c r="F288" s="36">
        <v>1096.6499999999999</v>
      </c>
      <c r="G288" s="36">
        <v>1070.4499999999998</v>
      </c>
      <c r="H288" s="36">
        <v>1208.1500000000001</v>
      </c>
      <c r="I288" s="36">
        <v>1234.3499999999999</v>
      </c>
      <c r="J288" s="36">
        <v>1277.0000000000002</v>
      </c>
      <c r="K288" s="31">
        <v>1191.7</v>
      </c>
      <c r="L288" s="31">
        <v>1122.8499999999999</v>
      </c>
      <c r="M288" s="31">
        <v>1.5974600000000001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1104.55</v>
      </c>
      <c r="D289" s="36">
        <v>1085.9666666666665</v>
      </c>
      <c r="E289" s="36">
        <v>1062.333333333333</v>
      </c>
      <c r="F289" s="36">
        <v>1020.1166666666666</v>
      </c>
      <c r="G289" s="36">
        <v>996.48333333333312</v>
      </c>
      <c r="H289" s="36">
        <v>1128.1833333333329</v>
      </c>
      <c r="I289" s="36">
        <v>1151.8166666666666</v>
      </c>
      <c r="J289" s="36">
        <v>1194.0333333333328</v>
      </c>
      <c r="K289" s="31">
        <v>1109.5999999999999</v>
      </c>
      <c r="L289" s="31">
        <v>1043.75</v>
      </c>
      <c r="M289" s="31">
        <v>1.8637300000000001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402.55</v>
      </c>
      <c r="D290" s="36">
        <v>398.3</v>
      </c>
      <c r="E290" s="36">
        <v>376.6</v>
      </c>
      <c r="F290" s="36">
        <v>350.65000000000003</v>
      </c>
      <c r="G290" s="36">
        <v>328.95000000000005</v>
      </c>
      <c r="H290" s="36">
        <v>424.25</v>
      </c>
      <c r="I290" s="36">
        <v>445.94999999999993</v>
      </c>
      <c r="J290" s="36">
        <v>471.9</v>
      </c>
      <c r="K290" s="31">
        <v>420</v>
      </c>
      <c r="L290" s="31">
        <v>372.35</v>
      </c>
      <c r="M290" s="31">
        <v>38.248649999999998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272.89999999999998</v>
      </c>
      <c r="D291" s="36">
        <v>270.13333333333333</v>
      </c>
      <c r="E291" s="36">
        <v>264.26666666666665</v>
      </c>
      <c r="F291" s="36">
        <v>255.63333333333333</v>
      </c>
      <c r="G291" s="36">
        <v>249.76666666666665</v>
      </c>
      <c r="H291" s="36">
        <v>278.76666666666665</v>
      </c>
      <c r="I291" s="36">
        <v>284.63333333333333</v>
      </c>
      <c r="J291" s="36">
        <v>293.26666666666665</v>
      </c>
      <c r="K291" s="31">
        <v>276</v>
      </c>
      <c r="L291" s="31">
        <v>261.5</v>
      </c>
      <c r="M291" s="31">
        <v>10.03725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194.05</v>
      </c>
      <c r="D292" s="36">
        <v>189.31666666666669</v>
      </c>
      <c r="E292" s="36">
        <v>182.73333333333338</v>
      </c>
      <c r="F292" s="36">
        <v>171.41666666666669</v>
      </c>
      <c r="G292" s="36">
        <v>164.83333333333337</v>
      </c>
      <c r="H292" s="36">
        <v>200.63333333333338</v>
      </c>
      <c r="I292" s="36">
        <v>207.2166666666667</v>
      </c>
      <c r="J292" s="36">
        <v>218.53333333333339</v>
      </c>
      <c r="K292" s="31">
        <v>195.9</v>
      </c>
      <c r="L292" s="31">
        <v>178</v>
      </c>
      <c r="M292" s="31">
        <v>31.738520000000001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2900.5</v>
      </c>
      <c r="D293" s="36">
        <v>2973.4833333333336</v>
      </c>
      <c r="E293" s="36">
        <v>2776.9666666666672</v>
      </c>
      <c r="F293" s="36">
        <v>2653.4333333333334</v>
      </c>
      <c r="G293" s="36">
        <v>2456.916666666667</v>
      </c>
      <c r="H293" s="36">
        <v>3097.0166666666673</v>
      </c>
      <c r="I293" s="36">
        <v>3293.5333333333338</v>
      </c>
      <c r="J293" s="36">
        <v>3417.0666666666675</v>
      </c>
      <c r="K293" s="31">
        <v>3170</v>
      </c>
      <c r="L293" s="31">
        <v>2849.95</v>
      </c>
      <c r="M293" s="31">
        <v>7.7047400000000001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719.9</v>
      </c>
      <c r="D294" s="36">
        <v>721.11666666666679</v>
      </c>
      <c r="E294" s="36">
        <v>697.98333333333358</v>
      </c>
      <c r="F294" s="36">
        <v>676.06666666666683</v>
      </c>
      <c r="G294" s="36">
        <v>652.93333333333362</v>
      </c>
      <c r="H294" s="36">
        <v>743.03333333333353</v>
      </c>
      <c r="I294" s="36">
        <v>766.16666666666674</v>
      </c>
      <c r="J294" s="36">
        <v>788.08333333333348</v>
      </c>
      <c r="K294" s="31">
        <v>744.25</v>
      </c>
      <c r="L294" s="31">
        <v>699.2</v>
      </c>
      <c r="M294" s="31">
        <v>11.81324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693.95</v>
      </c>
      <c r="D295" s="36">
        <v>678.11666666666667</v>
      </c>
      <c r="E295" s="36">
        <v>657.38333333333333</v>
      </c>
      <c r="F295" s="36">
        <v>620.81666666666661</v>
      </c>
      <c r="G295" s="36">
        <v>600.08333333333326</v>
      </c>
      <c r="H295" s="36">
        <v>714.68333333333339</v>
      </c>
      <c r="I295" s="36">
        <v>735.41666666666674</v>
      </c>
      <c r="J295" s="36">
        <v>771.98333333333346</v>
      </c>
      <c r="K295" s="31">
        <v>698.85</v>
      </c>
      <c r="L295" s="31">
        <v>641.54999999999995</v>
      </c>
      <c r="M295" s="31">
        <v>4.5507299999999997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1718.1</v>
      </c>
      <c r="D296" s="36">
        <v>1695.95</v>
      </c>
      <c r="E296" s="36">
        <v>1667.15</v>
      </c>
      <c r="F296" s="36">
        <v>1616.2</v>
      </c>
      <c r="G296" s="36">
        <v>1587.4</v>
      </c>
      <c r="H296" s="36">
        <v>1746.9</v>
      </c>
      <c r="I296" s="36">
        <v>1775.6999999999998</v>
      </c>
      <c r="J296" s="36">
        <v>1826.65</v>
      </c>
      <c r="K296" s="31">
        <v>1724.75</v>
      </c>
      <c r="L296" s="31">
        <v>1645</v>
      </c>
      <c r="M296" s="31">
        <v>144.26318000000001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1897.15</v>
      </c>
      <c r="D297" s="36">
        <v>1877.3999999999999</v>
      </c>
      <c r="E297" s="36">
        <v>1847.7999999999997</v>
      </c>
      <c r="F297" s="36">
        <v>1798.4499999999998</v>
      </c>
      <c r="G297" s="36">
        <v>1768.8499999999997</v>
      </c>
      <c r="H297" s="36">
        <v>1926.7499999999998</v>
      </c>
      <c r="I297" s="36">
        <v>1956.3499999999997</v>
      </c>
      <c r="J297" s="36">
        <v>2005.6999999999998</v>
      </c>
      <c r="K297" s="31">
        <v>1907</v>
      </c>
      <c r="L297" s="31">
        <v>1828.05</v>
      </c>
      <c r="M297" s="31">
        <v>0.70347000000000004</v>
      </c>
      <c r="N297" s="1"/>
      <c r="O297" s="1"/>
    </row>
    <row r="298" spans="1:15" ht="12.75" customHeight="1">
      <c r="A298" s="33">
        <v>288</v>
      </c>
      <c r="B298" s="53" t="s">
        <v>848</v>
      </c>
      <c r="C298" s="31">
        <v>156.85</v>
      </c>
      <c r="D298" s="36">
        <v>154.25</v>
      </c>
      <c r="E298" s="36">
        <v>150.6</v>
      </c>
      <c r="F298" s="36">
        <v>144.35</v>
      </c>
      <c r="G298" s="36">
        <v>140.69999999999999</v>
      </c>
      <c r="H298" s="36">
        <v>160.5</v>
      </c>
      <c r="I298" s="36">
        <v>164.14999999999998</v>
      </c>
      <c r="J298" s="36">
        <v>170.4</v>
      </c>
      <c r="K298" s="31">
        <v>157.9</v>
      </c>
      <c r="L298" s="31">
        <v>148</v>
      </c>
      <c r="M298" s="31">
        <v>52.58202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4623.6499999999996</v>
      </c>
      <c r="D299" s="36">
        <v>4565.4333333333334</v>
      </c>
      <c r="E299" s="36">
        <v>4480.8666666666668</v>
      </c>
      <c r="F299" s="36">
        <v>4338.083333333333</v>
      </c>
      <c r="G299" s="36">
        <v>4253.5166666666664</v>
      </c>
      <c r="H299" s="36">
        <v>4708.2166666666672</v>
      </c>
      <c r="I299" s="36">
        <v>4792.7833333333347</v>
      </c>
      <c r="J299" s="36">
        <v>4935.5666666666675</v>
      </c>
      <c r="K299" s="31">
        <v>4650</v>
      </c>
      <c r="L299" s="31">
        <v>4422.6499999999996</v>
      </c>
      <c r="M299" s="31">
        <v>2.24946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622.29999999999995</v>
      </c>
      <c r="D300" s="36">
        <v>608.9</v>
      </c>
      <c r="E300" s="36">
        <v>593.79999999999995</v>
      </c>
      <c r="F300" s="36">
        <v>565.29999999999995</v>
      </c>
      <c r="G300" s="36">
        <v>550.19999999999993</v>
      </c>
      <c r="H300" s="36">
        <v>637.4</v>
      </c>
      <c r="I300" s="36">
        <v>652.50000000000011</v>
      </c>
      <c r="J300" s="36">
        <v>681</v>
      </c>
      <c r="K300" s="31">
        <v>624</v>
      </c>
      <c r="L300" s="31">
        <v>580.4</v>
      </c>
      <c r="M300" s="31">
        <v>43.061959999999999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4688.8500000000004</v>
      </c>
      <c r="D301" s="36">
        <v>4697.833333333333</v>
      </c>
      <c r="E301" s="36">
        <v>4621.6666666666661</v>
      </c>
      <c r="F301" s="36">
        <v>4554.4833333333327</v>
      </c>
      <c r="G301" s="36">
        <v>4478.3166666666657</v>
      </c>
      <c r="H301" s="36">
        <v>4765.0166666666664</v>
      </c>
      <c r="I301" s="36">
        <v>4841.1833333333325</v>
      </c>
      <c r="J301" s="36">
        <v>4908.3666666666668</v>
      </c>
      <c r="K301" s="31">
        <v>4774</v>
      </c>
      <c r="L301" s="31">
        <v>4630.6499999999996</v>
      </c>
      <c r="M301" s="31">
        <v>4.5706300000000004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3409</v>
      </c>
      <c r="D302" s="36">
        <v>3341.85</v>
      </c>
      <c r="E302" s="36">
        <v>3242.2</v>
      </c>
      <c r="F302" s="36">
        <v>3075.4</v>
      </c>
      <c r="G302" s="36">
        <v>2975.75</v>
      </c>
      <c r="H302" s="36">
        <v>3508.6499999999996</v>
      </c>
      <c r="I302" s="36">
        <v>3608.3</v>
      </c>
      <c r="J302" s="36">
        <v>3775.0999999999995</v>
      </c>
      <c r="K302" s="31">
        <v>3441.5</v>
      </c>
      <c r="L302" s="31">
        <v>3175.05</v>
      </c>
      <c r="M302" s="31">
        <v>103.72458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472.5</v>
      </c>
      <c r="D303" s="36">
        <v>463.84999999999997</v>
      </c>
      <c r="E303" s="36">
        <v>452.64999999999992</v>
      </c>
      <c r="F303" s="36">
        <v>432.79999999999995</v>
      </c>
      <c r="G303" s="36">
        <v>421.59999999999991</v>
      </c>
      <c r="H303" s="36">
        <v>483.69999999999993</v>
      </c>
      <c r="I303" s="36">
        <v>494.9</v>
      </c>
      <c r="J303" s="36">
        <v>514.75</v>
      </c>
      <c r="K303" s="31">
        <v>475.05</v>
      </c>
      <c r="L303" s="31">
        <v>444</v>
      </c>
      <c r="M303" s="31">
        <v>1.8844099999999999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426.15</v>
      </c>
      <c r="D304" s="36">
        <v>422.41666666666669</v>
      </c>
      <c r="E304" s="36">
        <v>409.73333333333335</v>
      </c>
      <c r="F304" s="36">
        <v>393.31666666666666</v>
      </c>
      <c r="G304" s="36">
        <v>380.63333333333333</v>
      </c>
      <c r="H304" s="36">
        <v>438.83333333333337</v>
      </c>
      <c r="I304" s="36">
        <v>451.51666666666665</v>
      </c>
      <c r="J304" s="36">
        <v>467.93333333333339</v>
      </c>
      <c r="K304" s="31">
        <v>435.1</v>
      </c>
      <c r="L304" s="31">
        <v>406</v>
      </c>
      <c r="M304" s="31">
        <v>37.934840000000001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233.45</v>
      </c>
      <c r="D305" s="36">
        <v>231.26666666666665</v>
      </c>
      <c r="E305" s="36">
        <v>226.83333333333331</v>
      </c>
      <c r="F305" s="36">
        <v>220.21666666666667</v>
      </c>
      <c r="G305" s="36">
        <v>215.78333333333333</v>
      </c>
      <c r="H305" s="36">
        <v>237.8833333333333</v>
      </c>
      <c r="I305" s="36">
        <v>242.31666666666663</v>
      </c>
      <c r="J305" s="36">
        <v>248.93333333333328</v>
      </c>
      <c r="K305" s="31">
        <v>235.7</v>
      </c>
      <c r="L305" s="31">
        <v>224.65</v>
      </c>
      <c r="M305" s="31">
        <v>5.9347599999999998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140.1</v>
      </c>
      <c r="D306" s="36">
        <v>137.83333333333334</v>
      </c>
      <c r="E306" s="36">
        <v>134.66666666666669</v>
      </c>
      <c r="F306" s="36">
        <v>129.23333333333335</v>
      </c>
      <c r="G306" s="36">
        <v>126.06666666666669</v>
      </c>
      <c r="H306" s="36">
        <v>143.26666666666668</v>
      </c>
      <c r="I306" s="36">
        <v>146.43333333333337</v>
      </c>
      <c r="J306" s="36">
        <v>151.86666666666667</v>
      </c>
      <c r="K306" s="31">
        <v>141</v>
      </c>
      <c r="L306" s="31">
        <v>132.4</v>
      </c>
      <c r="M306" s="31">
        <v>30.50947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941.4</v>
      </c>
      <c r="D307" s="36">
        <v>930.13333333333333</v>
      </c>
      <c r="E307" s="36">
        <v>912.26666666666665</v>
      </c>
      <c r="F307" s="36">
        <v>883.13333333333333</v>
      </c>
      <c r="G307" s="36">
        <v>865.26666666666665</v>
      </c>
      <c r="H307" s="36">
        <v>959.26666666666665</v>
      </c>
      <c r="I307" s="36">
        <v>977.13333333333321</v>
      </c>
      <c r="J307" s="36">
        <v>1006.2666666666667</v>
      </c>
      <c r="K307" s="31">
        <v>948</v>
      </c>
      <c r="L307" s="31">
        <v>901</v>
      </c>
      <c r="M307" s="31">
        <v>38.359960000000001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8112.95</v>
      </c>
      <c r="D308" s="36">
        <v>8114.3166666666666</v>
      </c>
      <c r="E308" s="36">
        <v>7778.6333333333332</v>
      </c>
      <c r="F308" s="36">
        <v>7444.3166666666666</v>
      </c>
      <c r="G308" s="36">
        <v>7108.6333333333332</v>
      </c>
      <c r="H308" s="36">
        <v>8448.6333333333332</v>
      </c>
      <c r="I308" s="36">
        <v>8784.3166666666657</v>
      </c>
      <c r="J308" s="36">
        <v>9118.6333333333332</v>
      </c>
      <c r="K308" s="31">
        <v>8450</v>
      </c>
      <c r="L308" s="31">
        <v>7780</v>
      </c>
      <c r="M308" s="31">
        <v>1.6326099999999999</v>
      </c>
      <c r="N308" s="1"/>
      <c r="O308" s="1"/>
    </row>
    <row r="309" spans="1:15" ht="12.75" customHeight="1">
      <c r="A309" s="33">
        <v>299</v>
      </c>
      <c r="B309" s="53" t="s">
        <v>883</v>
      </c>
      <c r="C309" s="31">
        <v>648.9</v>
      </c>
      <c r="D309" s="36">
        <v>636.19999999999993</v>
      </c>
      <c r="E309" s="36">
        <v>615.29999999999984</v>
      </c>
      <c r="F309" s="36">
        <v>581.69999999999993</v>
      </c>
      <c r="G309" s="36">
        <v>560.79999999999984</v>
      </c>
      <c r="H309" s="36">
        <v>669.79999999999984</v>
      </c>
      <c r="I309" s="36">
        <v>690.69999999999993</v>
      </c>
      <c r="J309" s="36">
        <v>724.29999999999984</v>
      </c>
      <c r="K309" s="31">
        <v>657.1</v>
      </c>
      <c r="L309" s="31">
        <v>602.6</v>
      </c>
      <c r="M309" s="31">
        <v>2.1585000000000001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1630.5</v>
      </c>
      <c r="D310" s="36">
        <v>1616.8333333333333</v>
      </c>
      <c r="E310" s="36">
        <v>1588.6666666666665</v>
      </c>
      <c r="F310" s="36">
        <v>1546.8333333333333</v>
      </c>
      <c r="G310" s="36">
        <v>1518.6666666666665</v>
      </c>
      <c r="H310" s="36">
        <v>1658.6666666666665</v>
      </c>
      <c r="I310" s="36">
        <v>1686.833333333333</v>
      </c>
      <c r="J310" s="36">
        <v>1728.6666666666665</v>
      </c>
      <c r="K310" s="31">
        <v>1645</v>
      </c>
      <c r="L310" s="31">
        <v>1575</v>
      </c>
      <c r="M310" s="31">
        <v>20.702120000000001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67.599999999999994</v>
      </c>
      <c r="D311" s="36">
        <v>66.61666666666666</v>
      </c>
      <c r="E311" s="36">
        <v>63.98333333333332</v>
      </c>
      <c r="F311" s="36">
        <v>60.36666666666666</v>
      </c>
      <c r="G311" s="36">
        <v>57.73333333333332</v>
      </c>
      <c r="H311" s="36">
        <v>70.23333333333332</v>
      </c>
      <c r="I311" s="36">
        <v>72.866666666666674</v>
      </c>
      <c r="J311" s="36">
        <v>76.48333333333332</v>
      </c>
      <c r="K311" s="31">
        <v>69.25</v>
      </c>
      <c r="L311" s="31">
        <v>63</v>
      </c>
      <c r="M311" s="31">
        <v>21.991510000000002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127959.7</v>
      </c>
      <c r="D312" s="36">
        <v>126101.64999999998</v>
      </c>
      <c r="E312" s="36">
        <v>123874.94999999995</v>
      </c>
      <c r="F312" s="36">
        <v>119790.19999999997</v>
      </c>
      <c r="G312" s="36">
        <v>117563.49999999994</v>
      </c>
      <c r="H312" s="36">
        <v>130186.39999999997</v>
      </c>
      <c r="I312" s="36">
        <v>132413.1</v>
      </c>
      <c r="J312" s="36">
        <v>136497.84999999998</v>
      </c>
      <c r="K312" s="31">
        <v>128328.35</v>
      </c>
      <c r="L312" s="31">
        <v>122016.9</v>
      </c>
      <c r="M312" s="31">
        <v>9.9919999999999995E-2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1660.15</v>
      </c>
      <c r="D313" s="36">
        <v>1669.7166666666665</v>
      </c>
      <c r="E313" s="36">
        <v>1631.4333333333329</v>
      </c>
      <c r="F313" s="36">
        <v>1602.7166666666665</v>
      </c>
      <c r="G313" s="36">
        <v>1564.4333333333329</v>
      </c>
      <c r="H313" s="36">
        <v>1698.4333333333329</v>
      </c>
      <c r="I313" s="36">
        <v>1736.7166666666662</v>
      </c>
      <c r="J313" s="36">
        <v>1765.4333333333329</v>
      </c>
      <c r="K313" s="31">
        <v>1708</v>
      </c>
      <c r="L313" s="31">
        <v>1641</v>
      </c>
      <c r="M313" s="31">
        <v>5.2054299999999998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1296.8499999999999</v>
      </c>
      <c r="D314" s="36">
        <v>1273.9166666666667</v>
      </c>
      <c r="E314" s="36">
        <v>1199.6333333333334</v>
      </c>
      <c r="F314" s="36">
        <v>1102.4166666666667</v>
      </c>
      <c r="G314" s="36">
        <v>1028.1333333333334</v>
      </c>
      <c r="H314" s="36">
        <v>1371.1333333333334</v>
      </c>
      <c r="I314" s="36">
        <v>1445.4166666666667</v>
      </c>
      <c r="J314" s="36">
        <v>1542.6333333333334</v>
      </c>
      <c r="K314" s="31">
        <v>1348.2</v>
      </c>
      <c r="L314" s="31">
        <v>1176.7</v>
      </c>
      <c r="M314" s="31">
        <v>17.978490000000001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1314.7</v>
      </c>
      <c r="D315" s="36">
        <v>1299.55</v>
      </c>
      <c r="E315" s="36">
        <v>1275.1499999999999</v>
      </c>
      <c r="F315" s="36">
        <v>1235.5999999999999</v>
      </c>
      <c r="G315" s="36">
        <v>1211.1999999999998</v>
      </c>
      <c r="H315" s="36">
        <v>1339.1</v>
      </c>
      <c r="I315" s="36">
        <v>1363.5</v>
      </c>
      <c r="J315" s="36">
        <v>1403.05</v>
      </c>
      <c r="K315" s="31">
        <v>1323.95</v>
      </c>
      <c r="L315" s="31">
        <v>1260</v>
      </c>
      <c r="M315" s="31">
        <v>4.74655</v>
      </c>
      <c r="N315" s="1"/>
      <c r="O315" s="1"/>
    </row>
    <row r="316" spans="1:15" ht="12.75" customHeight="1">
      <c r="A316" s="33">
        <v>306</v>
      </c>
      <c r="B316" s="53" t="s">
        <v>884</v>
      </c>
      <c r="C316" s="31">
        <v>623.65</v>
      </c>
      <c r="D316" s="36">
        <v>621.76666666666665</v>
      </c>
      <c r="E316" s="36">
        <v>603.63333333333333</v>
      </c>
      <c r="F316" s="36">
        <v>583.61666666666667</v>
      </c>
      <c r="G316" s="36">
        <v>565.48333333333335</v>
      </c>
      <c r="H316" s="36">
        <v>641.7833333333333</v>
      </c>
      <c r="I316" s="36">
        <v>659.91666666666652</v>
      </c>
      <c r="J316" s="36">
        <v>679.93333333333328</v>
      </c>
      <c r="K316" s="31">
        <v>639.9</v>
      </c>
      <c r="L316" s="31">
        <v>601.75</v>
      </c>
      <c r="M316" s="31">
        <v>3.2418900000000002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274.3</v>
      </c>
      <c r="D317" s="36">
        <v>270.5</v>
      </c>
      <c r="E317" s="36">
        <v>262.75</v>
      </c>
      <c r="F317" s="36">
        <v>251.2</v>
      </c>
      <c r="G317" s="36">
        <v>243.45</v>
      </c>
      <c r="H317" s="36">
        <v>282.05</v>
      </c>
      <c r="I317" s="36">
        <v>289.8</v>
      </c>
      <c r="J317" s="36">
        <v>301.35000000000002</v>
      </c>
      <c r="K317" s="31">
        <v>278.25</v>
      </c>
      <c r="L317" s="31">
        <v>258.95</v>
      </c>
      <c r="M317" s="31">
        <v>40.830710000000003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2740.95</v>
      </c>
      <c r="D318" s="36">
        <v>2688.8166666666666</v>
      </c>
      <c r="E318" s="36">
        <v>2623.9333333333334</v>
      </c>
      <c r="F318" s="36">
        <v>2506.916666666667</v>
      </c>
      <c r="G318" s="36">
        <v>2442.0333333333338</v>
      </c>
      <c r="H318" s="36">
        <v>2805.833333333333</v>
      </c>
      <c r="I318" s="36">
        <v>2870.7166666666662</v>
      </c>
      <c r="J318" s="36">
        <v>2987.7333333333327</v>
      </c>
      <c r="K318" s="31">
        <v>2753.7</v>
      </c>
      <c r="L318" s="31">
        <v>2571.8000000000002</v>
      </c>
      <c r="M318" s="31">
        <v>42.428809999999999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395.6</v>
      </c>
      <c r="D319" s="36">
        <v>389.66666666666669</v>
      </c>
      <c r="E319" s="36">
        <v>382.43333333333339</v>
      </c>
      <c r="F319" s="36">
        <v>369.26666666666671</v>
      </c>
      <c r="G319" s="36">
        <v>362.03333333333342</v>
      </c>
      <c r="H319" s="36">
        <v>402.83333333333337</v>
      </c>
      <c r="I319" s="36">
        <v>410.06666666666661</v>
      </c>
      <c r="J319" s="36">
        <v>423.23333333333335</v>
      </c>
      <c r="K319" s="31">
        <v>396.9</v>
      </c>
      <c r="L319" s="31">
        <v>376.5</v>
      </c>
      <c r="M319" s="31">
        <v>0.78315000000000001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554.29999999999995</v>
      </c>
      <c r="D320" s="36">
        <v>550.33333333333337</v>
      </c>
      <c r="E320" s="36">
        <v>540.56666666666672</v>
      </c>
      <c r="F320" s="36">
        <v>526.83333333333337</v>
      </c>
      <c r="G320" s="36">
        <v>517.06666666666672</v>
      </c>
      <c r="H320" s="36">
        <v>564.06666666666672</v>
      </c>
      <c r="I320" s="36">
        <v>573.83333333333337</v>
      </c>
      <c r="J320" s="36">
        <v>587.56666666666672</v>
      </c>
      <c r="K320" s="31">
        <v>560.1</v>
      </c>
      <c r="L320" s="31">
        <v>536.6</v>
      </c>
      <c r="M320" s="31">
        <v>2.6386699999999998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168.5</v>
      </c>
      <c r="D321" s="36">
        <v>166.53333333333333</v>
      </c>
      <c r="E321" s="36">
        <v>162.81666666666666</v>
      </c>
      <c r="F321" s="36">
        <v>157.13333333333333</v>
      </c>
      <c r="G321" s="36">
        <v>153.41666666666666</v>
      </c>
      <c r="H321" s="36">
        <v>172.21666666666667</v>
      </c>
      <c r="I321" s="36">
        <v>175.93333333333331</v>
      </c>
      <c r="J321" s="36">
        <v>181.61666666666667</v>
      </c>
      <c r="K321" s="31">
        <v>170.25</v>
      </c>
      <c r="L321" s="31">
        <v>160.85</v>
      </c>
      <c r="M321" s="31">
        <v>75.479460000000003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199</v>
      </c>
      <c r="D322" s="36">
        <v>196.70000000000002</v>
      </c>
      <c r="E322" s="36">
        <v>189.70000000000005</v>
      </c>
      <c r="F322" s="36">
        <v>180.40000000000003</v>
      </c>
      <c r="G322" s="36">
        <v>173.40000000000006</v>
      </c>
      <c r="H322" s="36">
        <v>206.00000000000003</v>
      </c>
      <c r="I322" s="36">
        <v>212.99999999999997</v>
      </c>
      <c r="J322" s="36">
        <v>222.3</v>
      </c>
      <c r="K322" s="31">
        <v>203.7</v>
      </c>
      <c r="L322" s="31">
        <v>187.4</v>
      </c>
      <c r="M322" s="31">
        <v>31.865739999999999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2155.8000000000002</v>
      </c>
      <c r="D323" s="36">
        <v>2151.7166666666667</v>
      </c>
      <c r="E323" s="36">
        <v>2115.4333333333334</v>
      </c>
      <c r="F323" s="36">
        <v>2075.0666666666666</v>
      </c>
      <c r="G323" s="36">
        <v>2038.7833333333333</v>
      </c>
      <c r="H323" s="36">
        <v>2192.0833333333335</v>
      </c>
      <c r="I323" s="36">
        <v>2228.3666666666672</v>
      </c>
      <c r="J323" s="36">
        <v>2268.7333333333336</v>
      </c>
      <c r="K323" s="31">
        <v>2188</v>
      </c>
      <c r="L323" s="31">
        <v>2111.35</v>
      </c>
      <c r="M323" s="31">
        <v>4.1064699999999998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645.5</v>
      </c>
      <c r="D324" s="36">
        <v>643.6</v>
      </c>
      <c r="E324" s="36">
        <v>620</v>
      </c>
      <c r="F324" s="36">
        <v>594.5</v>
      </c>
      <c r="G324" s="36">
        <v>570.9</v>
      </c>
      <c r="H324" s="36">
        <v>669.1</v>
      </c>
      <c r="I324" s="36">
        <v>692.70000000000016</v>
      </c>
      <c r="J324" s="36">
        <v>718.2</v>
      </c>
      <c r="K324" s="31">
        <v>667.2</v>
      </c>
      <c r="L324" s="31">
        <v>618.1</v>
      </c>
      <c r="M324" s="31">
        <v>135.11762999999999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12502.6</v>
      </c>
      <c r="D325" s="36">
        <v>12413.933333333334</v>
      </c>
      <c r="E325" s="36">
        <v>12213.766666666668</v>
      </c>
      <c r="F325" s="36">
        <v>11924.933333333334</v>
      </c>
      <c r="G325" s="36">
        <v>11724.766666666668</v>
      </c>
      <c r="H325" s="36">
        <v>12702.766666666668</v>
      </c>
      <c r="I325" s="36">
        <v>12902.933333333332</v>
      </c>
      <c r="J325" s="36">
        <v>13191.766666666668</v>
      </c>
      <c r="K325" s="31">
        <v>12614.1</v>
      </c>
      <c r="L325" s="31">
        <v>12125.1</v>
      </c>
      <c r="M325" s="31">
        <v>4.4758100000000001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2446.9</v>
      </c>
      <c r="D326" s="36">
        <v>2385.3666666666668</v>
      </c>
      <c r="E326" s="36">
        <v>2291.5833333333335</v>
      </c>
      <c r="F326" s="36">
        <v>2136.2666666666669</v>
      </c>
      <c r="G326" s="36">
        <v>2042.4833333333336</v>
      </c>
      <c r="H326" s="36">
        <v>2540.6833333333334</v>
      </c>
      <c r="I326" s="36">
        <v>2634.4666666666662</v>
      </c>
      <c r="J326" s="36">
        <v>2789.7833333333333</v>
      </c>
      <c r="K326" s="31">
        <v>2479.15</v>
      </c>
      <c r="L326" s="31">
        <v>2230.0500000000002</v>
      </c>
      <c r="M326" s="31">
        <v>1.23346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926.25</v>
      </c>
      <c r="D327" s="36">
        <v>921.43333333333339</v>
      </c>
      <c r="E327" s="36">
        <v>904.26666666666677</v>
      </c>
      <c r="F327" s="36">
        <v>882.28333333333342</v>
      </c>
      <c r="G327" s="36">
        <v>865.11666666666679</v>
      </c>
      <c r="H327" s="36">
        <v>943.41666666666674</v>
      </c>
      <c r="I327" s="36">
        <v>960.58333333333326</v>
      </c>
      <c r="J327" s="36">
        <v>982.56666666666672</v>
      </c>
      <c r="K327" s="31">
        <v>938.6</v>
      </c>
      <c r="L327" s="31">
        <v>899.45</v>
      </c>
      <c r="M327" s="31">
        <v>10.664809999999999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822.25</v>
      </c>
      <c r="D328" s="36">
        <v>807.5</v>
      </c>
      <c r="E328" s="36">
        <v>775.5</v>
      </c>
      <c r="F328" s="36">
        <v>728.75</v>
      </c>
      <c r="G328" s="36">
        <v>696.75</v>
      </c>
      <c r="H328" s="36">
        <v>854.25</v>
      </c>
      <c r="I328" s="36">
        <v>886.25</v>
      </c>
      <c r="J328" s="36">
        <v>933</v>
      </c>
      <c r="K328" s="31">
        <v>839.5</v>
      </c>
      <c r="L328" s="31">
        <v>760.75</v>
      </c>
      <c r="M328" s="31">
        <v>26.139030000000002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2798.2</v>
      </c>
      <c r="D329" s="36">
        <v>2714.4</v>
      </c>
      <c r="E329" s="36">
        <v>2483.8000000000002</v>
      </c>
      <c r="F329" s="36">
        <v>2169.4</v>
      </c>
      <c r="G329" s="36">
        <v>1938.8000000000002</v>
      </c>
      <c r="H329" s="36">
        <v>3028.8</v>
      </c>
      <c r="I329" s="36">
        <v>3259.3999999999996</v>
      </c>
      <c r="J329" s="36">
        <v>3573.8</v>
      </c>
      <c r="K329" s="31">
        <v>2945</v>
      </c>
      <c r="L329" s="31">
        <v>2400</v>
      </c>
      <c r="M329" s="31">
        <v>61.580329999999996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697.15</v>
      </c>
      <c r="D330" s="36">
        <v>700.65</v>
      </c>
      <c r="E330" s="36">
        <v>681.94999999999993</v>
      </c>
      <c r="F330" s="36">
        <v>666.75</v>
      </c>
      <c r="G330" s="36">
        <v>648.04999999999995</v>
      </c>
      <c r="H330" s="36">
        <v>715.84999999999991</v>
      </c>
      <c r="I330" s="36">
        <v>734.55</v>
      </c>
      <c r="J330" s="36">
        <v>749.74999999999989</v>
      </c>
      <c r="K330" s="31">
        <v>719.35</v>
      </c>
      <c r="L330" s="31">
        <v>685.45</v>
      </c>
      <c r="M330" s="31">
        <v>0.88966000000000001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1144.4000000000001</v>
      </c>
      <c r="D331" s="36">
        <v>1133.2333333333333</v>
      </c>
      <c r="E331" s="36">
        <v>1101.3666666666668</v>
      </c>
      <c r="F331" s="36">
        <v>1058.3333333333335</v>
      </c>
      <c r="G331" s="36">
        <v>1026.4666666666669</v>
      </c>
      <c r="H331" s="36">
        <v>1176.2666666666667</v>
      </c>
      <c r="I331" s="36">
        <v>1208.133333333333</v>
      </c>
      <c r="J331" s="36">
        <v>1251.1666666666665</v>
      </c>
      <c r="K331" s="31">
        <v>1165.0999999999999</v>
      </c>
      <c r="L331" s="31">
        <v>1090.2</v>
      </c>
      <c r="M331" s="31">
        <v>0.79817000000000005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1985.15</v>
      </c>
      <c r="D332" s="36">
        <v>1965.6499999999999</v>
      </c>
      <c r="E332" s="36">
        <v>1910.2999999999997</v>
      </c>
      <c r="F332" s="36">
        <v>1835.4499999999998</v>
      </c>
      <c r="G332" s="36">
        <v>1780.0999999999997</v>
      </c>
      <c r="H332" s="36">
        <v>2040.4999999999998</v>
      </c>
      <c r="I332" s="36">
        <v>2095.8499999999995</v>
      </c>
      <c r="J332" s="36">
        <v>2170.6999999999998</v>
      </c>
      <c r="K332" s="31">
        <v>2021</v>
      </c>
      <c r="L332" s="31">
        <v>1890.8</v>
      </c>
      <c r="M332" s="31">
        <v>4.0340800000000003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419.9</v>
      </c>
      <c r="D333" s="36">
        <v>414.3</v>
      </c>
      <c r="E333" s="36">
        <v>405.6</v>
      </c>
      <c r="F333" s="36">
        <v>391.3</v>
      </c>
      <c r="G333" s="36">
        <v>382.6</v>
      </c>
      <c r="H333" s="36">
        <v>428.6</v>
      </c>
      <c r="I333" s="36">
        <v>437.29999999999995</v>
      </c>
      <c r="J333" s="36">
        <v>451.6</v>
      </c>
      <c r="K333" s="31">
        <v>423</v>
      </c>
      <c r="L333" s="31">
        <v>400</v>
      </c>
      <c r="M333" s="31">
        <v>3.5416500000000002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64.150000000000006</v>
      </c>
      <c r="D334" s="36">
        <v>63.849999999999994</v>
      </c>
      <c r="E334" s="36">
        <v>62.649999999999991</v>
      </c>
      <c r="F334" s="36">
        <v>61.15</v>
      </c>
      <c r="G334" s="36">
        <v>59.949999999999996</v>
      </c>
      <c r="H334" s="36">
        <v>65.349999999999994</v>
      </c>
      <c r="I334" s="36">
        <v>66.549999999999983</v>
      </c>
      <c r="J334" s="36">
        <v>68.049999999999983</v>
      </c>
      <c r="K334" s="31">
        <v>65.05</v>
      </c>
      <c r="L334" s="31">
        <v>62.35</v>
      </c>
      <c r="M334" s="31">
        <v>138.95908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2243.0500000000002</v>
      </c>
      <c r="D335" s="36">
        <v>2200.1</v>
      </c>
      <c r="E335" s="36">
        <v>2146.1999999999998</v>
      </c>
      <c r="F335" s="36">
        <v>2049.35</v>
      </c>
      <c r="G335" s="36">
        <v>1995.4499999999998</v>
      </c>
      <c r="H335" s="36">
        <v>2296.9499999999998</v>
      </c>
      <c r="I335" s="36">
        <v>2350.8500000000004</v>
      </c>
      <c r="J335" s="36">
        <v>2447.6999999999998</v>
      </c>
      <c r="K335" s="31">
        <v>2254</v>
      </c>
      <c r="L335" s="31">
        <v>2103.25</v>
      </c>
      <c r="M335" s="31">
        <v>3.0257000000000001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2362.1</v>
      </c>
      <c r="D336" s="36">
        <v>2352.3666666666663</v>
      </c>
      <c r="E336" s="36">
        <v>2279.7833333333328</v>
      </c>
      <c r="F336" s="36">
        <v>2197.4666666666667</v>
      </c>
      <c r="G336" s="36">
        <v>2124.8833333333332</v>
      </c>
      <c r="H336" s="36">
        <v>2434.6833333333325</v>
      </c>
      <c r="I336" s="36">
        <v>2507.2666666666655</v>
      </c>
      <c r="J336" s="36">
        <v>2589.5833333333321</v>
      </c>
      <c r="K336" s="31">
        <v>2424.9499999999998</v>
      </c>
      <c r="L336" s="31">
        <v>2270.0500000000002</v>
      </c>
      <c r="M336" s="31">
        <v>9.6281700000000008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3507.45</v>
      </c>
      <c r="D337" s="36">
        <v>3409.2166666666667</v>
      </c>
      <c r="E337" s="36">
        <v>3273.7333333333336</v>
      </c>
      <c r="F337" s="36">
        <v>3040.0166666666669</v>
      </c>
      <c r="G337" s="36">
        <v>2904.5333333333338</v>
      </c>
      <c r="H337" s="36">
        <v>3642.9333333333334</v>
      </c>
      <c r="I337" s="36">
        <v>3778.4166666666661</v>
      </c>
      <c r="J337" s="36">
        <v>4012.1333333333332</v>
      </c>
      <c r="K337" s="31">
        <v>3544.7</v>
      </c>
      <c r="L337" s="31">
        <v>3175.5</v>
      </c>
      <c r="M337" s="31">
        <v>10.63618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1747.35</v>
      </c>
      <c r="D338" s="36">
        <v>1716.0833333333333</v>
      </c>
      <c r="E338" s="36">
        <v>1677.2666666666664</v>
      </c>
      <c r="F338" s="36">
        <v>1607.1833333333332</v>
      </c>
      <c r="G338" s="36">
        <v>1568.3666666666663</v>
      </c>
      <c r="H338" s="36">
        <v>1786.1666666666665</v>
      </c>
      <c r="I338" s="36">
        <v>1824.9833333333336</v>
      </c>
      <c r="J338" s="36">
        <v>1895.0666666666666</v>
      </c>
      <c r="K338" s="31">
        <v>1754.9</v>
      </c>
      <c r="L338" s="31">
        <v>1646</v>
      </c>
      <c r="M338" s="31">
        <v>4.7258500000000003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1015.2</v>
      </c>
      <c r="D339" s="36">
        <v>1013.2166666666667</v>
      </c>
      <c r="E339" s="36">
        <v>986.98333333333335</v>
      </c>
      <c r="F339" s="36">
        <v>958.76666666666665</v>
      </c>
      <c r="G339" s="36">
        <v>932.5333333333333</v>
      </c>
      <c r="H339" s="36">
        <v>1041.4333333333334</v>
      </c>
      <c r="I339" s="36">
        <v>1067.666666666667</v>
      </c>
      <c r="J339" s="36">
        <v>1095.8833333333334</v>
      </c>
      <c r="K339" s="31">
        <v>1039.45</v>
      </c>
      <c r="L339" s="31">
        <v>985</v>
      </c>
      <c r="M339" s="31">
        <v>16.96876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130.05000000000001</v>
      </c>
      <c r="D340" s="36">
        <v>129.21666666666667</v>
      </c>
      <c r="E340" s="36">
        <v>122.88333333333333</v>
      </c>
      <c r="F340" s="36">
        <v>115.71666666666665</v>
      </c>
      <c r="G340" s="36">
        <v>109.38333333333331</v>
      </c>
      <c r="H340" s="36">
        <v>136.38333333333333</v>
      </c>
      <c r="I340" s="36">
        <v>142.71666666666664</v>
      </c>
      <c r="J340" s="36">
        <v>149.88333333333335</v>
      </c>
      <c r="K340" s="31">
        <v>135.55000000000001</v>
      </c>
      <c r="L340" s="31">
        <v>122.05</v>
      </c>
      <c r="M340" s="31">
        <v>427.85633000000001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289.75</v>
      </c>
      <c r="D341" s="36">
        <v>278.40000000000003</v>
      </c>
      <c r="E341" s="36">
        <v>263.40000000000009</v>
      </c>
      <c r="F341" s="36">
        <v>237.05000000000007</v>
      </c>
      <c r="G341" s="36">
        <v>222.05000000000013</v>
      </c>
      <c r="H341" s="36">
        <v>304.75000000000006</v>
      </c>
      <c r="I341" s="36">
        <v>319.74999999999994</v>
      </c>
      <c r="J341" s="36">
        <v>346.1</v>
      </c>
      <c r="K341" s="31">
        <v>293.39999999999998</v>
      </c>
      <c r="L341" s="31">
        <v>252.05</v>
      </c>
      <c r="M341" s="31">
        <v>179.69884999999999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97.35</v>
      </c>
      <c r="D342" s="36">
        <v>97.433333333333323</v>
      </c>
      <c r="E342" s="36">
        <v>93.066666666666649</v>
      </c>
      <c r="F342" s="36">
        <v>88.783333333333331</v>
      </c>
      <c r="G342" s="36">
        <v>84.416666666666657</v>
      </c>
      <c r="H342" s="36">
        <v>101.71666666666664</v>
      </c>
      <c r="I342" s="36">
        <v>106.08333333333331</v>
      </c>
      <c r="J342" s="36">
        <v>110.36666666666663</v>
      </c>
      <c r="K342" s="31">
        <v>101.8</v>
      </c>
      <c r="L342" s="31">
        <v>93.15</v>
      </c>
      <c r="M342" s="31">
        <v>1395.8919000000001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202.85</v>
      </c>
      <c r="D343" s="36">
        <v>201.76666666666665</v>
      </c>
      <c r="E343" s="36">
        <v>194.08333333333331</v>
      </c>
      <c r="F343" s="36">
        <v>185.31666666666666</v>
      </c>
      <c r="G343" s="36">
        <v>177.63333333333333</v>
      </c>
      <c r="H343" s="36">
        <v>210.5333333333333</v>
      </c>
      <c r="I343" s="36">
        <v>218.21666666666664</v>
      </c>
      <c r="J343" s="36">
        <v>226.98333333333329</v>
      </c>
      <c r="K343" s="31">
        <v>209.45</v>
      </c>
      <c r="L343" s="31">
        <v>193</v>
      </c>
      <c r="M343" s="31">
        <v>100.66989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244.8</v>
      </c>
      <c r="D344" s="36">
        <v>238.54999999999998</v>
      </c>
      <c r="E344" s="36">
        <v>230.09999999999997</v>
      </c>
      <c r="F344" s="36">
        <v>215.39999999999998</v>
      </c>
      <c r="G344" s="36">
        <v>206.94999999999996</v>
      </c>
      <c r="H344" s="36">
        <v>253.24999999999997</v>
      </c>
      <c r="I344" s="36">
        <v>261.69999999999993</v>
      </c>
      <c r="J344" s="36">
        <v>276.39999999999998</v>
      </c>
      <c r="K344" s="31">
        <v>247</v>
      </c>
      <c r="L344" s="31">
        <v>223.85</v>
      </c>
      <c r="M344" s="31">
        <v>176.59231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57.3</v>
      </c>
      <c r="D345" s="36">
        <v>55.716666666666669</v>
      </c>
      <c r="E345" s="36">
        <v>53.483333333333334</v>
      </c>
      <c r="F345" s="36">
        <v>49.666666666666664</v>
      </c>
      <c r="G345" s="36">
        <v>47.43333333333333</v>
      </c>
      <c r="H345" s="36">
        <v>59.533333333333339</v>
      </c>
      <c r="I345" s="36">
        <v>61.766666666666673</v>
      </c>
      <c r="J345" s="36">
        <v>65.583333333333343</v>
      </c>
      <c r="K345" s="31">
        <v>57.95</v>
      </c>
      <c r="L345" s="31">
        <v>51.9</v>
      </c>
      <c r="M345" s="31">
        <v>131.5958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341</v>
      </c>
      <c r="D346" s="36">
        <v>332.84999999999997</v>
      </c>
      <c r="E346" s="36">
        <v>323.44999999999993</v>
      </c>
      <c r="F346" s="36">
        <v>305.89999999999998</v>
      </c>
      <c r="G346" s="36">
        <v>296.49999999999994</v>
      </c>
      <c r="H346" s="36">
        <v>350.39999999999992</v>
      </c>
      <c r="I346" s="36">
        <v>359.7999999999999</v>
      </c>
      <c r="J346" s="36">
        <v>377.34999999999991</v>
      </c>
      <c r="K346" s="31">
        <v>342.25</v>
      </c>
      <c r="L346" s="31">
        <v>315.3</v>
      </c>
      <c r="M346" s="31">
        <v>464.18628999999999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1184.7</v>
      </c>
      <c r="D347" s="36">
        <v>1170.7</v>
      </c>
      <c r="E347" s="36">
        <v>1136.4000000000001</v>
      </c>
      <c r="F347" s="36">
        <v>1088.1000000000001</v>
      </c>
      <c r="G347" s="36">
        <v>1053.8000000000002</v>
      </c>
      <c r="H347" s="36">
        <v>1219</v>
      </c>
      <c r="I347" s="36">
        <v>1253.2999999999997</v>
      </c>
      <c r="J347" s="36">
        <v>1301.5999999999999</v>
      </c>
      <c r="K347" s="31">
        <v>1205</v>
      </c>
      <c r="L347" s="31">
        <v>1122.4000000000001</v>
      </c>
      <c r="M347" s="31">
        <v>5.5197599999999998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176.15</v>
      </c>
      <c r="D348" s="36">
        <v>169.71666666666667</v>
      </c>
      <c r="E348" s="36">
        <v>160.03333333333333</v>
      </c>
      <c r="F348" s="36">
        <v>143.91666666666666</v>
      </c>
      <c r="G348" s="36">
        <v>134.23333333333332</v>
      </c>
      <c r="H348" s="36">
        <v>185.83333333333334</v>
      </c>
      <c r="I348" s="36">
        <v>195.51666666666668</v>
      </c>
      <c r="J348" s="36">
        <v>211.63333333333335</v>
      </c>
      <c r="K348" s="31">
        <v>179.4</v>
      </c>
      <c r="L348" s="31">
        <v>153.6</v>
      </c>
      <c r="M348" s="31">
        <v>377.58287999999999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3300.6</v>
      </c>
      <c r="D349" s="36">
        <v>3230.2000000000003</v>
      </c>
      <c r="E349" s="36">
        <v>3145.4000000000005</v>
      </c>
      <c r="F349" s="36">
        <v>2990.2000000000003</v>
      </c>
      <c r="G349" s="36">
        <v>2905.4000000000005</v>
      </c>
      <c r="H349" s="36">
        <v>3385.4000000000005</v>
      </c>
      <c r="I349" s="36">
        <v>3470.2000000000007</v>
      </c>
      <c r="J349" s="36">
        <v>3625.4000000000005</v>
      </c>
      <c r="K349" s="31">
        <v>3315</v>
      </c>
      <c r="L349" s="31">
        <v>3075</v>
      </c>
      <c r="M349" s="31">
        <v>2.4447000000000001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2509.85</v>
      </c>
      <c r="D350" s="36">
        <v>2504.6333333333332</v>
      </c>
      <c r="E350" s="36">
        <v>2435.2166666666662</v>
      </c>
      <c r="F350" s="36">
        <v>2360.583333333333</v>
      </c>
      <c r="G350" s="36">
        <v>2291.1666666666661</v>
      </c>
      <c r="H350" s="36">
        <v>2579.2666666666664</v>
      </c>
      <c r="I350" s="36">
        <v>2648.6833333333334</v>
      </c>
      <c r="J350" s="36">
        <v>2723.3166666666666</v>
      </c>
      <c r="K350" s="31">
        <v>2574.0500000000002</v>
      </c>
      <c r="L350" s="31">
        <v>2430</v>
      </c>
      <c r="M350" s="31">
        <v>20.287790000000001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76.099999999999994</v>
      </c>
      <c r="D351" s="36">
        <v>75.100000000000009</v>
      </c>
      <c r="E351" s="36">
        <v>73.050000000000011</v>
      </c>
      <c r="F351" s="36">
        <v>70</v>
      </c>
      <c r="G351" s="36">
        <v>67.95</v>
      </c>
      <c r="H351" s="36">
        <v>78.15000000000002</v>
      </c>
      <c r="I351" s="36">
        <v>80.2</v>
      </c>
      <c r="J351" s="36">
        <v>83.250000000000028</v>
      </c>
      <c r="K351" s="31">
        <v>77.150000000000006</v>
      </c>
      <c r="L351" s="31">
        <v>72.05</v>
      </c>
      <c r="M351" s="31">
        <v>9.5021199999999997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545.95000000000005</v>
      </c>
      <c r="D352" s="36">
        <v>539.66666666666663</v>
      </c>
      <c r="E352" s="36">
        <v>504.33333333333326</v>
      </c>
      <c r="F352" s="36">
        <v>462.71666666666664</v>
      </c>
      <c r="G352" s="36">
        <v>427.38333333333327</v>
      </c>
      <c r="H352" s="36">
        <v>581.2833333333333</v>
      </c>
      <c r="I352" s="36">
        <v>616.61666666666656</v>
      </c>
      <c r="J352" s="36">
        <v>658.23333333333323</v>
      </c>
      <c r="K352" s="31">
        <v>575</v>
      </c>
      <c r="L352" s="31">
        <v>498.05</v>
      </c>
      <c r="M352" s="31">
        <v>42.584809999999997</v>
      </c>
      <c r="N352" s="1"/>
      <c r="O352" s="1"/>
    </row>
    <row r="353" spans="1:15" ht="12.75" customHeight="1">
      <c r="A353" s="33">
        <v>343</v>
      </c>
      <c r="B353" s="53" t="s">
        <v>885</v>
      </c>
      <c r="C353" s="31">
        <v>4664.1000000000004</v>
      </c>
      <c r="D353" s="36">
        <v>4585.25</v>
      </c>
      <c r="E353" s="36">
        <v>4428.8500000000004</v>
      </c>
      <c r="F353" s="36">
        <v>4193.6000000000004</v>
      </c>
      <c r="G353" s="36">
        <v>4037.2000000000007</v>
      </c>
      <c r="H353" s="36">
        <v>4820.5</v>
      </c>
      <c r="I353" s="36">
        <v>4976.8999999999996</v>
      </c>
      <c r="J353" s="36">
        <v>5212.1499999999996</v>
      </c>
      <c r="K353" s="31">
        <v>4741.6499999999996</v>
      </c>
      <c r="L353" s="31">
        <v>4350</v>
      </c>
      <c r="M353" s="31">
        <v>0.76341999999999999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320.10000000000002</v>
      </c>
      <c r="D354" s="36">
        <v>314.41666666666669</v>
      </c>
      <c r="E354" s="36">
        <v>307.83333333333337</v>
      </c>
      <c r="F354" s="36">
        <v>295.56666666666666</v>
      </c>
      <c r="G354" s="36">
        <v>288.98333333333335</v>
      </c>
      <c r="H354" s="36">
        <v>326.68333333333339</v>
      </c>
      <c r="I354" s="36">
        <v>333.26666666666677</v>
      </c>
      <c r="J354" s="36">
        <v>345.53333333333342</v>
      </c>
      <c r="K354" s="31">
        <v>321</v>
      </c>
      <c r="L354" s="31">
        <v>302.14999999999998</v>
      </c>
      <c r="M354" s="31">
        <v>1.9804999999999999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1844.95</v>
      </c>
      <c r="D355" s="36">
        <v>1804</v>
      </c>
      <c r="E355" s="36">
        <v>1758</v>
      </c>
      <c r="F355" s="36">
        <v>1671.05</v>
      </c>
      <c r="G355" s="36">
        <v>1625.05</v>
      </c>
      <c r="H355" s="36">
        <v>1890.95</v>
      </c>
      <c r="I355" s="36">
        <v>1936.95</v>
      </c>
      <c r="J355" s="36">
        <v>2023.9</v>
      </c>
      <c r="K355" s="31">
        <v>1850</v>
      </c>
      <c r="L355" s="31">
        <v>1717.05</v>
      </c>
      <c r="M355" s="31">
        <v>7.81426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247.5</v>
      </c>
      <c r="D356" s="36">
        <v>242.56666666666669</v>
      </c>
      <c r="E356" s="36">
        <v>235.38333333333338</v>
      </c>
      <c r="F356" s="36">
        <v>223.26666666666668</v>
      </c>
      <c r="G356" s="36">
        <v>216.08333333333337</v>
      </c>
      <c r="H356" s="36">
        <v>254.68333333333339</v>
      </c>
      <c r="I356" s="36">
        <v>261.86666666666673</v>
      </c>
      <c r="J356" s="36">
        <v>273.98333333333341</v>
      </c>
      <c r="K356" s="31">
        <v>249.75</v>
      </c>
      <c r="L356" s="31">
        <v>230.45</v>
      </c>
      <c r="M356" s="31">
        <v>370.78550999999999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580.5</v>
      </c>
      <c r="D357" s="36">
        <v>583.68333333333328</v>
      </c>
      <c r="E357" s="36">
        <v>552.26666666666654</v>
      </c>
      <c r="F357" s="36">
        <v>524.0333333333333</v>
      </c>
      <c r="G357" s="36">
        <v>492.61666666666656</v>
      </c>
      <c r="H357" s="36">
        <v>611.91666666666652</v>
      </c>
      <c r="I357" s="36">
        <v>643.33333333333326</v>
      </c>
      <c r="J357" s="36">
        <v>671.56666666666649</v>
      </c>
      <c r="K357" s="31">
        <v>615.1</v>
      </c>
      <c r="L357" s="31">
        <v>555.45000000000005</v>
      </c>
      <c r="M357" s="31">
        <v>77.602590000000006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1637.15</v>
      </c>
      <c r="D358" s="36">
        <v>1618.3666666666668</v>
      </c>
      <c r="E358" s="36">
        <v>1565.8333333333335</v>
      </c>
      <c r="F358" s="36">
        <v>1494.5166666666667</v>
      </c>
      <c r="G358" s="36">
        <v>1441.9833333333333</v>
      </c>
      <c r="H358" s="36">
        <v>1689.6833333333336</v>
      </c>
      <c r="I358" s="36">
        <v>1742.2166666666669</v>
      </c>
      <c r="J358" s="36">
        <v>1813.5333333333338</v>
      </c>
      <c r="K358" s="31">
        <v>1670.9</v>
      </c>
      <c r="L358" s="31">
        <v>1547.05</v>
      </c>
      <c r="M358" s="31">
        <v>10.412409999999999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339.85</v>
      </c>
      <c r="D359" s="36">
        <v>344.68333333333334</v>
      </c>
      <c r="E359" s="36">
        <v>334.7166666666667</v>
      </c>
      <c r="F359" s="36">
        <v>329.58333333333337</v>
      </c>
      <c r="G359" s="36">
        <v>319.61666666666673</v>
      </c>
      <c r="H359" s="36">
        <v>349.81666666666666</v>
      </c>
      <c r="I359" s="36">
        <v>359.78333333333325</v>
      </c>
      <c r="J359" s="36">
        <v>364.91666666666663</v>
      </c>
      <c r="K359" s="31">
        <v>354.65</v>
      </c>
      <c r="L359" s="31">
        <v>339.55</v>
      </c>
      <c r="M359" s="31">
        <v>74.049220000000005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7729.05</v>
      </c>
      <c r="D360" s="36">
        <v>7609.25</v>
      </c>
      <c r="E360" s="36">
        <v>7410.55</v>
      </c>
      <c r="F360" s="36">
        <v>7092.05</v>
      </c>
      <c r="G360" s="36">
        <v>6893.35</v>
      </c>
      <c r="H360" s="36">
        <v>7927.75</v>
      </c>
      <c r="I360" s="36">
        <v>8126.4500000000007</v>
      </c>
      <c r="J360" s="36">
        <v>8444.9500000000007</v>
      </c>
      <c r="K360" s="31">
        <v>7807.95</v>
      </c>
      <c r="L360" s="31">
        <v>7290.75</v>
      </c>
      <c r="M360" s="31">
        <v>1.6591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1293.3499999999999</v>
      </c>
      <c r="D361" s="36">
        <v>1277.5166666666667</v>
      </c>
      <c r="E361" s="36">
        <v>1243.0333333333333</v>
      </c>
      <c r="F361" s="36">
        <v>1192.7166666666667</v>
      </c>
      <c r="G361" s="36">
        <v>1158.2333333333333</v>
      </c>
      <c r="H361" s="36">
        <v>1327.8333333333333</v>
      </c>
      <c r="I361" s="36">
        <v>1362.3166666666664</v>
      </c>
      <c r="J361" s="36">
        <v>1412.6333333333332</v>
      </c>
      <c r="K361" s="31">
        <v>1312</v>
      </c>
      <c r="L361" s="31">
        <v>1227.2</v>
      </c>
      <c r="M361" s="31">
        <v>16.380559999999999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223.7</v>
      </c>
      <c r="D362" s="36">
        <v>219.86666666666667</v>
      </c>
      <c r="E362" s="36">
        <v>212.93333333333334</v>
      </c>
      <c r="F362" s="36">
        <v>202.16666666666666</v>
      </c>
      <c r="G362" s="36">
        <v>195.23333333333332</v>
      </c>
      <c r="H362" s="36">
        <v>230.63333333333335</v>
      </c>
      <c r="I362" s="36">
        <v>237.56666666666669</v>
      </c>
      <c r="J362" s="36">
        <v>248.33333333333337</v>
      </c>
      <c r="K362" s="31">
        <v>226.8</v>
      </c>
      <c r="L362" s="31">
        <v>209.1</v>
      </c>
      <c r="M362" s="31">
        <v>20.657769999999999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3666.1</v>
      </c>
      <c r="D363" s="36">
        <v>3606.0833333333335</v>
      </c>
      <c r="E363" s="36">
        <v>3501.0666666666671</v>
      </c>
      <c r="F363" s="36">
        <v>3336.0333333333338</v>
      </c>
      <c r="G363" s="36">
        <v>3231.0166666666673</v>
      </c>
      <c r="H363" s="36">
        <v>3771.1166666666668</v>
      </c>
      <c r="I363" s="36">
        <v>3876.1333333333332</v>
      </c>
      <c r="J363" s="36">
        <v>4041.1666666666665</v>
      </c>
      <c r="K363" s="31">
        <v>3711.1</v>
      </c>
      <c r="L363" s="31">
        <v>3441.05</v>
      </c>
      <c r="M363" s="31">
        <v>5.9763900000000003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713.1</v>
      </c>
      <c r="D364" s="36">
        <v>696.80000000000007</v>
      </c>
      <c r="E364" s="36">
        <v>673.55000000000018</v>
      </c>
      <c r="F364" s="36">
        <v>634.00000000000011</v>
      </c>
      <c r="G364" s="36">
        <v>610.75000000000023</v>
      </c>
      <c r="H364" s="36">
        <v>736.35000000000014</v>
      </c>
      <c r="I364" s="36">
        <v>759.59999999999991</v>
      </c>
      <c r="J364" s="36">
        <v>799.15000000000009</v>
      </c>
      <c r="K364" s="31">
        <v>720.05</v>
      </c>
      <c r="L364" s="31">
        <v>657.25</v>
      </c>
      <c r="M364" s="31">
        <v>11.108129999999999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470.4</v>
      </c>
      <c r="D365" s="36">
        <v>475.2833333333333</v>
      </c>
      <c r="E365" s="36">
        <v>451.41666666666663</v>
      </c>
      <c r="F365" s="36">
        <v>432.43333333333334</v>
      </c>
      <c r="G365" s="36">
        <v>408.56666666666666</v>
      </c>
      <c r="H365" s="36">
        <v>494.26666666666659</v>
      </c>
      <c r="I365" s="36">
        <v>518.13333333333321</v>
      </c>
      <c r="J365" s="36">
        <v>537.11666666666656</v>
      </c>
      <c r="K365" s="31">
        <v>499.15</v>
      </c>
      <c r="L365" s="31">
        <v>456.3</v>
      </c>
      <c r="M365" s="31">
        <v>27.497389999999999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1320.8</v>
      </c>
      <c r="D366" s="36">
        <v>1310.3999999999999</v>
      </c>
      <c r="E366" s="36">
        <v>1290.3999999999996</v>
      </c>
      <c r="F366" s="36">
        <v>1259.9999999999998</v>
      </c>
      <c r="G366" s="36">
        <v>1239.9999999999995</v>
      </c>
      <c r="H366" s="36">
        <v>1340.7999999999997</v>
      </c>
      <c r="I366" s="36">
        <v>1360.8000000000002</v>
      </c>
      <c r="J366" s="36">
        <v>1391.1999999999998</v>
      </c>
      <c r="K366" s="31">
        <v>1330.4</v>
      </c>
      <c r="L366" s="31">
        <v>1280</v>
      </c>
      <c r="M366" s="31">
        <v>3.7632500000000002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38548.9</v>
      </c>
      <c r="D367" s="36">
        <v>37976.283333333333</v>
      </c>
      <c r="E367" s="36">
        <v>37296.566666666666</v>
      </c>
      <c r="F367" s="36">
        <v>36044.23333333333</v>
      </c>
      <c r="G367" s="36">
        <v>35364.516666666663</v>
      </c>
      <c r="H367" s="36">
        <v>39228.616666666669</v>
      </c>
      <c r="I367" s="36">
        <v>39908.333333333328</v>
      </c>
      <c r="J367" s="36">
        <v>41160.666666666672</v>
      </c>
      <c r="K367" s="31">
        <v>38656</v>
      </c>
      <c r="L367" s="31">
        <v>36723.949999999997</v>
      </c>
      <c r="M367" s="31">
        <v>0.33554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1343.45</v>
      </c>
      <c r="D368" s="36">
        <v>1309.5</v>
      </c>
      <c r="E368" s="36">
        <v>1266</v>
      </c>
      <c r="F368" s="36">
        <v>1188.55</v>
      </c>
      <c r="G368" s="36">
        <v>1145.05</v>
      </c>
      <c r="H368" s="36">
        <v>1386.95</v>
      </c>
      <c r="I368" s="36">
        <v>1430.45</v>
      </c>
      <c r="J368" s="36">
        <v>1507.9</v>
      </c>
      <c r="K368" s="31">
        <v>1353</v>
      </c>
      <c r="L368" s="31">
        <v>1232.05</v>
      </c>
      <c r="M368" s="31">
        <v>6.4066599999999996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3566.95</v>
      </c>
      <c r="D369" s="36">
        <v>3512.3166666666671</v>
      </c>
      <c r="E369" s="36">
        <v>3414.6333333333341</v>
      </c>
      <c r="F369" s="36">
        <v>3262.3166666666671</v>
      </c>
      <c r="G369" s="36">
        <v>3164.6333333333341</v>
      </c>
      <c r="H369" s="36">
        <v>3664.6333333333341</v>
      </c>
      <c r="I369" s="36">
        <v>3762.3166666666675</v>
      </c>
      <c r="J369" s="36">
        <v>3914.6333333333341</v>
      </c>
      <c r="K369" s="31">
        <v>3610</v>
      </c>
      <c r="L369" s="31">
        <v>3360</v>
      </c>
      <c r="M369" s="31">
        <v>6.7873700000000001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287.75</v>
      </c>
      <c r="D370" s="36">
        <v>282.81666666666666</v>
      </c>
      <c r="E370" s="36">
        <v>276.68333333333334</v>
      </c>
      <c r="F370" s="36">
        <v>265.61666666666667</v>
      </c>
      <c r="G370" s="36">
        <v>259.48333333333335</v>
      </c>
      <c r="H370" s="36">
        <v>293.88333333333333</v>
      </c>
      <c r="I370" s="36">
        <v>300.01666666666665</v>
      </c>
      <c r="J370" s="36">
        <v>311.08333333333331</v>
      </c>
      <c r="K370" s="31">
        <v>288.95</v>
      </c>
      <c r="L370" s="31">
        <v>271.75</v>
      </c>
      <c r="M370" s="31">
        <v>49.078189999999999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3219.75</v>
      </c>
      <c r="D371" s="36">
        <v>3167.7000000000003</v>
      </c>
      <c r="E371" s="36">
        <v>3032.0500000000006</v>
      </c>
      <c r="F371" s="36">
        <v>2844.3500000000004</v>
      </c>
      <c r="G371" s="36">
        <v>2708.7000000000007</v>
      </c>
      <c r="H371" s="36">
        <v>3355.4000000000005</v>
      </c>
      <c r="I371" s="36">
        <v>3491.05</v>
      </c>
      <c r="J371" s="36">
        <v>3678.7500000000005</v>
      </c>
      <c r="K371" s="31">
        <v>3303.35</v>
      </c>
      <c r="L371" s="31">
        <v>2980</v>
      </c>
      <c r="M371" s="31">
        <v>6.2551399999999999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3166.2</v>
      </c>
      <c r="D372" s="36">
        <v>3149.0666666666671</v>
      </c>
      <c r="E372" s="36">
        <v>3067.1333333333341</v>
      </c>
      <c r="F372" s="36">
        <v>2968.0666666666671</v>
      </c>
      <c r="G372" s="36">
        <v>2886.1333333333341</v>
      </c>
      <c r="H372" s="36">
        <v>3248.1333333333341</v>
      </c>
      <c r="I372" s="36">
        <v>3330.0666666666675</v>
      </c>
      <c r="J372" s="36">
        <v>3429.1333333333341</v>
      </c>
      <c r="K372" s="31">
        <v>3231</v>
      </c>
      <c r="L372" s="31">
        <v>3050</v>
      </c>
      <c r="M372" s="31">
        <v>6.3288000000000002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786.65</v>
      </c>
      <c r="D373" s="36">
        <v>781.55000000000007</v>
      </c>
      <c r="E373" s="36">
        <v>760.10000000000014</v>
      </c>
      <c r="F373" s="36">
        <v>733.55000000000007</v>
      </c>
      <c r="G373" s="36">
        <v>712.10000000000014</v>
      </c>
      <c r="H373" s="36">
        <v>808.10000000000014</v>
      </c>
      <c r="I373" s="36">
        <v>829.55000000000018</v>
      </c>
      <c r="J373" s="36">
        <v>856.10000000000014</v>
      </c>
      <c r="K373" s="31">
        <v>803</v>
      </c>
      <c r="L373" s="31">
        <v>755</v>
      </c>
      <c r="M373" s="31">
        <v>11.661149999999999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145.9</v>
      </c>
      <c r="D374" s="36">
        <v>145.11666666666667</v>
      </c>
      <c r="E374" s="36">
        <v>141.28333333333336</v>
      </c>
      <c r="F374" s="36">
        <v>136.66666666666669</v>
      </c>
      <c r="G374" s="36">
        <v>132.83333333333337</v>
      </c>
      <c r="H374" s="36">
        <v>149.73333333333335</v>
      </c>
      <c r="I374" s="36">
        <v>153.56666666666666</v>
      </c>
      <c r="J374" s="36">
        <v>158.18333333333334</v>
      </c>
      <c r="K374" s="31">
        <v>148.94999999999999</v>
      </c>
      <c r="L374" s="31">
        <v>140.5</v>
      </c>
      <c r="M374" s="31">
        <v>23.605039999999999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1775.9</v>
      </c>
      <c r="D375" s="36">
        <v>1739.6833333333334</v>
      </c>
      <c r="E375" s="36">
        <v>1691.3666666666668</v>
      </c>
      <c r="F375" s="36">
        <v>1606.8333333333335</v>
      </c>
      <c r="G375" s="36">
        <v>1558.5166666666669</v>
      </c>
      <c r="H375" s="36">
        <v>1824.2166666666667</v>
      </c>
      <c r="I375" s="36">
        <v>1872.5333333333333</v>
      </c>
      <c r="J375" s="36">
        <v>1957.0666666666666</v>
      </c>
      <c r="K375" s="31">
        <v>1788</v>
      </c>
      <c r="L375" s="31">
        <v>1655.15</v>
      </c>
      <c r="M375" s="31">
        <v>0.28816999999999998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6788.45</v>
      </c>
      <c r="D376" s="36">
        <v>6581.8166666666666</v>
      </c>
      <c r="E376" s="36">
        <v>6343.6333333333332</v>
      </c>
      <c r="F376" s="36">
        <v>5898.8166666666666</v>
      </c>
      <c r="G376" s="36">
        <v>5660.6333333333332</v>
      </c>
      <c r="H376" s="36">
        <v>7026.6333333333332</v>
      </c>
      <c r="I376" s="36">
        <v>7264.8166666666657</v>
      </c>
      <c r="J376" s="36">
        <v>7709.6333333333332</v>
      </c>
      <c r="K376" s="31">
        <v>6820</v>
      </c>
      <c r="L376" s="31">
        <v>6137</v>
      </c>
      <c r="M376" s="31">
        <v>7.0077199999999999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435.1</v>
      </c>
      <c r="D377" s="36">
        <v>428.45</v>
      </c>
      <c r="E377" s="36">
        <v>417.2</v>
      </c>
      <c r="F377" s="36">
        <v>399.3</v>
      </c>
      <c r="G377" s="36">
        <v>388.05</v>
      </c>
      <c r="H377" s="36">
        <v>446.34999999999997</v>
      </c>
      <c r="I377" s="36">
        <v>457.59999999999997</v>
      </c>
      <c r="J377" s="36">
        <v>475.49999999999994</v>
      </c>
      <c r="K377" s="31">
        <v>439.7</v>
      </c>
      <c r="L377" s="31">
        <v>410.55</v>
      </c>
      <c r="M377" s="31">
        <v>11.68974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447.15</v>
      </c>
      <c r="D378" s="36">
        <v>431.06666666666666</v>
      </c>
      <c r="E378" s="36">
        <v>411.2833333333333</v>
      </c>
      <c r="F378" s="36">
        <v>375.41666666666663</v>
      </c>
      <c r="G378" s="36">
        <v>355.63333333333327</v>
      </c>
      <c r="H378" s="36">
        <v>466.93333333333334</v>
      </c>
      <c r="I378" s="36">
        <v>486.71666666666675</v>
      </c>
      <c r="J378" s="36">
        <v>522.58333333333337</v>
      </c>
      <c r="K378" s="31">
        <v>450.85</v>
      </c>
      <c r="L378" s="31">
        <v>395.2</v>
      </c>
      <c r="M378" s="31">
        <v>521.69722000000002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298.8</v>
      </c>
      <c r="D379" s="36">
        <v>293.01666666666665</v>
      </c>
      <c r="E379" s="36">
        <v>284.98333333333329</v>
      </c>
      <c r="F379" s="36">
        <v>271.16666666666663</v>
      </c>
      <c r="G379" s="36">
        <v>263.13333333333327</v>
      </c>
      <c r="H379" s="36">
        <v>306.83333333333331</v>
      </c>
      <c r="I379" s="36">
        <v>314.86666666666662</v>
      </c>
      <c r="J379" s="36">
        <v>328.68333333333334</v>
      </c>
      <c r="K379" s="31">
        <v>301.05</v>
      </c>
      <c r="L379" s="31">
        <v>279.2</v>
      </c>
      <c r="M379" s="31">
        <v>453.12612999999999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517.45000000000005</v>
      </c>
      <c r="D380" s="36">
        <v>511.13333333333338</v>
      </c>
      <c r="E380" s="36">
        <v>490.31666666666672</v>
      </c>
      <c r="F380" s="36">
        <v>463.18333333333334</v>
      </c>
      <c r="G380" s="36">
        <v>442.36666666666667</v>
      </c>
      <c r="H380" s="36">
        <v>538.26666666666677</v>
      </c>
      <c r="I380" s="36">
        <v>559.08333333333348</v>
      </c>
      <c r="J380" s="36">
        <v>586.21666666666681</v>
      </c>
      <c r="K380" s="31">
        <v>531.95000000000005</v>
      </c>
      <c r="L380" s="31">
        <v>484</v>
      </c>
      <c r="M380" s="31">
        <v>19.350210000000001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1643.1</v>
      </c>
      <c r="D381" s="36">
        <v>1588.4833333333333</v>
      </c>
      <c r="E381" s="36">
        <v>1440.6666666666667</v>
      </c>
      <c r="F381" s="36">
        <v>1238.2333333333333</v>
      </c>
      <c r="G381" s="36">
        <v>1090.4166666666667</v>
      </c>
      <c r="H381" s="36">
        <v>1790.9166666666667</v>
      </c>
      <c r="I381" s="36">
        <v>1938.7333333333333</v>
      </c>
      <c r="J381" s="36">
        <v>2141.166666666667</v>
      </c>
      <c r="K381" s="31">
        <v>1736.3</v>
      </c>
      <c r="L381" s="31">
        <v>1386.05</v>
      </c>
      <c r="M381" s="31">
        <v>20.455410000000001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598.1</v>
      </c>
      <c r="D382" s="36">
        <v>595.29999999999995</v>
      </c>
      <c r="E382" s="36">
        <v>581.59999999999991</v>
      </c>
      <c r="F382" s="36">
        <v>565.09999999999991</v>
      </c>
      <c r="G382" s="36">
        <v>551.39999999999986</v>
      </c>
      <c r="H382" s="36">
        <v>611.79999999999995</v>
      </c>
      <c r="I382" s="36">
        <v>625.5</v>
      </c>
      <c r="J382" s="36">
        <v>642</v>
      </c>
      <c r="K382" s="31">
        <v>609</v>
      </c>
      <c r="L382" s="31">
        <v>578.79999999999995</v>
      </c>
      <c r="M382" s="31">
        <v>1.68774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154.65</v>
      </c>
      <c r="D383" s="36">
        <v>153.61666666666667</v>
      </c>
      <c r="E383" s="36">
        <v>148.43333333333334</v>
      </c>
      <c r="F383" s="36">
        <v>142.21666666666667</v>
      </c>
      <c r="G383" s="36">
        <v>137.03333333333333</v>
      </c>
      <c r="H383" s="36">
        <v>159.83333333333334</v>
      </c>
      <c r="I383" s="36">
        <v>165.01666666666668</v>
      </c>
      <c r="J383" s="36">
        <v>171.23333333333335</v>
      </c>
      <c r="K383" s="31">
        <v>158.80000000000001</v>
      </c>
      <c r="L383" s="31">
        <v>147.4</v>
      </c>
      <c r="M383" s="31">
        <v>3.84259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16500.849999999999</v>
      </c>
      <c r="D384" s="36">
        <v>16430.183333333334</v>
      </c>
      <c r="E384" s="36">
        <v>16162.416666666668</v>
      </c>
      <c r="F384" s="36">
        <v>15823.983333333334</v>
      </c>
      <c r="G384" s="36">
        <v>15556.216666666667</v>
      </c>
      <c r="H384" s="36">
        <v>16768.616666666669</v>
      </c>
      <c r="I384" s="36">
        <v>17036.383333333331</v>
      </c>
      <c r="J384" s="36">
        <v>17374.816666666669</v>
      </c>
      <c r="K384" s="31">
        <v>16697.95</v>
      </c>
      <c r="L384" s="31">
        <v>16091.75</v>
      </c>
      <c r="M384" s="31">
        <v>0.33977000000000002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121.85</v>
      </c>
      <c r="D385" s="36">
        <v>118.3</v>
      </c>
      <c r="E385" s="36">
        <v>114</v>
      </c>
      <c r="F385" s="36">
        <v>106.15</v>
      </c>
      <c r="G385" s="36">
        <v>101.85000000000001</v>
      </c>
      <c r="H385" s="36">
        <v>126.14999999999999</v>
      </c>
      <c r="I385" s="36">
        <v>130.44999999999999</v>
      </c>
      <c r="J385" s="36">
        <v>138.29999999999998</v>
      </c>
      <c r="K385" s="31">
        <v>122.6</v>
      </c>
      <c r="L385" s="31">
        <v>110.45</v>
      </c>
      <c r="M385" s="31">
        <v>1049.4537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548.5</v>
      </c>
      <c r="D386" s="36">
        <v>540.44999999999993</v>
      </c>
      <c r="E386" s="36">
        <v>529.09999999999991</v>
      </c>
      <c r="F386" s="36">
        <v>509.69999999999993</v>
      </c>
      <c r="G386" s="36">
        <v>498.34999999999991</v>
      </c>
      <c r="H386" s="36">
        <v>559.84999999999991</v>
      </c>
      <c r="I386" s="36">
        <v>571.20000000000005</v>
      </c>
      <c r="J386" s="36">
        <v>590.59999999999991</v>
      </c>
      <c r="K386" s="31">
        <v>551.79999999999995</v>
      </c>
      <c r="L386" s="31">
        <v>521.04999999999995</v>
      </c>
      <c r="M386" s="31">
        <v>2.60467</v>
      </c>
      <c r="N386" s="1"/>
      <c r="O386" s="1"/>
    </row>
    <row r="387" spans="1:15" ht="12.75" customHeight="1">
      <c r="A387" s="33">
        <v>377</v>
      </c>
      <c r="B387" s="53" t="s">
        <v>886</v>
      </c>
      <c r="C387" s="31">
        <v>1630.35</v>
      </c>
      <c r="D387" s="36">
        <v>1601.2166666666665</v>
      </c>
      <c r="E387" s="36">
        <v>1557.4333333333329</v>
      </c>
      <c r="F387" s="36">
        <v>1484.5166666666664</v>
      </c>
      <c r="G387" s="36">
        <v>1440.7333333333329</v>
      </c>
      <c r="H387" s="36">
        <v>1674.133333333333</v>
      </c>
      <c r="I387" s="36">
        <v>1717.9166666666663</v>
      </c>
      <c r="J387" s="36">
        <v>1790.833333333333</v>
      </c>
      <c r="K387" s="31">
        <v>1645</v>
      </c>
      <c r="L387" s="31">
        <v>1528.3</v>
      </c>
      <c r="M387" s="31">
        <v>1.47055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244.2</v>
      </c>
      <c r="D388" s="36">
        <v>237.63333333333333</v>
      </c>
      <c r="E388" s="36">
        <v>230.16666666666666</v>
      </c>
      <c r="F388" s="36">
        <v>216.13333333333333</v>
      </c>
      <c r="G388" s="36">
        <v>208.66666666666666</v>
      </c>
      <c r="H388" s="36">
        <v>251.66666666666666</v>
      </c>
      <c r="I388" s="36">
        <v>259.13333333333333</v>
      </c>
      <c r="J388" s="36">
        <v>273.16666666666663</v>
      </c>
      <c r="K388" s="31">
        <v>245.1</v>
      </c>
      <c r="L388" s="31">
        <v>223.6</v>
      </c>
      <c r="M388" s="31">
        <v>109.5718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459.5</v>
      </c>
      <c r="D389" s="36">
        <v>446.59999999999997</v>
      </c>
      <c r="E389" s="36">
        <v>421.19999999999993</v>
      </c>
      <c r="F389" s="36">
        <v>382.9</v>
      </c>
      <c r="G389" s="36">
        <v>357.49999999999994</v>
      </c>
      <c r="H389" s="36">
        <v>484.89999999999992</v>
      </c>
      <c r="I389" s="36">
        <v>510.2999999999999</v>
      </c>
      <c r="J389" s="36">
        <v>548.59999999999991</v>
      </c>
      <c r="K389" s="31">
        <v>472</v>
      </c>
      <c r="L389" s="31">
        <v>408.3</v>
      </c>
      <c r="M389" s="31">
        <v>809.84751000000006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655.29999999999995</v>
      </c>
      <c r="D390" s="36">
        <v>662.44999999999993</v>
      </c>
      <c r="E390" s="36">
        <v>644.89999999999986</v>
      </c>
      <c r="F390" s="36">
        <v>634.49999999999989</v>
      </c>
      <c r="G390" s="36">
        <v>616.94999999999982</v>
      </c>
      <c r="H390" s="36">
        <v>672.84999999999991</v>
      </c>
      <c r="I390" s="36">
        <v>690.39999999999986</v>
      </c>
      <c r="J390" s="36">
        <v>700.8</v>
      </c>
      <c r="K390" s="31">
        <v>680</v>
      </c>
      <c r="L390" s="31">
        <v>652.04999999999995</v>
      </c>
      <c r="M390" s="31">
        <v>2.1106400000000001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607.45000000000005</v>
      </c>
      <c r="D391" s="36">
        <v>610.26666666666677</v>
      </c>
      <c r="E391" s="36">
        <v>572.68333333333351</v>
      </c>
      <c r="F391" s="36">
        <v>537.91666666666674</v>
      </c>
      <c r="G391" s="36">
        <v>500.33333333333348</v>
      </c>
      <c r="H391" s="36">
        <v>645.03333333333353</v>
      </c>
      <c r="I391" s="36">
        <v>682.61666666666679</v>
      </c>
      <c r="J391" s="36">
        <v>717.38333333333355</v>
      </c>
      <c r="K391" s="31">
        <v>647.85</v>
      </c>
      <c r="L391" s="31">
        <v>575.5</v>
      </c>
      <c r="M391" s="31">
        <v>32.091839999999998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1710.1</v>
      </c>
      <c r="D392" s="36">
        <v>1669.0666666666666</v>
      </c>
      <c r="E392" s="36">
        <v>1613.1333333333332</v>
      </c>
      <c r="F392" s="36">
        <v>1516.1666666666665</v>
      </c>
      <c r="G392" s="36">
        <v>1460.2333333333331</v>
      </c>
      <c r="H392" s="36">
        <v>1766.0333333333333</v>
      </c>
      <c r="I392" s="36">
        <v>1821.9666666666667</v>
      </c>
      <c r="J392" s="36">
        <v>1918.9333333333334</v>
      </c>
      <c r="K392" s="31">
        <v>1725</v>
      </c>
      <c r="L392" s="31">
        <v>1572.1</v>
      </c>
      <c r="M392" s="31">
        <v>10.135249999999999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353.3</v>
      </c>
      <c r="D393" s="36">
        <v>346.84999999999997</v>
      </c>
      <c r="E393" s="36">
        <v>318.69999999999993</v>
      </c>
      <c r="F393" s="36">
        <v>284.09999999999997</v>
      </c>
      <c r="G393" s="36">
        <v>255.94999999999993</v>
      </c>
      <c r="H393" s="36">
        <v>381.44999999999993</v>
      </c>
      <c r="I393" s="36">
        <v>409.59999999999991</v>
      </c>
      <c r="J393" s="36">
        <v>444.19999999999993</v>
      </c>
      <c r="K393" s="31">
        <v>375</v>
      </c>
      <c r="L393" s="31">
        <v>312.25</v>
      </c>
      <c r="M393" s="31">
        <v>590.70407</v>
      </c>
      <c r="N393" s="1"/>
      <c r="O393" s="1"/>
    </row>
    <row r="394" spans="1:15" ht="12.75" customHeight="1">
      <c r="A394" s="33">
        <v>384</v>
      </c>
      <c r="B394" s="53" t="s">
        <v>887</v>
      </c>
      <c r="C394" s="31">
        <v>355.75</v>
      </c>
      <c r="D394" s="36">
        <v>356.25</v>
      </c>
      <c r="E394" s="36">
        <v>334.5</v>
      </c>
      <c r="F394" s="36">
        <v>313.25</v>
      </c>
      <c r="G394" s="36">
        <v>291.5</v>
      </c>
      <c r="H394" s="36">
        <v>377.5</v>
      </c>
      <c r="I394" s="36">
        <v>399.25</v>
      </c>
      <c r="J394" s="36">
        <v>420.5</v>
      </c>
      <c r="K394" s="31">
        <v>378</v>
      </c>
      <c r="L394" s="31">
        <v>335</v>
      </c>
      <c r="M394" s="31">
        <v>65.847899999999996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1282.1500000000001</v>
      </c>
      <c r="D395" s="36">
        <v>1278.3833333333334</v>
      </c>
      <c r="E395" s="36">
        <v>1236.7666666666669</v>
      </c>
      <c r="F395" s="36">
        <v>1191.3833333333334</v>
      </c>
      <c r="G395" s="36">
        <v>1149.7666666666669</v>
      </c>
      <c r="H395" s="36">
        <v>1323.7666666666669</v>
      </c>
      <c r="I395" s="36">
        <v>1365.3833333333332</v>
      </c>
      <c r="J395" s="36">
        <v>1410.7666666666669</v>
      </c>
      <c r="K395" s="31">
        <v>1320</v>
      </c>
      <c r="L395" s="31">
        <v>1233</v>
      </c>
      <c r="M395" s="31">
        <v>1.9247000000000001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277.7</v>
      </c>
      <c r="D396" s="36">
        <v>275.61666666666667</v>
      </c>
      <c r="E396" s="36">
        <v>271.23333333333335</v>
      </c>
      <c r="F396" s="36">
        <v>264.76666666666665</v>
      </c>
      <c r="G396" s="36">
        <v>260.38333333333333</v>
      </c>
      <c r="H396" s="36">
        <v>282.08333333333337</v>
      </c>
      <c r="I396" s="36">
        <v>286.4666666666667</v>
      </c>
      <c r="J396" s="36">
        <v>292.93333333333339</v>
      </c>
      <c r="K396" s="31">
        <v>280</v>
      </c>
      <c r="L396" s="31">
        <v>269.14999999999998</v>
      </c>
      <c r="M396" s="31">
        <v>4.2449000000000003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666.35</v>
      </c>
      <c r="D397" s="36">
        <v>652.65</v>
      </c>
      <c r="E397" s="36">
        <v>630.79999999999995</v>
      </c>
      <c r="F397" s="36">
        <v>595.25</v>
      </c>
      <c r="G397" s="36">
        <v>573.4</v>
      </c>
      <c r="H397" s="36">
        <v>688.19999999999993</v>
      </c>
      <c r="I397" s="36">
        <v>710.05000000000007</v>
      </c>
      <c r="J397" s="36">
        <v>745.59999999999991</v>
      </c>
      <c r="K397" s="31">
        <v>674.5</v>
      </c>
      <c r="L397" s="31">
        <v>617.1</v>
      </c>
      <c r="M397" s="31">
        <v>5.1054300000000001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145.6</v>
      </c>
      <c r="D398" s="36">
        <v>141.98333333333332</v>
      </c>
      <c r="E398" s="36">
        <v>137.41666666666663</v>
      </c>
      <c r="F398" s="36">
        <v>129.23333333333332</v>
      </c>
      <c r="G398" s="36">
        <v>124.66666666666663</v>
      </c>
      <c r="H398" s="36">
        <v>150.16666666666663</v>
      </c>
      <c r="I398" s="36">
        <v>154.73333333333329</v>
      </c>
      <c r="J398" s="36">
        <v>162.91666666666663</v>
      </c>
      <c r="K398" s="31">
        <v>146.55000000000001</v>
      </c>
      <c r="L398" s="31">
        <v>133.80000000000001</v>
      </c>
      <c r="M398" s="31">
        <v>52.177680000000002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3404.1</v>
      </c>
      <c r="D399" s="36">
        <v>3321.4166666666665</v>
      </c>
      <c r="E399" s="36">
        <v>3222.833333333333</v>
      </c>
      <c r="F399" s="36">
        <v>3041.5666666666666</v>
      </c>
      <c r="G399" s="36">
        <v>2942.9833333333331</v>
      </c>
      <c r="H399" s="36">
        <v>3502.6833333333329</v>
      </c>
      <c r="I399" s="36">
        <v>3601.266666666666</v>
      </c>
      <c r="J399" s="36">
        <v>3782.5333333333328</v>
      </c>
      <c r="K399" s="31">
        <v>3420</v>
      </c>
      <c r="L399" s="31">
        <v>3140.15</v>
      </c>
      <c r="M399" s="31">
        <v>0.54752999999999996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69.05</v>
      </c>
      <c r="D400" s="36">
        <v>67.733333333333334</v>
      </c>
      <c r="E400" s="36">
        <v>65.666666666666671</v>
      </c>
      <c r="F400" s="36">
        <v>62.283333333333331</v>
      </c>
      <c r="G400" s="36">
        <v>60.216666666666669</v>
      </c>
      <c r="H400" s="36">
        <v>71.116666666666674</v>
      </c>
      <c r="I400" s="36">
        <v>73.183333333333337</v>
      </c>
      <c r="J400" s="36">
        <v>76.566666666666677</v>
      </c>
      <c r="K400" s="31">
        <v>69.8</v>
      </c>
      <c r="L400" s="31">
        <v>64.349999999999994</v>
      </c>
      <c r="M400" s="31">
        <v>38.545659999999998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2161.8000000000002</v>
      </c>
      <c r="D401" s="36">
        <v>2120.7666666666664</v>
      </c>
      <c r="E401" s="36">
        <v>2069.4333333333329</v>
      </c>
      <c r="F401" s="36">
        <v>1977.0666666666666</v>
      </c>
      <c r="G401" s="36">
        <v>1925.7333333333331</v>
      </c>
      <c r="H401" s="36">
        <v>2213.1333333333328</v>
      </c>
      <c r="I401" s="36">
        <v>2264.4666666666667</v>
      </c>
      <c r="J401" s="36">
        <v>2356.8333333333326</v>
      </c>
      <c r="K401" s="31">
        <v>2172.1</v>
      </c>
      <c r="L401" s="31">
        <v>2028.4</v>
      </c>
      <c r="M401" s="31">
        <v>1.37785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209</v>
      </c>
      <c r="D402" s="36">
        <v>203.41666666666666</v>
      </c>
      <c r="E402" s="36">
        <v>196.83333333333331</v>
      </c>
      <c r="F402" s="36">
        <v>184.66666666666666</v>
      </c>
      <c r="G402" s="36">
        <v>178.08333333333331</v>
      </c>
      <c r="H402" s="36">
        <v>215.58333333333331</v>
      </c>
      <c r="I402" s="36">
        <v>222.16666666666663</v>
      </c>
      <c r="J402" s="36">
        <v>234.33333333333331</v>
      </c>
      <c r="K402" s="31">
        <v>210</v>
      </c>
      <c r="L402" s="31">
        <v>191.25</v>
      </c>
      <c r="M402" s="31">
        <v>12.95538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2841.5</v>
      </c>
      <c r="D403" s="36">
        <v>2824</v>
      </c>
      <c r="E403" s="36">
        <v>2785.7</v>
      </c>
      <c r="F403" s="36">
        <v>2729.8999999999996</v>
      </c>
      <c r="G403" s="36">
        <v>2691.5999999999995</v>
      </c>
      <c r="H403" s="36">
        <v>2879.8</v>
      </c>
      <c r="I403" s="36">
        <v>2918.1000000000004</v>
      </c>
      <c r="J403" s="36">
        <v>2973.9000000000005</v>
      </c>
      <c r="K403" s="31">
        <v>2862.3</v>
      </c>
      <c r="L403" s="31">
        <v>2768.2</v>
      </c>
      <c r="M403" s="31">
        <v>87.324449999999999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101.8</v>
      </c>
      <c r="D404" s="36">
        <v>99.783333333333346</v>
      </c>
      <c r="E404" s="36">
        <v>97.066666666666691</v>
      </c>
      <c r="F404" s="36">
        <v>92.333333333333343</v>
      </c>
      <c r="G404" s="36">
        <v>89.616666666666688</v>
      </c>
      <c r="H404" s="36">
        <v>104.51666666666669</v>
      </c>
      <c r="I404" s="36">
        <v>107.23333333333336</v>
      </c>
      <c r="J404" s="36">
        <v>111.9666666666667</v>
      </c>
      <c r="K404" s="31">
        <v>102.5</v>
      </c>
      <c r="L404" s="31">
        <v>95.05</v>
      </c>
      <c r="M404" s="31">
        <v>12.98138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1421.05</v>
      </c>
      <c r="D405" s="36">
        <v>1413.45</v>
      </c>
      <c r="E405" s="36">
        <v>1394.6000000000001</v>
      </c>
      <c r="F405" s="36">
        <v>1368.15</v>
      </c>
      <c r="G405" s="36">
        <v>1349.3000000000002</v>
      </c>
      <c r="H405" s="36">
        <v>1439.9</v>
      </c>
      <c r="I405" s="36">
        <v>1458.75</v>
      </c>
      <c r="J405" s="36">
        <v>1485.2</v>
      </c>
      <c r="K405" s="31">
        <v>1432.3</v>
      </c>
      <c r="L405" s="31">
        <v>1387</v>
      </c>
      <c r="M405" s="31">
        <v>0.56591999999999998</v>
      </c>
      <c r="N405" s="1"/>
      <c r="O405" s="1"/>
    </row>
    <row r="406" spans="1:15" ht="12.75" customHeight="1">
      <c r="A406" s="33">
        <v>396</v>
      </c>
      <c r="B406" s="53" t="s">
        <v>888</v>
      </c>
      <c r="C406" s="31">
        <v>82.05</v>
      </c>
      <c r="D406" s="36">
        <v>81.133333333333326</v>
      </c>
      <c r="E406" s="36">
        <v>79.916666666666657</v>
      </c>
      <c r="F406" s="36">
        <v>77.783333333333331</v>
      </c>
      <c r="G406" s="36">
        <v>76.566666666666663</v>
      </c>
      <c r="H406" s="36">
        <v>83.266666666666652</v>
      </c>
      <c r="I406" s="36">
        <v>84.48333333333332</v>
      </c>
      <c r="J406" s="36">
        <v>86.616666666666646</v>
      </c>
      <c r="K406" s="31">
        <v>82.35</v>
      </c>
      <c r="L406" s="31">
        <v>79</v>
      </c>
      <c r="M406" s="31">
        <v>13.592499999999999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699.65</v>
      </c>
      <c r="D407" s="36">
        <v>693.88333333333333</v>
      </c>
      <c r="E407" s="36">
        <v>686.01666666666665</v>
      </c>
      <c r="F407" s="36">
        <v>672.38333333333333</v>
      </c>
      <c r="G407" s="36">
        <v>664.51666666666665</v>
      </c>
      <c r="H407" s="36">
        <v>707.51666666666665</v>
      </c>
      <c r="I407" s="36">
        <v>715.38333333333321</v>
      </c>
      <c r="J407" s="36">
        <v>729.01666666666665</v>
      </c>
      <c r="K407" s="31">
        <v>701.75</v>
      </c>
      <c r="L407" s="31">
        <v>680.25</v>
      </c>
      <c r="M407" s="31">
        <v>11.264620000000001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1390.1</v>
      </c>
      <c r="D408" s="36">
        <v>1372.3333333333333</v>
      </c>
      <c r="E408" s="36">
        <v>1348.4666666666665</v>
      </c>
      <c r="F408" s="36">
        <v>1306.8333333333333</v>
      </c>
      <c r="G408" s="36">
        <v>1282.9666666666665</v>
      </c>
      <c r="H408" s="36">
        <v>1413.9666666666665</v>
      </c>
      <c r="I408" s="36">
        <v>1437.8333333333333</v>
      </c>
      <c r="J408" s="36">
        <v>1479.4666666666665</v>
      </c>
      <c r="K408" s="31">
        <v>1396.2</v>
      </c>
      <c r="L408" s="31">
        <v>1330.7</v>
      </c>
      <c r="M408" s="31">
        <v>12.38176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126.25</v>
      </c>
      <c r="D409" s="36">
        <v>123.8</v>
      </c>
      <c r="E409" s="36">
        <v>119.25</v>
      </c>
      <c r="F409" s="36">
        <v>112.25</v>
      </c>
      <c r="G409" s="36">
        <v>107.7</v>
      </c>
      <c r="H409" s="36">
        <v>130.80000000000001</v>
      </c>
      <c r="I409" s="36">
        <v>135.34999999999997</v>
      </c>
      <c r="J409" s="36">
        <v>142.35</v>
      </c>
      <c r="K409" s="31">
        <v>128.35</v>
      </c>
      <c r="L409" s="31">
        <v>116.8</v>
      </c>
      <c r="M409" s="31">
        <v>263.86273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6079.4</v>
      </c>
      <c r="D410" s="36">
        <v>5925.6833333333334</v>
      </c>
      <c r="E410" s="36">
        <v>5726.3666666666668</v>
      </c>
      <c r="F410" s="36">
        <v>5373.333333333333</v>
      </c>
      <c r="G410" s="36">
        <v>5174.0166666666664</v>
      </c>
      <c r="H410" s="36">
        <v>6278.7166666666672</v>
      </c>
      <c r="I410" s="36">
        <v>6478.0333333333347</v>
      </c>
      <c r="J410" s="36">
        <v>6831.0666666666675</v>
      </c>
      <c r="K410" s="31">
        <v>6125</v>
      </c>
      <c r="L410" s="31">
        <v>5572.65</v>
      </c>
      <c r="M410" s="31">
        <v>0.58411999999999997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2295.0500000000002</v>
      </c>
      <c r="D411" s="36">
        <v>2263.1</v>
      </c>
      <c r="E411" s="36">
        <v>2223.25</v>
      </c>
      <c r="F411" s="36">
        <v>2151.4500000000003</v>
      </c>
      <c r="G411" s="36">
        <v>2111.6000000000004</v>
      </c>
      <c r="H411" s="36">
        <v>2334.8999999999996</v>
      </c>
      <c r="I411" s="36">
        <v>2374.7499999999991</v>
      </c>
      <c r="J411" s="36">
        <v>2446.5499999999993</v>
      </c>
      <c r="K411" s="31">
        <v>2302.9499999999998</v>
      </c>
      <c r="L411" s="31">
        <v>2191.3000000000002</v>
      </c>
      <c r="M411" s="31">
        <v>4.3406900000000004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1970.15</v>
      </c>
      <c r="D412" s="36">
        <v>1933.6499999999999</v>
      </c>
      <c r="E412" s="36">
        <v>1886.4999999999998</v>
      </c>
      <c r="F412" s="36">
        <v>1802.85</v>
      </c>
      <c r="G412" s="36">
        <v>1755.6999999999998</v>
      </c>
      <c r="H412" s="36">
        <v>2017.2999999999997</v>
      </c>
      <c r="I412" s="36">
        <v>2064.4499999999998</v>
      </c>
      <c r="J412" s="36">
        <v>2148.0999999999995</v>
      </c>
      <c r="K412" s="31">
        <v>1980.8</v>
      </c>
      <c r="L412" s="31">
        <v>1850</v>
      </c>
      <c r="M412" s="31">
        <v>0.30775999999999998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152.05000000000001</v>
      </c>
      <c r="D413" s="36">
        <v>149.01666666666668</v>
      </c>
      <c r="E413" s="36">
        <v>145.03333333333336</v>
      </c>
      <c r="F413" s="36">
        <v>138.01666666666668</v>
      </c>
      <c r="G413" s="36">
        <v>134.03333333333336</v>
      </c>
      <c r="H413" s="36">
        <v>156.03333333333336</v>
      </c>
      <c r="I413" s="36">
        <v>160.01666666666665</v>
      </c>
      <c r="J413" s="36">
        <v>167.03333333333336</v>
      </c>
      <c r="K413" s="31">
        <v>153</v>
      </c>
      <c r="L413" s="31">
        <v>142</v>
      </c>
      <c r="M413" s="31">
        <v>318.61777999999998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9141.25</v>
      </c>
      <c r="D414" s="36">
        <v>8944.2333333333336</v>
      </c>
      <c r="E414" s="36">
        <v>8643.4666666666672</v>
      </c>
      <c r="F414" s="36">
        <v>8145.6833333333343</v>
      </c>
      <c r="G414" s="36">
        <v>7844.9166666666679</v>
      </c>
      <c r="H414" s="36">
        <v>9442.0166666666664</v>
      </c>
      <c r="I414" s="36">
        <v>9742.7833333333328</v>
      </c>
      <c r="J414" s="36">
        <v>10240.566666666666</v>
      </c>
      <c r="K414" s="31">
        <v>9245</v>
      </c>
      <c r="L414" s="31">
        <v>8446.4500000000007</v>
      </c>
      <c r="M414" s="31">
        <v>0.36473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1454.3</v>
      </c>
      <c r="D415" s="36">
        <v>1440.3833333333332</v>
      </c>
      <c r="E415" s="36">
        <v>1395.7666666666664</v>
      </c>
      <c r="F415" s="36">
        <v>1337.2333333333331</v>
      </c>
      <c r="G415" s="36">
        <v>1292.6166666666663</v>
      </c>
      <c r="H415" s="36">
        <v>1498.9166666666665</v>
      </c>
      <c r="I415" s="36">
        <v>1543.5333333333333</v>
      </c>
      <c r="J415" s="36">
        <v>1602.0666666666666</v>
      </c>
      <c r="K415" s="31">
        <v>1485</v>
      </c>
      <c r="L415" s="31">
        <v>1381.85</v>
      </c>
      <c r="M415" s="31">
        <v>0.64702000000000004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501.4</v>
      </c>
      <c r="D416" s="36">
        <v>497.06666666666666</v>
      </c>
      <c r="E416" s="36">
        <v>486.88333333333333</v>
      </c>
      <c r="F416" s="36">
        <v>472.36666666666667</v>
      </c>
      <c r="G416" s="36">
        <v>462.18333333333334</v>
      </c>
      <c r="H416" s="36">
        <v>511.58333333333331</v>
      </c>
      <c r="I416" s="36">
        <v>521.76666666666665</v>
      </c>
      <c r="J416" s="36">
        <v>536.2833333333333</v>
      </c>
      <c r="K416" s="31">
        <v>507.25</v>
      </c>
      <c r="L416" s="31">
        <v>482.55</v>
      </c>
      <c r="M416" s="31">
        <v>3.2349600000000001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4144.45</v>
      </c>
      <c r="D417" s="36">
        <v>4071.4666666666667</v>
      </c>
      <c r="E417" s="36">
        <v>3888.9833333333336</v>
      </c>
      <c r="F417" s="36">
        <v>3633.5166666666669</v>
      </c>
      <c r="G417" s="36">
        <v>3451.0333333333338</v>
      </c>
      <c r="H417" s="36">
        <v>4326.9333333333334</v>
      </c>
      <c r="I417" s="36">
        <v>4509.4166666666661</v>
      </c>
      <c r="J417" s="36">
        <v>4764.8833333333332</v>
      </c>
      <c r="K417" s="31">
        <v>4253.95</v>
      </c>
      <c r="L417" s="31">
        <v>3816</v>
      </c>
      <c r="M417" s="31">
        <v>3.5349200000000001</v>
      </c>
      <c r="N417" s="1"/>
      <c r="O417" s="1"/>
    </row>
    <row r="418" spans="1:15" ht="12.75" customHeight="1">
      <c r="A418" s="33">
        <v>408</v>
      </c>
      <c r="B418" s="53" t="s">
        <v>889</v>
      </c>
      <c r="C418" s="31">
        <v>695.9</v>
      </c>
      <c r="D418" s="36">
        <v>685.16666666666663</v>
      </c>
      <c r="E418" s="36">
        <v>660.33333333333326</v>
      </c>
      <c r="F418" s="36">
        <v>624.76666666666665</v>
      </c>
      <c r="G418" s="36">
        <v>599.93333333333328</v>
      </c>
      <c r="H418" s="36">
        <v>720.73333333333323</v>
      </c>
      <c r="I418" s="36">
        <v>745.56666666666649</v>
      </c>
      <c r="J418" s="36">
        <v>781.13333333333321</v>
      </c>
      <c r="K418" s="31">
        <v>710</v>
      </c>
      <c r="L418" s="31">
        <v>649.6</v>
      </c>
      <c r="M418" s="31">
        <v>5.7798400000000001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25481.05</v>
      </c>
      <c r="D419" s="36">
        <v>25314.350000000002</v>
      </c>
      <c r="E419" s="36">
        <v>25028.700000000004</v>
      </c>
      <c r="F419" s="36">
        <v>24576.350000000002</v>
      </c>
      <c r="G419" s="36">
        <v>24290.700000000004</v>
      </c>
      <c r="H419" s="36">
        <v>25766.700000000004</v>
      </c>
      <c r="I419" s="36">
        <v>26052.350000000006</v>
      </c>
      <c r="J419" s="36">
        <v>26504.700000000004</v>
      </c>
      <c r="K419" s="31">
        <v>25600</v>
      </c>
      <c r="L419" s="31">
        <v>24862</v>
      </c>
      <c r="M419" s="31">
        <v>0.2462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39.700000000000003</v>
      </c>
      <c r="D420" s="36">
        <v>39.183333333333337</v>
      </c>
      <c r="E420" s="36">
        <v>38.516666666666673</v>
      </c>
      <c r="F420" s="36">
        <v>37.333333333333336</v>
      </c>
      <c r="G420" s="36">
        <v>36.666666666666671</v>
      </c>
      <c r="H420" s="36">
        <v>40.366666666666674</v>
      </c>
      <c r="I420" s="36">
        <v>41.033333333333331</v>
      </c>
      <c r="J420" s="36">
        <v>42.216666666666676</v>
      </c>
      <c r="K420" s="31">
        <v>39.85</v>
      </c>
      <c r="L420" s="31">
        <v>38</v>
      </c>
      <c r="M420" s="31">
        <v>58.886940000000003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2387.4499999999998</v>
      </c>
      <c r="D421" s="36">
        <v>2338.4500000000003</v>
      </c>
      <c r="E421" s="36">
        <v>2279.0000000000005</v>
      </c>
      <c r="F421" s="36">
        <v>2170.5500000000002</v>
      </c>
      <c r="G421" s="36">
        <v>2111.1000000000004</v>
      </c>
      <c r="H421" s="36">
        <v>2446.9000000000005</v>
      </c>
      <c r="I421" s="36">
        <v>2506.3500000000004</v>
      </c>
      <c r="J421" s="36">
        <v>2614.8000000000006</v>
      </c>
      <c r="K421" s="31">
        <v>2397.9</v>
      </c>
      <c r="L421" s="31">
        <v>2230</v>
      </c>
      <c r="M421" s="31">
        <v>14.22819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567.45000000000005</v>
      </c>
      <c r="D422" s="36">
        <v>560</v>
      </c>
      <c r="E422" s="36">
        <v>546</v>
      </c>
      <c r="F422" s="36">
        <v>524.54999999999995</v>
      </c>
      <c r="G422" s="36">
        <v>510.54999999999995</v>
      </c>
      <c r="H422" s="36">
        <v>581.45000000000005</v>
      </c>
      <c r="I422" s="36">
        <v>595.45000000000005</v>
      </c>
      <c r="J422" s="36">
        <v>616.90000000000009</v>
      </c>
      <c r="K422" s="31">
        <v>574</v>
      </c>
      <c r="L422" s="31">
        <v>538.54999999999995</v>
      </c>
      <c r="M422" s="31">
        <v>3.8844599999999998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6528.2</v>
      </c>
      <c r="D423" s="36">
        <v>6428.45</v>
      </c>
      <c r="E423" s="36">
        <v>6236.9</v>
      </c>
      <c r="F423" s="36">
        <v>5945.5999999999995</v>
      </c>
      <c r="G423" s="36">
        <v>5754.0499999999993</v>
      </c>
      <c r="H423" s="36">
        <v>6719.75</v>
      </c>
      <c r="I423" s="36">
        <v>6911.3000000000011</v>
      </c>
      <c r="J423" s="36">
        <v>7202.6</v>
      </c>
      <c r="K423" s="31">
        <v>6620</v>
      </c>
      <c r="L423" s="31">
        <v>6137.15</v>
      </c>
      <c r="M423" s="31">
        <v>7.3548099999999996</v>
      </c>
      <c r="N423" s="1"/>
      <c r="O423" s="1"/>
    </row>
    <row r="424" spans="1:15" ht="12.75" customHeight="1">
      <c r="A424" s="33">
        <v>414</v>
      </c>
      <c r="B424" s="53" t="s">
        <v>890</v>
      </c>
      <c r="C424" s="31">
        <v>1116.9000000000001</v>
      </c>
      <c r="D424" s="36">
        <v>1108.8166666666666</v>
      </c>
      <c r="E424" s="36">
        <v>1048.0833333333333</v>
      </c>
      <c r="F424" s="36">
        <v>979.26666666666665</v>
      </c>
      <c r="G424" s="36">
        <v>918.5333333333333</v>
      </c>
      <c r="H424" s="36">
        <v>1177.6333333333332</v>
      </c>
      <c r="I424" s="36">
        <v>1238.3666666666668</v>
      </c>
      <c r="J424" s="36">
        <v>1307.1833333333332</v>
      </c>
      <c r="K424" s="31">
        <v>1169.55</v>
      </c>
      <c r="L424" s="31">
        <v>1040</v>
      </c>
      <c r="M424" s="31">
        <v>5.66472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1822.4</v>
      </c>
      <c r="D425" s="36">
        <v>1790.4166666666667</v>
      </c>
      <c r="E425" s="36">
        <v>1735.8333333333335</v>
      </c>
      <c r="F425" s="36">
        <v>1649.2666666666667</v>
      </c>
      <c r="G425" s="36">
        <v>1594.6833333333334</v>
      </c>
      <c r="H425" s="36">
        <v>1876.9833333333336</v>
      </c>
      <c r="I425" s="36">
        <v>1931.5666666666671</v>
      </c>
      <c r="J425" s="36">
        <v>2018.1333333333337</v>
      </c>
      <c r="K425" s="31">
        <v>1845</v>
      </c>
      <c r="L425" s="31">
        <v>1703.85</v>
      </c>
      <c r="M425" s="31">
        <v>1.9890099999999999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8962.7999999999993</v>
      </c>
      <c r="D426" s="36">
        <v>8834.35</v>
      </c>
      <c r="E426" s="36">
        <v>8586</v>
      </c>
      <c r="F426" s="36">
        <v>8209.1999999999989</v>
      </c>
      <c r="G426" s="36">
        <v>7960.8499999999985</v>
      </c>
      <c r="H426" s="36">
        <v>9211.1500000000015</v>
      </c>
      <c r="I426" s="36">
        <v>9459.5000000000036</v>
      </c>
      <c r="J426" s="36">
        <v>9836.3000000000029</v>
      </c>
      <c r="K426" s="31">
        <v>9082.7000000000007</v>
      </c>
      <c r="L426" s="31">
        <v>8457.5499999999993</v>
      </c>
      <c r="M426" s="31">
        <v>2.1746599999999998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661.4</v>
      </c>
      <c r="D427" s="36">
        <v>646.84999999999991</v>
      </c>
      <c r="E427" s="36">
        <v>628.64999999999986</v>
      </c>
      <c r="F427" s="36">
        <v>595.9</v>
      </c>
      <c r="G427" s="36">
        <v>577.69999999999993</v>
      </c>
      <c r="H427" s="36">
        <v>679.5999999999998</v>
      </c>
      <c r="I427" s="36">
        <v>697.79999999999984</v>
      </c>
      <c r="J427" s="36">
        <v>730.54999999999973</v>
      </c>
      <c r="K427" s="31">
        <v>665.05</v>
      </c>
      <c r="L427" s="31">
        <v>614.1</v>
      </c>
      <c r="M427" s="31">
        <v>15.55292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513.35</v>
      </c>
      <c r="D428" s="36">
        <v>506.35000000000008</v>
      </c>
      <c r="E428" s="36">
        <v>498.10000000000014</v>
      </c>
      <c r="F428" s="36">
        <v>482.85000000000008</v>
      </c>
      <c r="G428" s="36">
        <v>474.60000000000014</v>
      </c>
      <c r="H428" s="36">
        <v>521.60000000000014</v>
      </c>
      <c r="I428" s="36">
        <v>529.85</v>
      </c>
      <c r="J428" s="36">
        <v>545.10000000000014</v>
      </c>
      <c r="K428" s="31">
        <v>514.6</v>
      </c>
      <c r="L428" s="31">
        <v>491.1</v>
      </c>
      <c r="M428" s="31">
        <v>8.8537300000000005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499.25</v>
      </c>
      <c r="D429" s="36">
        <v>501.51666666666665</v>
      </c>
      <c r="E429" s="36">
        <v>493.23333333333329</v>
      </c>
      <c r="F429" s="36">
        <v>487.21666666666664</v>
      </c>
      <c r="G429" s="36">
        <v>478.93333333333328</v>
      </c>
      <c r="H429" s="36">
        <v>507.5333333333333</v>
      </c>
      <c r="I429" s="36">
        <v>515.81666666666661</v>
      </c>
      <c r="J429" s="36">
        <v>521.83333333333326</v>
      </c>
      <c r="K429" s="31">
        <v>509.8</v>
      </c>
      <c r="L429" s="31">
        <v>495.5</v>
      </c>
      <c r="M429" s="31">
        <v>45.247059999999998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789.75</v>
      </c>
      <c r="D430" s="36">
        <v>776.26666666666677</v>
      </c>
      <c r="E430" s="36">
        <v>757.53333333333353</v>
      </c>
      <c r="F430" s="36">
        <v>725.31666666666672</v>
      </c>
      <c r="G430" s="36">
        <v>706.58333333333348</v>
      </c>
      <c r="H430" s="36">
        <v>808.48333333333358</v>
      </c>
      <c r="I430" s="36">
        <v>827.21666666666692</v>
      </c>
      <c r="J430" s="36">
        <v>859.43333333333362</v>
      </c>
      <c r="K430" s="31">
        <v>795</v>
      </c>
      <c r="L430" s="31">
        <v>744.05</v>
      </c>
      <c r="M430" s="31">
        <v>742.56082000000004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145.55000000000001</v>
      </c>
      <c r="D431" s="36">
        <v>140.35</v>
      </c>
      <c r="E431" s="36">
        <v>133.25</v>
      </c>
      <c r="F431" s="36">
        <v>120.95000000000002</v>
      </c>
      <c r="G431" s="36">
        <v>113.85000000000002</v>
      </c>
      <c r="H431" s="36">
        <v>152.64999999999998</v>
      </c>
      <c r="I431" s="36">
        <v>159.74999999999994</v>
      </c>
      <c r="J431" s="36">
        <v>172.04999999999995</v>
      </c>
      <c r="K431" s="31">
        <v>147.44999999999999</v>
      </c>
      <c r="L431" s="31">
        <v>128.05000000000001</v>
      </c>
      <c r="M431" s="31">
        <v>612.02268000000004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665.05</v>
      </c>
      <c r="D432" s="36">
        <v>665.05</v>
      </c>
      <c r="E432" s="36">
        <v>665.05</v>
      </c>
      <c r="F432" s="36">
        <v>665.05</v>
      </c>
      <c r="G432" s="36">
        <v>665.05</v>
      </c>
      <c r="H432" s="36">
        <v>665.05</v>
      </c>
      <c r="I432" s="36">
        <v>665.05</v>
      </c>
      <c r="J432" s="36">
        <v>665.05</v>
      </c>
      <c r="K432" s="31">
        <v>665.05</v>
      </c>
      <c r="L432" s="31">
        <v>665.05</v>
      </c>
      <c r="M432" s="31">
        <v>9.6630199999999995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120.45</v>
      </c>
      <c r="D433" s="36">
        <v>118.55</v>
      </c>
      <c r="E433" s="36">
        <v>116</v>
      </c>
      <c r="F433" s="36">
        <v>111.55</v>
      </c>
      <c r="G433" s="36">
        <v>109</v>
      </c>
      <c r="H433" s="36">
        <v>123</v>
      </c>
      <c r="I433" s="36">
        <v>125.54999999999998</v>
      </c>
      <c r="J433" s="36">
        <v>130</v>
      </c>
      <c r="K433" s="31">
        <v>121.1</v>
      </c>
      <c r="L433" s="31">
        <v>114.1</v>
      </c>
      <c r="M433" s="31">
        <v>16.69773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489.1</v>
      </c>
      <c r="D434" s="36">
        <v>476.55</v>
      </c>
      <c r="E434" s="36">
        <v>456.25</v>
      </c>
      <c r="F434" s="36">
        <v>423.4</v>
      </c>
      <c r="G434" s="36">
        <v>403.09999999999997</v>
      </c>
      <c r="H434" s="36">
        <v>509.40000000000003</v>
      </c>
      <c r="I434" s="36">
        <v>529.70000000000005</v>
      </c>
      <c r="J434" s="36">
        <v>562.55000000000007</v>
      </c>
      <c r="K434" s="31">
        <v>496.85</v>
      </c>
      <c r="L434" s="31">
        <v>443.7</v>
      </c>
      <c r="M434" s="31">
        <v>11.790279999999999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210</v>
      </c>
      <c r="D435" s="36">
        <v>206.36666666666667</v>
      </c>
      <c r="E435" s="36">
        <v>199.73333333333335</v>
      </c>
      <c r="F435" s="36">
        <v>189.46666666666667</v>
      </c>
      <c r="G435" s="36">
        <v>182.83333333333334</v>
      </c>
      <c r="H435" s="36">
        <v>216.63333333333335</v>
      </c>
      <c r="I435" s="36">
        <v>223.26666666666668</v>
      </c>
      <c r="J435" s="36">
        <v>233.53333333333336</v>
      </c>
      <c r="K435" s="31">
        <v>213</v>
      </c>
      <c r="L435" s="31">
        <v>196.1</v>
      </c>
      <c r="M435" s="31">
        <v>7.0019099999999996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1487.3</v>
      </c>
      <c r="D436" s="36">
        <v>1469.7666666666667</v>
      </c>
      <c r="E436" s="36">
        <v>1449.5333333333333</v>
      </c>
      <c r="F436" s="36">
        <v>1411.7666666666667</v>
      </c>
      <c r="G436" s="36">
        <v>1391.5333333333333</v>
      </c>
      <c r="H436" s="36">
        <v>1507.5333333333333</v>
      </c>
      <c r="I436" s="36">
        <v>1527.7666666666664</v>
      </c>
      <c r="J436" s="36">
        <v>1565.5333333333333</v>
      </c>
      <c r="K436" s="31">
        <v>1490</v>
      </c>
      <c r="L436" s="31">
        <v>1432</v>
      </c>
      <c r="M436" s="31">
        <v>24.87724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748.25</v>
      </c>
      <c r="D437" s="36">
        <v>733.4</v>
      </c>
      <c r="E437" s="36">
        <v>707</v>
      </c>
      <c r="F437" s="36">
        <v>665.75</v>
      </c>
      <c r="G437" s="36">
        <v>639.35</v>
      </c>
      <c r="H437" s="36">
        <v>774.65</v>
      </c>
      <c r="I437" s="36">
        <v>801.04999999999984</v>
      </c>
      <c r="J437" s="36">
        <v>842.3</v>
      </c>
      <c r="K437" s="31">
        <v>759.8</v>
      </c>
      <c r="L437" s="31">
        <v>692.15</v>
      </c>
      <c r="M437" s="31">
        <v>40.37191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4455.3999999999996</v>
      </c>
      <c r="D438" s="36">
        <v>4464.6833333333334</v>
      </c>
      <c r="E438" s="36">
        <v>4379.3666666666668</v>
      </c>
      <c r="F438" s="36">
        <v>4303.333333333333</v>
      </c>
      <c r="G438" s="36">
        <v>4218.0166666666664</v>
      </c>
      <c r="H438" s="36">
        <v>4540.7166666666672</v>
      </c>
      <c r="I438" s="36">
        <v>4626.0333333333347</v>
      </c>
      <c r="J438" s="36">
        <v>4702.0666666666675</v>
      </c>
      <c r="K438" s="31">
        <v>4550</v>
      </c>
      <c r="L438" s="31">
        <v>4388.6499999999996</v>
      </c>
      <c r="M438" s="31">
        <v>1.74346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1222.3499999999999</v>
      </c>
      <c r="D439" s="36">
        <v>1219.0833333333333</v>
      </c>
      <c r="E439" s="36">
        <v>1188.2166666666665</v>
      </c>
      <c r="F439" s="36">
        <v>1154.0833333333333</v>
      </c>
      <c r="G439" s="36">
        <v>1123.2166666666665</v>
      </c>
      <c r="H439" s="36">
        <v>1253.2166666666665</v>
      </c>
      <c r="I439" s="36">
        <v>1284.0833333333333</v>
      </c>
      <c r="J439" s="36">
        <v>1318.2166666666665</v>
      </c>
      <c r="K439" s="31">
        <v>1249.95</v>
      </c>
      <c r="L439" s="31">
        <v>1184.95</v>
      </c>
      <c r="M439" s="31">
        <v>2.0049800000000002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460.5</v>
      </c>
      <c r="D440" s="36">
        <v>456.5333333333333</v>
      </c>
      <c r="E440" s="36">
        <v>446.06666666666661</v>
      </c>
      <c r="F440" s="36">
        <v>431.63333333333333</v>
      </c>
      <c r="G440" s="36">
        <v>421.16666666666663</v>
      </c>
      <c r="H440" s="36">
        <v>470.96666666666658</v>
      </c>
      <c r="I440" s="36">
        <v>481.43333333333328</v>
      </c>
      <c r="J440" s="36">
        <v>495.86666666666656</v>
      </c>
      <c r="K440" s="31">
        <v>467</v>
      </c>
      <c r="L440" s="31">
        <v>442.1</v>
      </c>
      <c r="M440" s="31">
        <v>3.3303799999999999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5527.1</v>
      </c>
      <c r="D441" s="36">
        <v>5534.95</v>
      </c>
      <c r="E441" s="36">
        <v>5343.25</v>
      </c>
      <c r="F441" s="36">
        <v>5159.4000000000005</v>
      </c>
      <c r="G441" s="36">
        <v>4967.7000000000007</v>
      </c>
      <c r="H441" s="36">
        <v>5718.7999999999993</v>
      </c>
      <c r="I441" s="36">
        <v>5910.4999999999982</v>
      </c>
      <c r="J441" s="36">
        <v>6094.3499999999985</v>
      </c>
      <c r="K441" s="31">
        <v>5726.65</v>
      </c>
      <c r="L441" s="31">
        <v>5351.1</v>
      </c>
      <c r="M441" s="31">
        <v>2.3920499999999998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630.45000000000005</v>
      </c>
      <c r="D442" s="36">
        <v>629.13333333333333</v>
      </c>
      <c r="E442" s="36">
        <v>616.06666666666661</v>
      </c>
      <c r="F442" s="36">
        <v>601.68333333333328</v>
      </c>
      <c r="G442" s="36">
        <v>588.61666666666656</v>
      </c>
      <c r="H442" s="36">
        <v>643.51666666666665</v>
      </c>
      <c r="I442" s="36">
        <v>656.58333333333348</v>
      </c>
      <c r="J442" s="36">
        <v>670.9666666666667</v>
      </c>
      <c r="K442" s="31">
        <v>642.20000000000005</v>
      </c>
      <c r="L442" s="31">
        <v>614.75</v>
      </c>
      <c r="M442" s="31">
        <v>1.56464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48.45</v>
      </c>
      <c r="D443" s="36">
        <v>47.800000000000004</v>
      </c>
      <c r="E443" s="36">
        <v>45.800000000000011</v>
      </c>
      <c r="F443" s="36">
        <v>43.150000000000006</v>
      </c>
      <c r="G443" s="36">
        <v>41.150000000000013</v>
      </c>
      <c r="H443" s="36">
        <v>50.45000000000001</v>
      </c>
      <c r="I443" s="36">
        <v>52.449999999999996</v>
      </c>
      <c r="J443" s="36">
        <v>55.100000000000009</v>
      </c>
      <c r="K443" s="31">
        <v>49.8</v>
      </c>
      <c r="L443" s="31">
        <v>45.15</v>
      </c>
      <c r="M443" s="31">
        <v>812.72334999999998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547.4</v>
      </c>
      <c r="D444" s="36">
        <v>549.86666666666667</v>
      </c>
      <c r="E444" s="36">
        <v>536.5333333333333</v>
      </c>
      <c r="F444" s="36">
        <v>525.66666666666663</v>
      </c>
      <c r="G444" s="36">
        <v>512.33333333333326</v>
      </c>
      <c r="H444" s="36">
        <v>560.73333333333335</v>
      </c>
      <c r="I444" s="36">
        <v>574.06666666666661</v>
      </c>
      <c r="J444" s="36">
        <v>584.93333333333339</v>
      </c>
      <c r="K444" s="31">
        <v>563.20000000000005</v>
      </c>
      <c r="L444" s="31">
        <v>539</v>
      </c>
      <c r="M444" s="31">
        <v>31.65615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671.6</v>
      </c>
      <c r="D445" s="36">
        <v>669.2833333333333</v>
      </c>
      <c r="E445" s="36">
        <v>659.66666666666663</v>
      </c>
      <c r="F445" s="36">
        <v>647.73333333333335</v>
      </c>
      <c r="G445" s="36">
        <v>638.11666666666667</v>
      </c>
      <c r="H445" s="36">
        <v>681.21666666666658</v>
      </c>
      <c r="I445" s="36">
        <v>690.83333333333337</v>
      </c>
      <c r="J445" s="36">
        <v>702.76666666666654</v>
      </c>
      <c r="K445" s="31">
        <v>678.9</v>
      </c>
      <c r="L445" s="31">
        <v>657.35</v>
      </c>
      <c r="M445" s="31">
        <v>5.0650700000000004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438.15</v>
      </c>
      <c r="D446" s="36">
        <v>435.51666666666665</v>
      </c>
      <c r="E446" s="36">
        <v>415.13333333333333</v>
      </c>
      <c r="F446" s="36">
        <v>392.11666666666667</v>
      </c>
      <c r="G446" s="36">
        <v>371.73333333333335</v>
      </c>
      <c r="H446" s="36">
        <v>458.5333333333333</v>
      </c>
      <c r="I446" s="36">
        <v>478.91666666666663</v>
      </c>
      <c r="J446" s="36">
        <v>501.93333333333328</v>
      </c>
      <c r="K446" s="31">
        <v>455.9</v>
      </c>
      <c r="L446" s="31">
        <v>412.5</v>
      </c>
      <c r="M446" s="31">
        <v>17.109660000000002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40.6</v>
      </c>
      <c r="D447" s="36">
        <v>40.033333333333331</v>
      </c>
      <c r="E447" s="36">
        <v>39.216666666666661</v>
      </c>
      <c r="F447" s="36">
        <v>37.833333333333329</v>
      </c>
      <c r="G447" s="36">
        <v>37.016666666666659</v>
      </c>
      <c r="H447" s="36">
        <v>41.416666666666664</v>
      </c>
      <c r="I447" s="36">
        <v>42.233333333333327</v>
      </c>
      <c r="J447" s="36">
        <v>43.616666666666667</v>
      </c>
      <c r="K447" s="31">
        <v>40.85</v>
      </c>
      <c r="L447" s="31">
        <v>38.65</v>
      </c>
      <c r="M447" s="31">
        <v>48.415329999999997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2351.8000000000002</v>
      </c>
      <c r="D448" s="36">
        <v>2307.9333333333329</v>
      </c>
      <c r="E448" s="36">
        <v>2245.766666666666</v>
      </c>
      <c r="F448" s="36">
        <v>2139.7333333333331</v>
      </c>
      <c r="G448" s="36">
        <v>2077.5666666666662</v>
      </c>
      <c r="H448" s="36">
        <v>2413.9666666666658</v>
      </c>
      <c r="I448" s="36">
        <v>2476.1333333333328</v>
      </c>
      <c r="J448" s="36">
        <v>2582.1666666666656</v>
      </c>
      <c r="K448" s="31">
        <v>2370.1</v>
      </c>
      <c r="L448" s="31">
        <v>2201.9</v>
      </c>
      <c r="M448" s="31">
        <v>17.942599999999999</v>
      </c>
      <c r="N448" s="1"/>
      <c r="O448" s="1"/>
    </row>
    <row r="449" spans="1:15" ht="12.75" customHeight="1">
      <c r="A449" s="33">
        <v>439</v>
      </c>
      <c r="B449" s="53" t="s">
        <v>891</v>
      </c>
      <c r="C449" s="31">
        <v>165.4</v>
      </c>
      <c r="D449" s="36">
        <v>163.20000000000002</v>
      </c>
      <c r="E449" s="36">
        <v>159.70000000000005</v>
      </c>
      <c r="F449" s="36">
        <v>154.00000000000003</v>
      </c>
      <c r="G449" s="36">
        <v>150.50000000000006</v>
      </c>
      <c r="H449" s="36">
        <v>168.90000000000003</v>
      </c>
      <c r="I449" s="36">
        <v>172.39999999999998</v>
      </c>
      <c r="J449" s="36">
        <v>178.10000000000002</v>
      </c>
      <c r="K449" s="31">
        <v>166.7</v>
      </c>
      <c r="L449" s="31">
        <v>157.5</v>
      </c>
      <c r="M449" s="31">
        <v>6.9961799999999998</v>
      </c>
      <c r="N449" s="1"/>
      <c r="O449" s="1"/>
    </row>
    <row r="450" spans="1:15" ht="12.75" customHeight="1">
      <c r="A450" s="33">
        <v>440</v>
      </c>
      <c r="B450" s="53" t="s">
        <v>892</v>
      </c>
      <c r="C450" s="31">
        <v>463.05</v>
      </c>
      <c r="D450" s="36">
        <v>461.33333333333331</v>
      </c>
      <c r="E450" s="36">
        <v>453.71666666666664</v>
      </c>
      <c r="F450" s="36">
        <v>444.38333333333333</v>
      </c>
      <c r="G450" s="36">
        <v>436.76666666666665</v>
      </c>
      <c r="H450" s="36">
        <v>470.66666666666663</v>
      </c>
      <c r="I450" s="36">
        <v>478.2833333333333</v>
      </c>
      <c r="J450" s="36">
        <v>487.61666666666662</v>
      </c>
      <c r="K450" s="31">
        <v>468.95</v>
      </c>
      <c r="L450" s="31">
        <v>452</v>
      </c>
      <c r="M450" s="31">
        <v>0.99931000000000003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867.35</v>
      </c>
      <c r="D451" s="36">
        <v>860.44999999999993</v>
      </c>
      <c r="E451" s="36">
        <v>841.89999999999986</v>
      </c>
      <c r="F451" s="36">
        <v>816.44999999999993</v>
      </c>
      <c r="G451" s="36">
        <v>797.89999999999986</v>
      </c>
      <c r="H451" s="36">
        <v>885.89999999999986</v>
      </c>
      <c r="I451" s="36">
        <v>904.44999999999982</v>
      </c>
      <c r="J451" s="36">
        <v>929.89999999999986</v>
      </c>
      <c r="K451" s="31">
        <v>879</v>
      </c>
      <c r="L451" s="31">
        <v>835</v>
      </c>
      <c r="M451" s="31">
        <v>2.64344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1043.0999999999999</v>
      </c>
      <c r="D452" s="36">
        <v>1027.2</v>
      </c>
      <c r="E452" s="36">
        <v>1007.4000000000001</v>
      </c>
      <c r="F452" s="36">
        <v>971.7</v>
      </c>
      <c r="G452" s="36">
        <v>951.90000000000009</v>
      </c>
      <c r="H452" s="36">
        <v>1062.9000000000001</v>
      </c>
      <c r="I452" s="36">
        <v>1082.6999999999998</v>
      </c>
      <c r="J452" s="36">
        <v>1118.4000000000001</v>
      </c>
      <c r="K452" s="31">
        <v>1047</v>
      </c>
      <c r="L452" s="31">
        <v>991.5</v>
      </c>
      <c r="M452" s="31">
        <v>8.3343600000000002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1748.3</v>
      </c>
      <c r="D453" s="36">
        <v>1719.8833333333332</v>
      </c>
      <c r="E453" s="36">
        <v>1684.0666666666664</v>
      </c>
      <c r="F453" s="36">
        <v>1619.8333333333333</v>
      </c>
      <c r="G453" s="36">
        <v>1584.0166666666664</v>
      </c>
      <c r="H453" s="36">
        <v>1784.1166666666663</v>
      </c>
      <c r="I453" s="36">
        <v>1819.9333333333329</v>
      </c>
      <c r="J453" s="36">
        <v>1884.1666666666663</v>
      </c>
      <c r="K453" s="31">
        <v>1755.7</v>
      </c>
      <c r="L453" s="31">
        <v>1655.65</v>
      </c>
      <c r="M453" s="31">
        <v>6.6036900000000003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3746.45</v>
      </c>
      <c r="D454" s="36">
        <v>3743.4166666666665</v>
      </c>
      <c r="E454" s="36">
        <v>3703.0333333333328</v>
      </c>
      <c r="F454" s="36">
        <v>3659.6166666666663</v>
      </c>
      <c r="G454" s="36">
        <v>3619.2333333333327</v>
      </c>
      <c r="H454" s="36">
        <v>3786.833333333333</v>
      </c>
      <c r="I454" s="36">
        <v>3827.2166666666672</v>
      </c>
      <c r="J454" s="36">
        <v>3870.6333333333332</v>
      </c>
      <c r="K454" s="31">
        <v>3783.8</v>
      </c>
      <c r="L454" s="31">
        <v>3700</v>
      </c>
      <c r="M454" s="31">
        <v>27.996700000000001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1142.4000000000001</v>
      </c>
      <c r="D455" s="36">
        <v>1131.8500000000001</v>
      </c>
      <c r="E455" s="36">
        <v>1103.7000000000003</v>
      </c>
      <c r="F455" s="36">
        <v>1065.0000000000002</v>
      </c>
      <c r="G455" s="36">
        <v>1036.8500000000004</v>
      </c>
      <c r="H455" s="36">
        <v>1170.5500000000002</v>
      </c>
      <c r="I455" s="36">
        <v>1198.7000000000003</v>
      </c>
      <c r="J455" s="36">
        <v>1237.4000000000001</v>
      </c>
      <c r="K455" s="31">
        <v>1160</v>
      </c>
      <c r="L455" s="31">
        <v>1093.1500000000001</v>
      </c>
      <c r="M455" s="31">
        <v>60.896030000000003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6878.9</v>
      </c>
      <c r="D456" s="36">
        <v>6825</v>
      </c>
      <c r="E456" s="36">
        <v>6706.45</v>
      </c>
      <c r="F456" s="36">
        <v>6534</v>
      </c>
      <c r="G456" s="36">
        <v>6415.45</v>
      </c>
      <c r="H456" s="36">
        <v>6997.45</v>
      </c>
      <c r="I456" s="36">
        <v>7115.9999999999991</v>
      </c>
      <c r="J456" s="36">
        <v>7288.45</v>
      </c>
      <c r="K456" s="31">
        <v>6943.55</v>
      </c>
      <c r="L456" s="31">
        <v>6652.55</v>
      </c>
      <c r="M456" s="31">
        <v>1.16845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6222.25</v>
      </c>
      <c r="D457" s="36">
        <v>6132.2</v>
      </c>
      <c r="E457" s="36">
        <v>5990.0499999999993</v>
      </c>
      <c r="F457" s="36">
        <v>5757.8499999999995</v>
      </c>
      <c r="G457" s="36">
        <v>5615.6999999999989</v>
      </c>
      <c r="H457" s="36">
        <v>6364.4</v>
      </c>
      <c r="I457" s="36">
        <v>6506.5499999999993</v>
      </c>
      <c r="J457" s="36">
        <v>6738.75</v>
      </c>
      <c r="K457" s="31">
        <v>6274.35</v>
      </c>
      <c r="L457" s="31">
        <v>5900</v>
      </c>
      <c r="M457" s="31">
        <v>0.32702999999999999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620.75</v>
      </c>
      <c r="D458" s="36">
        <v>612.94999999999993</v>
      </c>
      <c r="E458" s="36">
        <v>601.09999999999991</v>
      </c>
      <c r="F458" s="36">
        <v>581.44999999999993</v>
      </c>
      <c r="G458" s="36">
        <v>569.59999999999991</v>
      </c>
      <c r="H458" s="36">
        <v>632.59999999999991</v>
      </c>
      <c r="I458" s="36">
        <v>644.45000000000005</v>
      </c>
      <c r="J458" s="36">
        <v>664.09999999999991</v>
      </c>
      <c r="K458" s="31">
        <v>624.79999999999995</v>
      </c>
      <c r="L458" s="31">
        <v>593.29999999999995</v>
      </c>
      <c r="M458" s="31">
        <v>18.814039999999999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929.95</v>
      </c>
      <c r="D459" s="36">
        <v>917.9</v>
      </c>
      <c r="E459" s="36">
        <v>902.05</v>
      </c>
      <c r="F459" s="36">
        <v>874.15</v>
      </c>
      <c r="G459" s="36">
        <v>858.3</v>
      </c>
      <c r="H459" s="36">
        <v>945.8</v>
      </c>
      <c r="I459" s="36">
        <v>961.65000000000009</v>
      </c>
      <c r="J459" s="36">
        <v>989.55</v>
      </c>
      <c r="K459" s="31">
        <v>933.75</v>
      </c>
      <c r="L459" s="31">
        <v>890</v>
      </c>
      <c r="M459" s="31">
        <v>137.52553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422.8</v>
      </c>
      <c r="D460" s="36">
        <v>412.41666666666669</v>
      </c>
      <c r="E460" s="36">
        <v>400.38333333333338</v>
      </c>
      <c r="F460" s="36">
        <v>377.9666666666667</v>
      </c>
      <c r="G460" s="36">
        <v>365.93333333333339</v>
      </c>
      <c r="H460" s="36">
        <v>434.83333333333337</v>
      </c>
      <c r="I460" s="36">
        <v>446.86666666666667</v>
      </c>
      <c r="J460" s="36">
        <v>469.28333333333336</v>
      </c>
      <c r="K460" s="31">
        <v>424.45</v>
      </c>
      <c r="L460" s="31">
        <v>390</v>
      </c>
      <c r="M460" s="31">
        <v>255.87085999999999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169.2</v>
      </c>
      <c r="D461" s="36">
        <v>165.93333333333331</v>
      </c>
      <c r="E461" s="36">
        <v>162.26666666666662</v>
      </c>
      <c r="F461" s="36">
        <v>155.33333333333331</v>
      </c>
      <c r="G461" s="36">
        <v>151.66666666666663</v>
      </c>
      <c r="H461" s="36">
        <v>172.86666666666662</v>
      </c>
      <c r="I461" s="36">
        <v>176.5333333333333</v>
      </c>
      <c r="J461" s="36">
        <v>183.46666666666661</v>
      </c>
      <c r="K461" s="31">
        <v>169.6</v>
      </c>
      <c r="L461" s="31">
        <v>159</v>
      </c>
      <c r="M461" s="31">
        <v>600.98500999999999</v>
      </c>
      <c r="N461" s="1"/>
      <c r="O461" s="1"/>
    </row>
    <row r="462" spans="1:15" ht="12.75" customHeight="1">
      <c r="A462" s="33">
        <v>452</v>
      </c>
      <c r="B462" s="53" t="s">
        <v>893</v>
      </c>
      <c r="C462" s="31">
        <v>1029.8</v>
      </c>
      <c r="D462" s="36">
        <v>1021.15</v>
      </c>
      <c r="E462" s="36">
        <v>1008.75</v>
      </c>
      <c r="F462" s="36">
        <v>987.7</v>
      </c>
      <c r="G462" s="36">
        <v>975.30000000000007</v>
      </c>
      <c r="H462" s="36">
        <v>1042.1999999999998</v>
      </c>
      <c r="I462" s="36">
        <v>1054.5999999999999</v>
      </c>
      <c r="J462" s="36">
        <v>1075.6499999999999</v>
      </c>
      <c r="K462" s="31">
        <v>1033.55</v>
      </c>
      <c r="L462" s="31">
        <v>1000.1</v>
      </c>
      <c r="M462" s="31">
        <v>6.6240100000000002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71.5</v>
      </c>
      <c r="D463" s="36">
        <v>70.833333333333329</v>
      </c>
      <c r="E463" s="36">
        <v>69.066666666666663</v>
      </c>
      <c r="F463" s="36">
        <v>66.63333333333334</v>
      </c>
      <c r="G463" s="36">
        <v>64.866666666666674</v>
      </c>
      <c r="H463" s="36">
        <v>73.266666666666652</v>
      </c>
      <c r="I463" s="36">
        <v>75.033333333333331</v>
      </c>
      <c r="J463" s="36">
        <v>77.46666666666664</v>
      </c>
      <c r="K463" s="31">
        <v>72.599999999999994</v>
      </c>
      <c r="L463" s="31">
        <v>68.400000000000006</v>
      </c>
      <c r="M463" s="31">
        <v>25.115290000000002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1266.9000000000001</v>
      </c>
      <c r="D464" s="36">
        <v>1262.8666666666668</v>
      </c>
      <c r="E464" s="36">
        <v>1240.7833333333335</v>
      </c>
      <c r="F464" s="36">
        <v>1214.6666666666667</v>
      </c>
      <c r="G464" s="36">
        <v>1192.5833333333335</v>
      </c>
      <c r="H464" s="36">
        <v>1288.9833333333336</v>
      </c>
      <c r="I464" s="36">
        <v>1311.0666666666666</v>
      </c>
      <c r="J464" s="36">
        <v>1337.1833333333336</v>
      </c>
      <c r="K464" s="31">
        <v>1284.95</v>
      </c>
      <c r="L464" s="31">
        <v>1236.75</v>
      </c>
      <c r="M464" s="31">
        <v>27.095849999999999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1126.0999999999999</v>
      </c>
      <c r="D465" s="36">
        <v>1089.55</v>
      </c>
      <c r="E465" s="36">
        <v>1037.0999999999999</v>
      </c>
      <c r="F465" s="36">
        <v>948.09999999999991</v>
      </c>
      <c r="G465" s="36">
        <v>895.64999999999986</v>
      </c>
      <c r="H465" s="36">
        <v>1178.55</v>
      </c>
      <c r="I465" s="36">
        <v>1231.0000000000002</v>
      </c>
      <c r="J465" s="36">
        <v>1320</v>
      </c>
      <c r="K465" s="31">
        <v>1142</v>
      </c>
      <c r="L465" s="31">
        <v>1000.55</v>
      </c>
      <c r="M465" s="31">
        <v>8.3183000000000007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209.35</v>
      </c>
      <c r="D466" s="36">
        <v>205.33333333333334</v>
      </c>
      <c r="E466" s="36">
        <v>199.51666666666668</v>
      </c>
      <c r="F466" s="36">
        <v>189.68333333333334</v>
      </c>
      <c r="G466" s="36">
        <v>183.86666666666667</v>
      </c>
      <c r="H466" s="36">
        <v>215.16666666666669</v>
      </c>
      <c r="I466" s="36">
        <v>220.98333333333335</v>
      </c>
      <c r="J466" s="36">
        <v>230.81666666666669</v>
      </c>
      <c r="K466" s="31">
        <v>211.15</v>
      </c>
      <c r="L466" s="31">
        <v>195.5</v>
      </c>
      <c r="M466" s="31">
        <v>14.233599999999999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761.55</v>
      </c>
      <c r="D467" s="36">
        <v>751.63333333333321</v>
      </c>
      <c r="E467" s="36">
        <v>734.96666666666647</v>
      </c>
      <c r="F467" s="36">
        <v>708.38333333333321</v>
      </c>
      <c r="G467" s="36">
        <v>691.71666666666647</v>
      </c>
      <c r="H467" s="36">
        <v>778.21666666666647</v>
      </c>
      <c r="I467" s="36">
        <v>794.88333333333321</v>
      </c>
      <c r="J467" s="36">
        <v>821.46666666666647</v>
      </c>
      <c r="K467" s="31">
        <v>768.3</v>
      </c>
      <c r="L467" s="31">
        <v>725.05</v>
      </c>
      <c r="M467" s="31">
        <v>5.1034300000000004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5130.7</v>
      </c>
      <c r="D468" s="36">
        <v>5187.3</v>
      </c>
      <c r="E468" s="36">
        <v>4911.5</v>
      </c>
      <c r="F468" s="36">
        <v>4692.3</v>
      </c>
      <c r="G468" s="36">
        <v>4416.5</v>
      </c>
      <c r="H468" s="36">
        <v>5406.5</v>
      </c>
      <c r="I468" s="36">
        <v>5682.3000000000011</v>
      </c>
      <c r="J468" s="36">
        <v>5901.5</v>
      </c>
      <c r="K468" s="31">
        <v>5463.1</v>
      </c>
      <c r="L468" s="31">
        <v>4968.1000000000004</v>
      </c>
      <c r="M468" s="31">
        <v>5.8207300000000002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3884.35</v>
      </c>
      <c r="D469" s="36">
        <v>3857.1</v>
      </c>
      <c r="E469" s="36">
        <v>3766.2</v>
      </c>
      <c r="F469" s="36">
        <v>3648.0499999999997</v>
      </c>
      <c r="G469" s="36">
        <v>3557.1499999999996</v>
      </c>
      <c r="H469" s="36">
        <v>3975.25</v>
      </c>
      <c r="I469" s="36">
        <v>4066.1500000000005</v>
      </c>
      <c r="J469" s="36">
        <v>4184.3</v>
      </c>
      <c r="K469" s="31">
        <v>3948</v>
      </c>
      <c r="L469" s="31">
        <v>3738.95</v>
      </c>
      <c r="M469" s="31">
        <v>0.69438999999999995</v>
      </c>
      <c r="N469" s="1"/>
      <c r="O469" s="1"/>
    </row>
    <row r="470" spans="1:15" ht="12.75" customHeight="1">
      <c r="A470" s="33">
        <v>460</v>
      </c>
      <c r="B470" s="53" t="s">
        <v>894</v>
      </c>
      <c r="C470" s="31">
        <v>1120.0999999999999</v>
      </c>
      <c r="D470" s="36">
        <v>1114.9833333333333</v>
      </c>
      <c r="E470" s="36">
        <v>1000.1666666666667</v>
      </c>
      <c r="F470" s="36">
        <v>880.23333333333335</v>
      </c>
      <c r="G470" s="36">
        <v>765.41666666666674</v>
      </c>
      <c r="H470" s="36">
        <v>1234.9166666666667</v>
      </c>
      <c r="I470" s="36">
        <v>1349.7333333333333</v>
      </c>
      <c r="J470" s="36">
        <v>1469.6666666666667</v>
      </c>
      <c r="K470" s="31">
        <v>1229.8</v>
      </c>
      <c r="L470" s="31">
        <v>995.05</v>
      </c>
      <c r="M470" s="31">
        <v>73.086190000000002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3317.65</v>
      </c>
      <c r="D471" s="36">
        <v>3284.2333333333336</v>
      </c>
      <c r="E471" s="36">
        <v>3234.4666666666672</v>
      </c>
      <c r="F471" s="36">
        <v>3151.2833333333338</v>
      </c>
      <c r="G471" s="36">
        <v>3101.5166666666673</v>
      </c>
      <c r="H471" s="36">
        <v>3367.416666666667</v>
      </c>
      <c r="I471" s="36">
        <v>3417.1833333333334</v>
      </c>
      <c r="J471" s="36">
        <v>3500.3666666666668</v>
      </c>
      <c r="K471" s="31">
        <v>3334</v>
      </c>
      <c r="L471" s="31">
        <v>3201.05</v>
      </c>
      <c r="M471" s="31">
        <v>13.96386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2780.4</v>
      </c>
      <c r="D472" s="36">
        <v>2757.1166666666668</v>
      </c>
      <c r="E472" s="36">
        <v>2713.5333333333338</v>
      </c>
      <c r="F472" s="36">
        <v>2646.666666666667</v>
      </c>
      <c r="G472" s="36">
        <v>2603.0833333333339</v>
      </c>
      <c r="H472" s="36">
        <v>2823.9833333333336</v>
      </c>
      <c r="I472" s="36">
        <v>2867.5666666666666</v>
      </c>
      <c r="J472" s="36">
        <v>2934.4333333333334</v>
      </c>
      <c r="K472" s="31">
        <v>2800.7</v>
      </c>
      <c r="L472" s="31">
        <v>2690.25</v>
      </c>
      <c r="M472" s="31">
        <v>3.1061700000000001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1439.4</v>
      </c>
      <c r="D473" s="36">
        <v>1451.8166666666666</v>
      </c>
      <c r="E473" s="36">
        <v>1388.6333333333332</v>
      </c>
      <c r="F473" s="36">
        <v>1337.8666666666666</v>
      </c>
      <c r="G473" s="36">
        <v>1274.6833333333332</v>
      </c>
      <c r="H473" s="36">
        <v>1502.5833333333333</v>
      </c>
      <c r="I473" s="36">
        <v>1565.7666666666667</v>
      </c>
      <c r="J473" s="36">
        <v>1616.5333333333333</v>
      </c>
      <c r="K473" s="31">
        <v>1515</v>
      </c>
      <c r="L473" s="31">
        <v>1401.05</v>
      </c>
      <c r="M473" s="31">
        <v>5.6809399999999997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4903.8</v>
      </c>
      <c r="D474" s="36">
        <v>4786.7</v>
      </c>
      <c r="E474" s="36">
        <v>4641.3499999999995</v>
      </c>
      <c r="F474" s="36">
        <v>4378.8999999999996</v>
      </c>
      <c r="G474" s="36">
        <v>4233.5499999999993</v>
      </c>
      <c r="H474" s="36">
        <v>5049.1499999999996</v>
      </c>
      <c r="I474" s="36">
        <v>5194.5</v>
      </c>
      <c r="J474" s="36">
        <v>5456.95</v>
      </c>
      <c r="K474" s="31">
        <v>4932.05</v>
      </c>
      <c r="L474" s="31">
        <v>4524.25</v>
      </c>
      <c r="M474" s="31">
        <v>12.319710000000001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36.6</v>
      </c>
      <c r="D475" s="36">
        <v>36</v>
      </c>
      <c r="E475" s="36">
        <v>35.200000000000003</v>
      </c>
      <c r="F475" s="36">
        <v>33.800000000000004</v>
      </c>
      <c r="G475" s="36">
        <v>33.000000000000007</v>
      </c>
      <c r="H475" s="36">
        <v>37.4</v>
      </c>
      <c r="I475" s="36">
        <v>38.199999999999996</v>
      </c>
      <c r="J475" s="36">
        <v>39.599999999999994</v>
      </c>
      <c r="K475" s="31">
        <v>36.799999999999997</v>
      </c>
      <c r="L475" s="31">
        <v>34.6</v>
      </c>
      <c r="M475" s="31">
        <v>68.30753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327.60000000000002</v>
      </c>
      <c r="D476" s="36">
        <v>318.88333333333338</v>
      </c>
      <c r="E476" s="36">
        <v>307.76666666666677</v>
      </c>
      <c r="F476" s="36">
        <v>287.93333333333339</v>
      </c>
      <c r="G476" s="36">
        <v>276.81666666666678</v>
      </c>
      <c r="H476" s="36">
        <v>338.71666666666675</v>
      </c>
      <c r="I476" s="36">
        <v>349.83333333333343</v>
      </c>
      <c r="J476" s="36">
        <v>369.66666666666674</v>
      </c>
      <c r="K476" s="31">
        <v>330</v>
      </c>
      <c r="L476" s="31">
        <v>299.05</v>
      </c>
      <c r="M476" s="31">
        <v>5.7386900000000001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561.85</v>
      </c>
      <c r="D477" s="36">
        <v>558.90000000000009</v>
      </c>
      <c r="E477" s="36">
        <v>521.10000000000014</v>
      </c>
      <c r="F477" s="36">
        <v>480.35</v>
      </c>
      <c r="G477" s="36">
        <v>442.55000000000007</v>
      </c>
      <c r="H477" s="36">
        <v>599.6500000000002</v>
      </c>
      <c r="I477" s="36">
        <v>637.45000000000016</v>
      </c>
      <c r="J477" s="31">
        <v>678.20000000000027</v>
      </c>
      <c r="K477" s="31">
        <v>596.70000000000005</v>
      </c>
      <c r="L477" s="31">
        <v>518.15</v>
      </c>
      <c r="M477" s="53">
        <v>15.48118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3714.8</v>
      </c>
      <c r="D478" s="36">
        <v>3693.7833333333333</v>
      </c>
      <c r="E478" s="36">
        <v>3577.3166666666666</v>
      </c>
      <c r="F478" s="36">
        <v>3439.8333333333335</v>
      </c>
      <c r="G478" s="36">
        <v>3323.3666666666668</v>
      </c>
      <c r="H478" s="36">
        <v>3831.2666666666664</v>
      </c>
      <c r="I478" s="36">
        <v>3947.7333333333327</v>
      </c>
      <c r="J478" s="31">
        <v>4085.2166666666662</v>
      </c>
      <c r="K478" s="31">
        <v>3810.25</v>
      </c>
      <c r="L478" s="31">
        <v>3556.3</v>
      </c>
      <c r="M478" s="53">
        <v>3.6566399999999999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54.45</v>
      </c>
      <c r="D479" s="36">
        <v>53.5</v>
      </c>
      <c r="E479" s="36">
        <v>51.9</v>
      </c>
      <c r="F479" s="36">
        <v>49.35</v>
      </c>
      <c r="G479" s="36">
        <v>47.75</v>
      </c>
      <c r="H479" s="36">
        <v>56.05</v>
      </c>
      <c r="I479" s="36">
        <v>57.649999999999991</v>
      </c>
      <c r="J479" s="36">
        <v>60.199999999999996</v>
      </c>
      <c r="K479" s="31">
        <v>55.1</v>
      </c>
      <c r="L479" s="31">
        <v>50.95</v>
      </c>
      <c r="M479" s="31">
        <v>259.12997999999999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861.05</v>
      </c>
      <c r="D480" s="36">
        <v>858.15</v>
      </c>
      <c r="E480" s="36">
        <v>846.3</v>
      </c>
      <c r="F480" s="36">
        <v>831.55</v>
      </c>
      <c r="G480" s="36">
        <v>819.69999999999993</v>
      </c>
      <c r="H480" s="36">
        <v>872.9</v>
      </c>
      <c r="I480" s="36">
        <v>884.75000000000011</v>
      </c>
      <c r="J480" s="31">
        <v>899.5</v>
      </c>
      <c r="K480" s="31">
        <v>870</v>
      </c>
      <c r="L480" s="31">
        <v>843.4</v>
      </c>
      <c r="M480" s="53">
        <v>7.7713799999999997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528.45000000000005</v>
      </c>
      <c r="D481" s="36">
        <v>518.83333333333337</v>
      </c>
      <c r="E481" s="36">
        <v>505.7166666666667</v>
      </c>
      <c r="F481" s="36">
        <v>482.98333333333335</v>
      </c>
      <c r="G481" s="36">
        <v>469.86666666666667</v>
      </c>
      <c r="H481" s="36">
        <v>541.56666666666672</v>
      </c>
      <c r="I481" s="36">
        <v>554.68333333333328</v>
      </c>
      <c r="J481" s="36">
        <v>577.41666666666674</v>
      </c>
      <c r="K481" s="31">
        <v>531.95000000000005</v>
      </c>
      <c r="L481" s="31">
        <v>496.1</v>
      </c>
      <c r="M481" s="31">
        <v>36.903759999999998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927.4</v>
      </c>
      <c r="D482" s="36">
        <v>925.31666666666661</v>
      </c>
      <c r="E482" s="36">
        <v>910.63333333333321</v>
      </c>
      <c r="F482" s="36">
        <v>893.86666666666656</v>
      </c>
      <c r="G482" s="36">
        <v>879.18333333333317</v>
      </c>
      <c r="H482" s="36">
        <v>942.08333333333326</v>
      </c>
      <c r="I482" s="36">
        <v>956.76666666666665</v>
      </c>
      <c r="J482" s="36">
        <v>973.5333333333333</v>
      </c>
      <c r="K482" s="31">
        <v>940</v>
      </c>
      <c r="L482" s="31">
        <v>908.55</v>
      </c>
      <c r="M482" s="31">
        <v>0.93627000000000005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47.4</v>
      </c>
      <c r="D483" s="36">
        <v>46.516666666666673</v>
      </c>
      <c r="E483" s="36">
        <v>45.183333333333344</v>
      </c>
      <c r="F483" s="36">
        <v>42.966666666666669</v>
      </c>
      <c r="G483" s="36">
        <v>41.63333333333334</v>
      </c>
      <c r="H483" s="36">
        <v>48.733333333333348</v>
      </c>
      <c r="I483" s="36">
        <v>50.066666666666677</v>
      </c>
      <c r="J483" s="36">
        <v>52.283333333333353</v>
      </c>
      <c r="K483" s="31">
        <v>47.85</v>
      </c>
      <c r="L483" s="31">
        <v>44.3</v>
      </c>
      <c r="M483" s="31">
        <v>182.07955999999999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10038.1</v>
      </c>
      <c r="D484" s="36">
        <v>9949.3666666666668</v>
      </c>
      <c r="E484" s="36">
        <v>9828.7333333333336</v>
      </c>
      <c r="F484" s="36">
        <v>9619.3666666666668</v>
      </c>
      <c r="G484" s="36">
        <v>9498.7333333333336</v>
      </c>
      <c r="H484" s="36">
        <v>10158.733333333334</v>
      </c>
      <c r="I484" s="36">
        <v>10279.366666666669</v>
      </c>
      <c r="J484" s="36">
        <v>10488.733333333334</v>
      </c>
      <c r="K484" s="31">
        <v>10070</v>
      </c>
      <c r="L484" s="31">
        <v>9740</v>
      </c>
      <c r="M484" s="31">
        <v>3.6172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140.94999999999999</v>
      </c>
      <c r="D485" s="36">
        <v>138.06666666666666</v>
      </c>
      <c r="E485" s="36">
        <v>132.43333333333334</v>
      </c>
      <c r="F485" s="36">
        <v>123.91666666666669</v>
      </c>
      <c r="G485" s="36">
        <v>118.28333333333336</v>
      </c>
      <c r="H485" s="36">
        <v>146.58333333333331</v>
      </c>
      <c r="I485" s="36">
        <v>152.21666666666664</v>
      </c>
      <c r="J485" s="36">
        <v>160.73333333333329</v>
      </c>
      <c r="K485" s="31">
        <v>143.69999999999999</v>
      </c>
      <c r="L485" s="31">
        <v>129.55000000000001</v>
      </c>
      <c r="M485" s="31">
        <v>390.06751000000003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2016.65</v>
      </c>
      <c r="D486" s="36">
        <v>2004.05</v>
      </c>
      <c r="E486" s="36">
        <v>1938.1</v>
      </c>
      <c r="F486" s="36">
        <v>1859.55</v>
      </c>
      <c r="G486" s="36">
        <v>1793.6</v>
      </c>
      <c r="H486" s="36">
        <v>2082.6</v>
      </c>
      <c r="I486" s="36">
        <v>2148.5500000000002</v>
      </c>
      <c r="J486" s="36">
        <v>2227.1</v>
      </c>
      <c r="K486" s="31">
        <v>2070</v>
      </c>
      <c r="L486" s="31">
        <v>1925.5</v>
      </c>
      <c r="M486" s="31">
        <v>8.5223300000000002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1298.5</v>
      </c>
      <c r="D487" s="36">
        <v>1273.0333333333335</v>
      </c>
      <c r="E487" s="36">
        <v>1237.7666666666671</v>
      </c>
      <c r="F487" s="36">
        <v>1177.0333333333335</v>
      </c>
      <c r="G487" s="36">
        <v>1141.7666666666671</v>
      </c>
      <c r="H487" s="36">
        <v>1333.7666666666671</v>
      </c>
      <c r="I487" s="36">
        <v>1369.0333333333335</v>
      </c>
      <c r="J487" s="36">
        <v>1429.7666666666671</v>
      </c>
      <c r="K487" s="31">
        <v>1308.3</v>
      </c>
      <c r="L487" s="31">
        <v>1212.3</v>
      </c>
      <c r="M487" s="31">
        <v>26.807770000000001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340.15</v>
      </c>
      <c r="D488" s="36">
        <v>337.71666666666664</v>
      </c>
      <c r="E488" s="36">
        <v>327.73333333333329</v>
      </c>
      <c r="F488" s="36">
        <v>315.31666666666666</v>
      </c>
      <c r="G488" s="36">
        <v>305.33333333333331</v>
      </c>
      <c r="H488" s="36">
        <v>350.13333333333327</v>
      </c>
      <c r="I488" s="36">
        <v>360.11666666666662</v>
      </c>
      <c r="J488" s="36">
        <v>372.53333333333325</v>
      </c>
      <c r="K488" s="31">
        <v>347.7</v>
      </c>
      <c r="L488" s="31">
        <v>325.3</v>
      </c>
      <c r="M488" s="31">
        <v>10.066280000000001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378.5</v>
      </c>
      <c r="D489" s="36">
        <v>375.63333333333338</v>
      </c>
      <c r="E489" s="36">
        <v>366.76666666666677</v>
      </c>
      <c r="F489" s="36">
        <v>355.03333333333336</v>
      </c>
      <c r="G489" s="36">
        <v>346.16666666666674</v>
      </c>
      <c r="H489" s="36">
        <v>387.36666666666679</v>
      </c>
      <c r="I489" s="36">
        <v>396.23333333333346</v>
      </c>
      <c r="J489" s="36">
        <v>407.96666666666681</v>
      </c>
      <c r="K489" s="31">
        <v>384.5</v>
      </c>
      <c r="L489" s="31">
        <v>363.9</v>
      </c>
      <c r="M489" s="31">
        <v>6.4789000000000003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491.2</v>
      </c>
      <c r="D490" s="36">
        <v>482.0333333333333</v>
      </c>
      <c r="E490" s="36">
        <v>470.31666666666661</v>
      </c>
      <c r="F490" s="36">
        <v>449.43333333333328</v>
      </c>
      <c r="G490" s="36">
        <v>437.71666666666658</v>
      </c>
      <c r="H490" s="36">
        <v>502.91666666666663</v>
      </c>
      <c r="I490" s="36">
        <v>514.63333333333333</v>
      </c>
      <c r="J490" s="36">
        <v>535.51666666666665</v>
      </c>
      <c r="K490" s="31">
        <v>493.75</v>
      </c>
      <c r="L490" s="31">
        <v>461.15</v>
      </c>
      <c r="M490" s="31">
        <v>4.7054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294.39999999999998</v>
      </c>
      <c r="D491" s="36">
        <v>290.39999999999998</v>
      </c>
      <c r="E491" s="36">
        <v>285.09999999999997</v>
      </c>
      <c r="F491" s="36">
        <v>275.8</v>
      </c>
      <c r="G491" s="36">
        <v>270.5</v>
      </c>
      <c r="H491" s="36">
        <v>299.69999999999993</v>
      </c>
      <c r="I491" s="36">
        <v>304.99999999999989</v>
      </c>
      <c r="J491" s="36">
        <v>314.2999999999999</v>
      </c>
      <c r="K491" s="31">
        <v>295.7</v>
      </c>
      <c r="L491" s="31">
        <v>281.10000000000002</v>
      </c>
      <c r="M491" s="31">
        <v>8.8987999999999996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464.75</v>
      </c>
      <c r="D492" s="36">
        <v>454.43333333333334</v>
      </c>
      <c r="E492" s="36">
        <v>440.06666666666666</v>
      </c>
      <c r="F492" s="36">
        <v>415.38333333333333</v>
      </c>
      <c r="G492" s="36">
        <v>401.01666666666665</v>
      </c>
      <c r="H492" s="36">
        <v>479.11666666666667</v>
      </c>
      <c r="I492" s="36">
        <v>493.48333333333335</v>
      </c>
      <c r="J492" s="36">
        <v>518.16666666666674</v>
      </c>
      <c r="K492" s="31">
        <v>468.8</v>
      </c>
      <c r="L492" s="31">
        <v>429.75</v>
      </c>
      <c r="M492" s="31">
        <v>1.6372199999999999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580.6</v>
      </c>
      <c r="D493" s="36">
        <v>557.88333333333333</v>
      </c>
      <c r="E493" s="36">
        <v>525.76666666666665</v>
      </c>
      <c r="F493" s="36">
        <v>470.93333333333334</v>
      </c>
      <c r="G493" s="36">
        <v>438.81666666666666</v>
      </c>
      <c r="H493" s="36">
        <v>612.7166666666667</v>
      </c>
      <c r="I493" s="36">
        <v>644.83333333333326</v>
      </c>
      <c r="J493" s="36">
        <v>699.66666666666663</v>
      </c>
      <c r="K493" s="31">
        <v>590</v>
      </c>
      <c r="L493" s="31">
        <v>503.05</v>
      </c>
      <c r="M493" s="31">
        <v>7.4509600000000002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1494</v>
      </c>
      <c r="D494" s="36">
        <v>1467</v>
      </c>
      <c r="E494" s="36">
        <v>1413</v>
      </c>
      <c r="F494" s="36">
        <v>1332</v>
      </c>
      <c r="G494" s="36">
        <v>1278</v>
      </c>
      <c r="H494" s="36">
        <v>1548</v>
      </c>
      <c r="I494" s="36">
        <v>1602</v>
      </c>
      <c r="J494" s="36">
        <v>1683</v>
      </c>
      <c r="K494" s="31">
        <v>1521</v>
      </c>
      <c r="L494" s="31">
        <v>1386</v>
      </c>
      <c r="M494" s="31">
        <v>42.445369999999997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1058.45</v>
      </c>
      <c r="D495" s="36">
        <v>1046.6166666666666</v>
      </c>
      <c r="E495" s="36">
        <v>1032.2333333333331</v>
      </c>
      <c r="F495" s="36">
        <v>1006.0166666666665</v>
      </c>
      <c r="G495" s="36">
        <v>991.6333333333331</v>
      </c>
      <c r="H495" s="36">
        <v>1072.833333333333</v>
      </c>
      <c r="I495" s="36">
        <v>1087.2166666666667</v>
      </c>
      <c r="J495" s="36">
        <v>1113.4333333333332</v>
      </c>
      <c r="K495" s="31">
        <v>1061</v>
      </c>
      <c r="L495" s="31">
        <v>1020.4</v>
      </c>
      <c r="M495" s="31">
        <v>1.5302800000000001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440.7</v>
      </c>
      <c r="D496" s="36">
        <v>429.45</v>
      </c>
      <c r="E496" s="36">
        <v>412.9</v>
      </c>
      <c r="F496" s="36">
        <v>385.09999999999997</v>
      </c>
      <c r="G496" s="36">
        <v>368.54999999999995</v>
      </c>
      <c r="H496" s="36">
        <v>457.25</v>
      </c>
      <c r="I496" s="36">
        <v>473.80000000000007</v>
      </c>
      <c r="J496" s="36">
        <v>501.6</v>
      </c>
      <c r="K496" s="31">
        <v>446</v>
      </c>
      <c r="L496" s="31">
        <v>401.65</v>
      </c>
      <c r="M496" s="31">
        <v>166.42007000000001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850.6</v>
      </c>
      <c r="D497" s="36">
        <v>833.56666666666661</v>
      </c>
      <c r="E497" s="36">
        <v>787.13333333333321</v>
      </c>
      <c r="F497" s="36">
        <v>723.66666666666663</v>
      </c>
      <c r="G497" s="36">
        <v>677.23333333333323</v>
      </c>
      <c r="H497" s="36">
        <v>897.03333333333319</v>
      </c>
      <c r="I497" s="36">
        <v>943.46666666666658</v>
      </c>
      <c r="J497" s="36">
        <v>1006.9333333333332</v>
      </c>
      <c r="K497" s="31">
        <v>880</v>
      </c>
      <c r="L497" s="31">
        <v>770.1</v>
      </c>
      <c r="M497" s="31">
        <v>3.6677200000000001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14.85</v>
      </c>
      <c r="D498" s="36">
        <v>14.4</v>
      </c>
      <c r="E498" s="36">
        <v>13.75</v>
      </c>
      <c r="F498" s="36">
        <v>12.65</v>
      </c>
      <c r="G498" s="36">
        <v>12</v>
      </c>
      <c r="H498" s="36">
        <v>15.5</v>
      </c>
      <c r="I498" s="36">
        <v>16.150000000000002</v>
      </c>
      <c r="J498" s="36">
        <v>17.25</v>
      </c>
      <c r="K498" s="31">
        <v>15.05</v>
      </c>
      <c r="L498" s="31">
        <v>13.3</v>
      </c>
      <c r="M498" s="31">
        <v>15752.94073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1459.7</v>
      </c>
      <c r="D499" s="36">
        <v>1425.4166666666667</v>
      </c>
      <c r="E499" s="36">
        <v>1379.2833333333335</v>
      </c>
      <c r="F499" s="36">
        <v>1298.8666666666668</v>
      </c>
      <c r="G499" s="36">
        <v>1252.7333333333336</v>
      </c>
      <c r="H499" s="36">
        <v>1505.8333333333335</v>
      </c>
      <c r="I499" s="36">
        <v>1551.9666666666667</v>
      </c>
      <c r="J499" s="31">
        <v>1632.3833333333334</v>
      </c>
      <c r="K499" s="31">
        <v>1471.55</v>
      </c>
      <c r="L499" s="31">
        <v>1345</v>
      </c>
      <c r="M499" s="53">
        <v>19.3001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492.6</v>
      </c>
      <c r="D500" s="36">
        <v>488.95</v>
      </c>
      <c r="E500" s="36">
        <v>472.04999999999995</v>
      </c>
      <c r="F500" s="36">
        <v>451.49999999999994</v>
      </c>
      <c r="G500" s="36">
        <v>434.59999999999991</v>
      </c>
      <c r="H500" s="36">
        <v>509.5</v>
      </c>
      <c r="I500" s="36">
        <v>526.4</v>
      </c>
      <c r="J500" s="31">
        <v>546.95000000000005</v>
      </c>
      <c r="K500" s="31">
        <v>505.85</v>
      </c>
      <c r="L500" s="31">
        <v>468.4</v>
      </c>
      <c r="M500" s="53">
        <v>19.303519999999999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130</v>
      </c>
      <c r="D501" s="36">
        <v>128.38333333333333</v>
      </c>
      <c r="E501" s="36">
        <v>124.26666666666665</v>
      </c>
      <c r="F501" s="36">
        <v>118.53333333333333</v>
      </c>
      <c r="G501" s="36">
        <v>114.41666666666666</v>
      </c>
      <c r="H501" s="36">
        <v>134.11666666666665</v>
      </c>
      <c r="I501" s="36">
        <v>138.23333333333332</v>
      </c>
      <c r="J501" s="36">
        <v>143.96666666666664</v>
      </c>
      <c r="K501" s="31">
        <v>132.5</v>
      </c>
      <c r="L501" s="31">
        <v>122.65</v>
      </c>
      <c r="M501" s="31">
        <v>19.172740000000001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790.2</v>
      </c>
      <c r="D502" s="36">
        <v>781.4</v>
      </c>
      <c r="E502" s="36">
        <v>760.8</v>
      </c>
      <c r="F502" s="36">
        <v>731.4</v>
      </c>
      <c r="G502" s="36">
        <v>710.8</v>
      </c>
      <c r="H502" s="36">
        <v>810.8</v>
      </c>
      <c r="I502" s="36">
        <v>831.40000000000009</v>
      </c>
      <c r="J502" s="36">
        <v>860.8</v>
      </c>
      <c r="K502" s="31">
        <v>802</v>
      </c>
      <c r="L502" s="31">
        <v>752</v>
      </c>
      <c r="M502" s="31">
        <v>2.5596999999999999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1537.1</v>
      </c>
      <c r="D503" s="36">
        <v>1516.9333333333334</v>
      </c>
      <c r="E503" s="36">
        <v>1478.8666666666668</v>
      </c>
      <c r="F503" s="36">
        <v>1420.6333333333334</v>
      </c>
      <c r="G503" s="36">
        <v>1382.5666666666668</v>
      </c>
      <c r="H503" s="36">
        <v>1575.1666666666667</v>
      </c>
      <c r="I503" s="36">
        <v>1613.2333333333333</v>
      </c>
      <c r="J503" s="31">
        <v>1671.4666666666667</v>
      </c>
      <c r="K503" s="31">
        <v>1555</v>
      </c>
      <c r="L503" s="31">
        <v>1458.7</v>
      </c>
      <c r="M503" s="53">
        <v>1.2639899999999999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451.5</v>
      </c>
      <c r="D504" s="36">
        <v>448.51666666666665</v>
      </c>
      <c r="E504" s="36">
        <v>442.0333333333333</v>
      </c>
      <c r="F504" s="36">
        <v>432.56666666666666</v>
      </c>
      <c r="G504" s="36">
        <v>426.08333333333331</v>
      </c>
      <c r="H504" s="36">
        <v>457.98333333333329</v>
      </c>
      <c r="I504" s="36">
        <v>464.46666666666664</v>
      </c>
      <c r="J504" s="36">
        <v>473.93333333333328</v>
      </c>
      <c r="K504" s="31">
        <v>455</v>
      </c>
      <c r="L504" s="31">
        <v>439.05</v>
      </c>
      <c r="M504" s="31">
        <v>61.337139999999998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22.65</v>
      </c>
      <c r="D505" s="200">
        <v>22.383333333333336</v>
      </c>
      <c r="E505" s="200">
        <v>21.866666666666674</v>
      </c>
      <c r="F505" s="200">
        <v>21.083333333333339</v>
      </c>
      <c r="G505" s="200">
        <v>20.566666666666677</v>
      </c>
      <c r="H505" s="200">
        <v>23.166666666666671</v>
      </c>
      <c r="I505" s="200">
        <v>23.68333333333333</v>
      </c>
      <c r="J505" s="200">
        <v>24.466666666666669</v>
      </c>
      <c r="K505" s="201">
        <v>22.9</v>
      </c>
      <c r="L505" s="201">
        <v>21.6</v>
      </c>
      <c r="M505" s="201">
        <v>2142.21272</v>
      </c>
      <c r="N505" s="1"/>
      <c r="O505" s="1"/>
    </row>
    <row r="506" spans="1:15" ht="12.75" customHeight="1">
      <c r="A506" s="33">
        <v>496</v>
      </c>
      <c r="B506" s="281" t="s">
        <v>517</v>
      </c>
      <c r="C506" s="281">
        <v>16803.5</v>
      </c>
      <c r="D506" s="282">
        <v>16765.633333333335</v>
      </c>
      <c r="E506" s="282">
        <v>16045.26666666667</v>
      </c>
      <c r="F506" s="282">
        <v>15287.033333333335</v>
      </c>
      <c r="G506" s="282">
        <v>14566.66666666667</v>
      </c>
      <c r="H506" s="282">
        <v>17523.866666666669</v>
      </c>
      <c r="I506" s="282">
        <v>18244.23333333333</v>
      </c>
      <c r="J506" s="282">
        <v>19002.466666666671</v>
      </c>
      <c r="K506" s="283">
        <v>17486</v>
      </c>
      <c r="L506" s="283">
        <v>16007.4</v>
      </c>
      <c r="M506" s="283">
        <v>5.151E-2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146.30000000000001</v>
      </c>
      <c r="D507" s="215">
        <v>144.70000000000002</v>
      </c>
      <c r="E507" s="215">
        <v>139.60000000000002</v>
      </c>
      <c r="F507" s="215">
        <v>132.9</v>
      </c>
      <c r="G507" s="215">
        <v>127.80000000000001</v>
      </c>
      <c r="H507" s="215">
        <v>151.40000000000003</v>
      </c>
      <c r="I507" s="215">
        <v>156.5</v>
      </c>
      <c r="J507" s="215">
        <v>163.20000000000005</v>
      </c>
      <c r="K507" s="213">
        <v>149.80000000000001</v>
      </c>
      <c r="L507" s="213">
        <v>138</v>
      </c>
      <c r="M507" s="213">
        <v>166.68349000000001</v>
      </c>
      <c r="N507" s="198"/>
      <c r="O507" s="198"/>
    </row>
    <row r="508" spans="1:15" ht="12.75" customHeight="1">
      <c r="A508" s="33">
        <v>498</v>
      </c>
      <c r="B508" s="285" t="s">
        <v>518</v>
      </c>
      <c r="C508" s="285">
        <v>606.04999999999995</v>
      </c>
      <c r="D508" s="285">
        <v>600</v>
      </c>
      <c r="E508" s="285">
        <v>586.04999999999995</v>
      </c>
      <c r="F508" s="285">
        <v>566.04999999999995</v>
      </c>
      <c r="G508" s="285">
        <v>552.09999999999991</v>
      </c>
      <c r="H508" s="285">
        <v>620</v>
      </c>
      <c r="I508" s="285">
        <v>633.95000000000005</v>
      </c>
      <c r="J508" s="285">
        <v>653.95000000000005</v>
      </c>
      <c r="K508" s="285">
        <v>613.95000000000005</v>
      </c>
      <c r="L508" s="285">
        <v>580</v>
      </c>
      <c r="M508" s="285">
        <v>8.6664100000000008</v>
      </c>
      <c r="N508" s="198"/>
      <c r="O508" s="198"/>
    </row>
    <row r="509" spans="1:15" ht="12.75" customHeight="1">
      <c r="A509" s="280">
        <v>499</v>
      </c>
      <c r="B509" s="287" t="s">
        <v>301</v>
      </c>
      <c r="C509" s="287">
        <v>183.8</v>
      </c>
      <c r="D509" s="287">
        <v>178.61666666666667</v>
      </c>
      <c r="E509" s="287">
        <v>171.93333333333334</v>
      </c>
      <c r="F509" s="287">
        <v>160.06666666666666</v>
      </c>
      <c r="G509" s="287">
        <v>153.38333333333333</v>
      </c>
      <c r="H509" s="287">
        <v>190.48333333333335</v>
      </c>
      <c r="I509" s="287">
        <v>197.16666666666669</v>
      </c>
      <c r="J509" s="287">
        <v>209.03333333333336</v>
      </c>
      <c r="K509" s="287">
        <v>185.3</v>
      </c>
      <c r="L509" s="287">
        <v>166.75</v>
      </c>
      <c r="M509" s="287">
        <v>572.13536999999997</v>
      </c>
      <c r="N509" s="198"/>
      <c r="O509" s="198"/>
    </row>
    <row r="510" spans="1:15" ht="12.75" customHeight="1">
      <c r="A510" s="284">
        <v>500</v>
      </c>
      <c r="B510" s="285" t="s">
        <v>237</v>
      </c>
      <c r="C510" s="285">
        <v>1048.6500000000001</v>
      </c>
      <c r="D510" s="285">
        <v>1039.5166666666667</v>
      </c>
      <c r="E510" s="285">
        <v>1014.8333333333333</v>
      </c>
      <c r="F510" s="285">
        <v>981.01666666666665</v>
      </c>
      <c r="G510" s="285">
        <v>956.33333333333326</v>
      </c>
      <c r="H510" s="285">
        <v>1073.3333333333333</v>
      </c>
      <c r="I510" s="285">
        <v>1098.0166666666667</v>
      </c>
      <c r="J510" s="285">
        <v>1131.8333333333333</v>
      </c>
      <c r="K510" s="285">
        <v>1064.2</v>
      </c>
      <c r="L510" s="285">
        <v>1005.7</v>
      </c>
      <c r="M510" s="285">
        <v>27.20365</v>
      </c>
      <c r="N510" s="198"/>
      <c r="O510" s="198"/>
    </row>
    <row r="511" spans="1:15" ht="12.75" customHeight="1">
      <c r="A511" s="284">
        <v>501</v>
      </c>
      <c r="B511" s="288" t="s">
        <v>895</v>
      </c>
      <c r="C511" s="288">
        <v>2129.15</v>
      </c>
      <c r="D511" s="288">
        <v>2142.8666666666668</v>
      </c>
      <c r="E511" s="288">
        <v>2100.2833333333338</v>
      </c>
      <c r="F511" s="288">
        <v>2071.416666666667</v>
      </c>
      <c r="G511" s="288">
        <v>2028.8333333333339</v>
      </c>
      <c r="H511" s="288">
        <v>2171.7333333333336</v>
      </c>
      <c r="I511" s="288">
        <v>2214.3166666666666</v>
      </c>
      <c r="J511" s="288">
        <v>2243.1833333333334</v>
      </c>
      <c r="K511" s="288">
        <v>2185.4499999999998</v>
      </c>
      <c r="L511" s="288">
        <v>2114</v>
      </c>
      <c r="M511" s="288">
        <v>1.3858299999999999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7"/>
      <c r="B5" s="358"/>
      <c r="C5" s="357"/>
      <c r="D5" s="358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359" t="s">
        <v>521</v>
      </c>
      <c r="C7" s="359"/>
      <c r="D7" s="7">
        <f>Main!B10</f>
        <v>45449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45448</v>
      </c>
      <c r="B10" s="32">
        <v>531719</v>
      </c>
      <c r="C10" s="31" t="s">
        <v>1008</v>
      </c>
      <c r="D10" s="31" t="s">
        <v>1009</v>
      </c>
      <c r="E10" s="31" t="s">
        <v>531</v>
      </c>
      <c r="F10" s="84">
        <v>4310220</v>
      </c>
      <c r="G10" s="32">
        <v>188.49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45448</v>
      </c>
      <c r="B11" s="32">
        <v>531719</v>
      </c>
      <c r="C11" s="31" t="s">
        <v>1008</v>
      </c>
      <c r="D11" s="31" t="s">
        <v>1010</v>
      </c>
      <c r="E11" s="31" t="s">
        <v>530</v>
      </c>
      <c r="F11" s="84">
        <v>4306487</v>
      </c>
      <c r="G11" s="32">
        <v>188.49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45448</v>
      </c>
      <c r="B12" s="32">
        <v>504340</v>
      </c>
      <c r="C12" s="31" t="s">
        <v>1011</v>
      </c>
      <c r="D12" s="31" t="s">
        <v>1012</v>
      </c>
      <c r="E12" s="31" t="s">
        <v>531</v>
      </c>
      <c r="F12" s="84">
        <v>76000</v>
      </c>
      <c r="G12" s="32">
        <v>5.45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45448</v>
      </c>
      <c r="B13" s="32">
        <v>504340</v>
      </c>
      <c r="C13" s="31" t="s">
        <v>1011</v>
      </c>
      <c r="D13" s="31" t="s">
        <v>1013</v>
      </c>
      <c r="E13" s="31" t="s">
        <v>531</v>
      </c>
      <c r="F13" s="84">
        <v>82052</v>
      </c>
      <c r="G13" s="32">
        <v>5.45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45448</v>
      </c>
      <c r="B14" s="32">
        <v>504340</v>
      </c>
      <c r="C14" s="31" t="s">
        <v>1011</v>
      </c>
      <c r="D14" s="31" t="s">
        <v>1014</v>
      </c>
      <c r="E14" s="31" t="s">
        <v>531</v>
      </c>
      <c r="F14" s="84">
        <v>126932</v>
      </c>
      <c r="G14" s="32">
        <v>5.25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45448</v>
      </c>
      <c r="B15" s="32">
        <v>504340</v>
      </c>
      <c r="C15" s="31" t="s">
        <v>1011</v>
      </c>
      <c r="D15" s="31" t="s">
        <v>1015</v>
      </c>
      <c r="E15" s="31" t="s">
        <v>531</v>
      </c>
      <c r="F15" s="84">
        <v>146586</v>
      </c>
      <c r="G15" s="32">
        <v>5.45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45448</v>
      </c>
      <c r="B16" s="32">
        <v>504340</v>
      </c>
      <c r="C16" s="31" t="s">
        <v>1011</v>
      </c>
      <c r="D16" s="31" t="s">
        <v>1016</v>
      </c>
      <c r="E16" s="31" t="s">
        <v>530</v>
      </c>
      <c r="F16" s="84">
        <v>5000</v>
      </c>
      <c r="G16" s="32">
        <v>5.25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45448</v>
      </c>
      <c r="B17" s="32">
        <v>504340</v>
      </c>
      <c r="C17" s="31" t="s">
        <v>1011</v>
      </c>
      <c r="D17" s="31" t="s">
        <v>1016</v>
      </c>
      <c r="E17" s="31" t="s">
        <v>531</v>
      </c>
      <c r="F17" s="84">
        <v>198412</v>
      </c>
      <c r="G17" s="32">
        <v>5.45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45448</v>
      </c>
      <c r="B18" s="32">
        <v>504340</v>
      </c>
      <c r="C18" s="31" t="s">
        <v>1011</v>
      </c>
      <c r="D18" s="31" t="s">
        <v>1017</v>
      </c>
      <c r="E18" s="31" t="s">
        <v>531</v>
      </c>
      <c r="F18" s="84">
        <v>367655</v>
      </c>
      <c r="G18" s="32">
        <v>5.45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45448</v>
      </c>
      <c r="B19" s="32">
        <v>504340</v>
      </c>
      <c r="C19" s="31" t="s">
        <v>1011</v>
      </c>
      <c r="D19" s="31" t="s">
        <v>1018</v>
      </c>
      <c r="E19" s="31" t="s">
        <v>530</v>
      </c>
      <c r="F19" s="84">
        <v>1006000</v>
      </c>
      <c r="G19" s="32">
        <v>5.42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45448</v>
      </c>
      <c r="B20" s="32">
        <v>504351</v>
      </c>
      <c r="C20" s="31" t="s">
        <v>1019</v>
      </c>
      <c r="D20" s="31" t="s">
        <v>975</v>
      </c>
      <c r="E20" s="31" t="s">
        <v>530</v>
      </c>
      <c r="F20" s="84">
        <v>100000</v>
      </c>
      <c r="G20" s="32">
        <v>2.39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45448</v>
      </c>
      <c r="B21" s="32">
        <v>504351</v>
      </c>
      <c r="C21" s="31" t="s">
        <v>1019</v>
      </c>
      <c r="D21" s="31" t="s">
        <v>975</v>
      </c>
      <c r="E21" s="31" t="s">
        <v>531</v>
      </c>
      <c r="F21" s="84">
        <v>9896002</v>
      </c>
      <c r="G21" s="32">
        <v>2.4700000000000002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45448</v>
      </c>
      <c r="B22" s="32">
        <v>542918</v>
      </c>
      <c r="C22" s="31" t="s">
        <v>1020</v>
      </c>
      <c r="D22" s="31" t="s">
        <v>1021</v>
      </c>
      <c r="E22" s="31" t="s">
        <v>530</v>
      </c>
      <c r="F22" s="84">
        <v>52246</v>
      </c>
      <c r="G22" s="32">
        <v>19.79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45448</v>
      </c>
      <c r="B23" s="32">
        <v>531758</v>
      </c>
      <c r="C23" s="31" t="s">
        <v>959</v>
      </c>
      <c r="D23" s="31" t="s">
        <v>960</v>
      </c>
      <c r="E23" s="31" t="s">
        <v>531</v>
      </c>
      <c r="F23" s="84">
        <v>30000</v>
      </c>
      <c r="G23" s="32">
        <v>13.35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45448</v>
      </c>
      <c r="B24" s="32">
        <v>531758</v>
      </c>
      <c r="C24" s="31" t="s">
        <v>959</v>
      </c>
      <c r="D24" s="31" t="s">
        <v>1022</v>
      </c>
      <c r="E24" s="31" t="s">
        <v>530</v>
      </c>
      <c r="F24" s="84">
        <v>29928</v>
      </c>
      <c r="G24" s="32">
        <v>13.35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45448</v>
      </c>
      <c r="B25" s="32">
        <v>513309</v>
      </c>
      <c r="C25" s="31" t="s">
        <v>1023</v>
      </c>
      <c r="D25" s="31" t="s">
        <v>1024</v>
      </c>
      <c r="E25" s="31" t="s">
        <v>531</v>
      </c>
      <c r="F25" s="84">
        <v>30000</v>
      </c>
      <c r="G25" s="32">
        <v>15.5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45448</v>
      </c>
      <c r="B26" s="32">
        <v>513309</v>
      </c>
      <c r="C26" s="31" t="s">
        <v>1023</v>
      </c>
      <c r="D26" s="31" t="s">
        <v>1025</v>
      </c>
      <c r="E26" s="31" t="s">
        <v>530</v>
      </c>
      <c r="F26" s="84">
        <v>30000</v>
      </c>
      <c r="G26" s="32">
        <v>15.5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45448</v>
      </c>
      <c r="B27" s="32">
        <v>539697</v>
      </c>
      <c r="C27" s="31" t="s">
        <v>1026</v>
      </c>
      <c r="D27" s="31" t="s">
        <v>1027</v>
      </c>
      <c r="E27" s="31" t="s">
        <v>530</v>
      </c>
      <c r="F27" s="84">
        <v>40786</v>
      </c>
      <c r="G27" s="32">
        <v>59.3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45448</v>
      </c>
      <c r="B28" s="32">
        <v>539697</v>
      </c>
      <c r="C28" s="31" t="s">
        <v>1026</v>
      </c>
      <c r="D28" s="31" t="s">
        <v>1028</v>
      </c>
      <c r="E28" s="31" t="s">
        <v>531</v>
      </c>
      <c r="F28" s="84">
        <v>95000</v>
      </c>
      <c r="G28" s="32">
        <v>59.3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45448</v>
      </c>
      <c r="B29" s="32">
        <v>540134</v>
      </c>
      <c r="C29" s="31" t="s">
        <v>961</v>
      </c>
      <c r="D29" s="31" t="s">
        <v>962</v>
      </c>
      <c r="E29" s="31" t="s">
        <v>530</v>
      </c>
      <c r="F29" s="84">
        <v>65279</v>
      </c>
      <c r="G29" s="32">
        <v>6.86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45448</v>
      </c>
      <c r="B30" s="32">
        <v>539175</v>
      </c>
      <c r="C30" s="31" t="s">
        <v>902</v>
      </c>
      <c r="D30" s="31" t="s">
        <v>896</v>
      </c>
      <c r="E30" s="31" t="s">
        <v>530</v>
      </c>
      <c r="F30" s="84">
        <v>92703</v>
      </c>
      <c r="G30" s="32">
        <v>14.13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45448</v>
      </c>
      <c r="B31" s="32">
        <v>539175</v>
      </c>
      <c r="C31" s="31" t="s">
        <v>902</v>
      </c>
      <c r="D31" s="31" t="s">
        <v>1029</v>
      </c>
      <c r="E31" s="31" t="s">
        <v>531</v>
      </c>
      <c r="F31" s="84">
        <v>54511</v>
      </c>
      <c r="G31" s="32">
        <v>14.18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45448</v>
      </c>
      <c r="B32" s="32">
        <v>542924</v>
      </c>
      <c r="C32" s="31" t="s">
        <v>1030</v>
      </c>
      <c r="D32" s="31" t="s">
        <v>1025</v>
      </c>
      <c r="E32" s="31" t="s">
        <v>530</v>
      </c>
      <c r="F32" s="84">
        <v>70000</v>
      </c>
      <c r="G32" s="32">
        <v>6.9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45448</v>
      </c>
      <c r="B33" s="32">
        <v>539762</v>
      </c>
      <c r="C33" s="31" t="s">
        <v>1031</v>
      </c>
      <c r="D33" s="31" t="s">
        <v>1032</v>
      </c>
      <c r="E33" s="31" t="s">
        <v>531</v>
      </c>
      <c r="F33" s="84">
        <v>32905</v>
      </c>
      <c r="G33" s="32">
        <v>201.55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45448</v>
      </c>
      <c r="B34" s="32">
        <v>530251</v>
      </c>
      <c r="C34" s="31" t="s">
        <v>1033</v>
      </c>
      <c r="D34" s="31" t="s">
        <v>1034</v>
      </c>
      <c r="E34" s="31" t="s">
        <v>531</v>
      </c>
      <c r="F34" s="84">
        <v>935624</v>
      </c>
      <c r="G34" s="32">
        <v>0.6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45448</v>
      </c>
      <c r="B35" s="32">
        <v>512047</v>
      </c>
      <c r="C35" s="31" t="s">
        <v>963</v>
      </c>
      <c r="D35" s="31" t="s">
        <v>964</v>
      </c>
      <c r="E35" s="31" t="s">
        <v>530</v>
      </c>
      <c r="F35" s="84">
        <v>117000</v>
      </c>
      <c r="G35" s="32">
        <v>25.53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45448</v>
      </c>
      <c r="B36" s="32">
        <v>512047</v>
      </c>
      <c r="C36" s="31" t="s">
        <v>963</v>
      </c>
      <c r="D36" s="31" t="s">
        <v>1032</v>
      </c>
      <c r="E36" s="31" t="s">
        <v>531</v>
      </c>
      <c r="F36" s="84">
        <v>126433</v>
      </c>
      <c r="G36" s="32">
        <v>25.53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45448</v>
      </c>
      <c r="B37" s="32">
        <v>544170</v>
      </c>
      <c r="C37" s="31" t="s">
        <v>965</v>
      </c>
      <c r="D37" s="31" t="s">
        <v>1035</v>
      </c>
      <c r="E37" s="31" t="s">
        <v>530</v>
      </c>
      <c r="F37" s="84">
        <v>4000</v>
      </c>
      <c r="G37" s="32">
        <v>48.11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45448</v>
      </c>
      <c r="B38" s="32">
        <v>544170</v>
      </c>
      <c r="C38" s="31" t="s">
        <v>965</v>
      </c>
      <c r="D38" s="31" t="s">
        <v>1035</v>
      </c>
      <c r="E38" s="31" t="s">
        <v>531</v>
      </c>
      <c r="F38" s="84">
        <v>96000</v>
      </c>
      <c r="G38" s="32">
        <v>50.4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45448</v>
      </c>
      <c r="B39" s="32">
        <v>544170</v>
      </c>
      <c r="C39" s="31" t="s">
        <v>965</v>
      </c>
      <c r="D39" s="31" t="s">
        <v>966</v>
      </c>
      <c r="E39" s="31" t="s">
        <v>530</v>
      </c>
      <c r="F39" s="84">
        <v>132000</v>
      </c>
      <c r="G39" s="32">
        <v>50.07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45448</v>
      </c>
      <c r="B40" s="32">
        <v>539584</v>
      </c>
      <c r="C40" s="31" t="s">
        <v>967</v>
      </c>
      <c r="D40" s="31" t="s">
        <v>1036</v>
      </c>
      <c r="E40" s="31" t="s">
        <v>531</v>
      </c>
      <c r="F40" s="84">
        <v>1685359</v>
      </c>
      <c r="G40" s="32">
        <v>0.5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45448</v>
      </c>
      <c r="B41" s="32">
        <v>538402</v>
      </c>
      <c r="C41" s="31" t="s">
        <v>1037</v>
      </c>
      <c r="D41" s="31" t="s">
        <v>1038</v>
      </c>
      <c r="E41" s="31" t="s">
        <v>530</v>
      </c>
      <c r="F41" s="84">
        <v>100000</v>
      </c>
      <c r="G41" s="32">
        <v>61.1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45448</v>
      </c>
      <c r="B42" s="32">
        <v>538402</v>
      </c>
      <c r="C42" s="31" t="s">
        <v>1037</v>
      </c>
      <c r="D42" s="31" t="s">
        <v>1039</v>
      </c>
      <c r="E42" s="31" t="s">
        <v>531</v>
      </c>
      <c r="F42" s="84">
        <v>200000</v>
      </c>
      <c r="G42" s="32">
        <v>61.2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45448</v>
      </c>
      <c r="B43" s="32">
        <v>538402</v>
      </c>
      <c r="C43" s="31" t="s">
        <v>1037</v>
      </c>
      <c r="D43" s="31" t="s">
        <v>1040</v>
      </c>
      <c r="E43" s="31" t="s">
        <v>530</v>
      </c>
      <c r="F43" s="84">
        <v>89836</v>
      </c>
      <c r="G43" s="32">
        <v>61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45448</v>
      </c>
      <c r="B44" s="32">
        <v>511523</v>
      </c>
      <c r="C44" s="31" t="s">
        <v>968</v>
      </c>
      <c r="D44" s="31" t="s">
        <v>969</v>
      </c>
      <c r="E44" s="31" t="s">
        <v>530</v>
      </c>
      <c r="F44" s="84">
        <v>122168</v>
      </c>
      <c r="G44" s="32">
        <v>21.31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45448</v>
      </c>
      <c r="B45" s="32">
        <v>524711</v>
      </c>
      <c r="C45" s="31" t="s">
        <v>1041</v>
      </c>
      <c r="D45" s="31" t="s">
        <v>1042</v>
      </c>
      <c r="E45" s="31" t="s">
        <v>531</v>
      </c>
      <c r="F45" s="84">
        <v>300103</v>
      </c>
      <c r="G45" s="32">
        <v>13.22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45448</v>
      </c>
      <c r="B46" s="32">
        <v>524711</v>
      </c>
      <c r="C46" s="31" t="s">
        <v>1041</v>
      </c>
      <c r="D46" s="31" t="s">
        <v>1043</v>
      </c>
      <c r="E46" s="31" t="s">
        <v>530</v>
      </c>
      <c r="F46" s="84">
        <v>300000</v>
      </c>
      <c r="G46" s="32">
        <v>13.22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45448</v>
      </c>
      <c r="B47" s="32" t="s">
        <v>1044</v>
      </c>
      <c r="C47" s="31" t="s">
        <v>1045</v>
      </c>
      <c r="D47" s="31" t="s">
        <v>1046</v>
      </c>
      <c r="E47" s="31" t="s">
        <v>530</v>
      </c>
      <c r="F47" s="84">
        <v>120000</v>
      </c>
      <c r="G47" s="32">
        <v>15.9</v>
      </c>
      <c r="H47" s="32" t="s">
        <v>849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45448</v>
      </c>
      <c r="B48" s="32" t="s">
        <v>1044</v>
      </c>
      <c r="C48" s="31" t="s">
        <v>1045</v>
      </c>
      <c r="D48" s="31" t="s">
        <v>1047</v>
      </c>
      <c r="E48" s="31" t="s">
        <v>530</v>
      </c>
      <c r="F48" s="84">
        <v>102000</v>
      </c>
      <c r="G48" s="32">
        <v>15.9</v>
      </c>
      <c r="H48" s="32" t="s">
        <v>849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45448</v>
      </c>
      <c r="B49" s="32" t="s">
        <v>1048</v>
      </c>
      <c r="C49" s="31" t="s">
        <v>1049</v>
      </c>
      <c r="D49" s="31" t="s">
        <v>1050</v>
      </c>
      <c r="E49" s="31" t="s">
        <v>530</v>
      </c>
      <c r="F49" s="84">
        <v>772000</v>
      </c>
      <c r="G49" s="32">
        <v>647.04999999999995</v>
      </c>
      <c r="H49" s="32" t="s">
        <v>849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45448</v>
      </c>
      <c r="B50" s="32" t="s">
        <v>1051</v>
      </c>
      <c r="C50" s="31" t="s">
        <v>1052</v>
      </c>
      <c r="D50" s="31" t="s">
        <v>1053</v>
      </c>
      <c r="E50" s="31" t="s">
        <v>530</v>
      </c>
      <c r="F50" s="84">
        <v>600000</v>
      </c>
      <c r="G50" s="32">
        <v>53.1</v>
      </c>
      <c r="H50" s="32" t="s">
        <v>849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45448</v>
      </c>
      <c r="B51" s="32" t="s">
        <v>1054</v>
      </c>
      <c r="C51" s="31" t="s">
        <v>1055</v>
      </c>
      <c r="D51" s="31" t="s">
        <v>1056</v>
      </c>
      <c r="E51" s="31" t="s">
        <v>530</v>
      </c>
      <c r="F51" s="84">
        <v>25600</v>
      </c>
      <c r="G51" s="32">
        <v>207.5</v>
      </c>
      <c r="H51" s="32" t="s">
        <v>849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45448</v>
      </c>
      <c r="B52" s="32" t="s">
        <v>369</v>
      </c>
      <c r="C52" s="31" t="s">
        <v>1057</v>
      </c>
      <c r="D52" s="31" t="s">
        <v>897</v>
      </c>
      <c r="E52" s="31" t="s">
        <v>530</v>
      </c>
      <c r="F52" s="84">
        <v>3076563</v>
      </c>
      <c r="G52" s="32">
        <v>206.96</v>
      </c>
      <c r="H52" s="32" t="s">
        <v>849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45448</v>
      </c>
      <c r="B53" s="32" t="s">
        <v>973</v>
      </c>
      <c r="C53" s="31" t="s">
        <v>974</v>
      </c>
      <c r="D53" s="31" t="s">
        <v>1058</v>
      </c>
      <c r="E53" s="31" t="s">
        <v>530</v>
      </c>
      <c r="F53" s="84">
        <v>2876000</v>
      </c>
      <c r="G53" s="32">
        <v>2.85</v>
      </c>
      <c r="H53" s="32" t="s">
        <v>849</v>
      </c>
    </row>
    <row r="54" spans="1:28" ht="15" customHeight="1">
      <c r="A54" s="83">
        <v>45448</v>
      </c>
      <c r="B54" s="32" t="s">
        <v>1059</v>
      </c>
      <c r="C54" s="31" t="s">
        <v>1060</v>
      </c>
      <c r="D54" s="31" t="s">
        <v>1061</v>
      </c>
      <c r="E54" s="31" t="s">
        <v>530</v>
      </c>
      <c r="F54" s="84">
        <v>4500000</v>
      </c>
      <c r="G54" s="32">
        <v>0.75</v>
      </c>
      <c r="H54" s="32" t="s">
        <v>849</v>
      </c>
    </row>
    <row r="55" spans="1:28" ht="15" customHeight="1">
      <c r="A55" s="83">
        <v>45448</v>
      </c>
      <c r="B55" s="32" t="s">
        <v>970</v>
      </c>
      <c r="C55" s="31" t="s">
        <v>971</v>
      </c>
      <c r="D55" s="31" t="s">
        <v>897</v>
      </c>
      <c r="E55" s="31" t="s">
        <v>530</v>
      </c>
      <c r="F55" s="84">
        <v>961474</v>
      </c>
      <c r="G55" s="32">
        <v>504.89</v>
      </c>
      <c r="H55" s="32" t="s">
        <v>849</v>
      </c>
    </row>
    <row r="56" spans="1:28" ht="15" customHeight="1">
      <c r="A56" s="83">
        <v>45448</v>
      </c>
      <c r="B56" s="32" t="s">
        <v>1062</v>
      </c>
      <c r="C56" s="31" t="s">
        <v>1063</v>
      </c>
      <c r="D56" s="31" t="s">
        <v>1064</v>
      </c>
      <c r="E56" s="31" t="s">
        <v>530</v>
      </c>
      <c r="F56" s="84">
        <v>140000</v>
      </c>
      <c r="G56" s="32">
        <v>108.4</v>
      </c>
      <c r="H56" s="32" t="s">
        <v>849</v>
      </c>
    </row>
    <row r="57" spans="1:28" ht="15" customHeight="1">
      <c r="A57" s="83">
        <v>45448</v>
      </c>
      <c r="B57" s="32" t="s">
        <v>1065</v>
      </c>
      <c r="C57" s="31" t="s">
        <v>1066</v>
      </c>
      <c r="D57" s="31" t="s">
        <v>1067</v>
      </c>
      <c r="E57" s="31" t="s">
        <v>530</v>
      </c>
      <c r="F57" s="84">
        <v>39000</v>
      </c>
      <c r="G57" s="32">
        <v>137.66999999999999</v>
      </c>
      <c r="H57" s="32" t="s">
        <v>849</v>
      </c>
    </row>
    <row r="58" spans="1:28" ht="15" customHeight="1">
      <c r="A58" s="83">
        <v>45448</v>
      </c>
      <c r="B58" s="32" t="s">
        <v>1068</v>
      </c>
      <c r="C58" s="31" t="s">
        <v>1069</v>
      </c>
      <c r="D58" s="31" t="s">
        <v>1070</v>
      </c>
      <c r="E58" s="31" t="s">
        <v>530</v>
      </c>
      <c r="F58" s="84">
        <v>26000</v>
      </c>
      <c r="G58" s="32">
        <v>272.12</v>
      </c>
      <c r="H58" s="32" t="s">
        <v>849</v>
      </c>
    </row>
    <row r="59" spans="1:28" ht="15" customHeight="1">
      <c r="A59" s="83">
        <v>45448</v>
      </c>
      <c r="B59" s="32" t="s">
        <v>1071</v>
      </c>
      <c r="C59" s="31" t="s">
        <v>1072</v>
      </c>
      <c r="D59" s="31" t="s">
        <v>918</v>
      </c>
      <c r="E59" s="31" t="s">
        <v>530</v>
      </c>
      <c r="F59" s="84">
        <v>73000</v>
      </c>
      <c r="G59" s="32">
        <v>201.3</v>
      </c>
      <c r="H59" s="32" t="s">
        <v>849</v>
      </c>
    </row>
    <row r="60" spans="1:28" ht="15" customHeight="1">
      <c r="A60" s="83">
        <v>45448</v>
      </c>
      <c r="B60" s="32" t="s">
        <v>1073</v>
      </c>
      <c r="C60" s="31" t="s">
        <v>1074</v>
      </c>
      <c r="D60" s="31" t="s">
        <v>1075</v>
      </c>
      <c r="E60" s="31" t="s">
        <v>530</v>
      </c>
      <c r="F60" s="84">
        <v>150000</v>
      </c>
      <c r="G60" s="32">
        <v>60.3</v>
      </c>
      <c r="H60" s="32" t="s">
        <v>849</v>
      </c>
    </row>
    <row r="61" spans="1:28" ht="15" customHeight="1">
      <c r="A61" s="83">
        <v>45448</v>
      </c>
      <c r="B61" s="32" t="s">
        <v>1076</v>
      </c>
      <c r="C61" s="31" t="s">
        <v>1077</v>
      </c>
      <c r="D61" s="31" t="s">
        <v>1078</v>
      </c>
      <c r="E61" s="31" t="s">
        <v>530</v>
      </c>
      <c r="F61" s="84">
        <v>750000</v>
      </c>
      <c r="G61" s="32">
        <v>492.34</v>
      </c>
      <c r="H61" s="32" t="s">
        <v>849</v>
      </c>
    </row>
    <row r="62" spans="1:28" ht="15" customHeight="1">
      <c r="A62" s="83">
        <v>45448</v>
      </c>
      <c r="B62" s="32" t="s">
        <v>1079</v>
      </c>
      <c r="C62" s="31" t="s">
        <v>1080</v>
      </c>
      <c r="D62" s="31" t="s">
        <v>1081</v>
      </c>
      <c r="E62" s="31" t="s">
        <v>530</v>
      </c>
      <c r="F62" s="84">
        <v>54000</v>
      </c>
      <c r="G62" s="32">
        <v>40.72</v>
      </c>
      <c r="H62" s="32" t="s">
        <v>849</v>
      </c>
    </row>
    <row r="63" spans="1:28" ht="15" customHeight="1">
      <c r="A63" s="83">
        <v>45448</v>
      </c>
      <c r="B63" s="32" t="s">
        <v>933</v>
      </c>
      <c r="C63" s="31" t="s">
        <v>934</v>
      </c>
      <c r="D63" s="31" t="s">
        <v>1082</v>
      </c>
      <c r="E63" s="31" t="s">
        <v>530</v>
      </c>
      <c r="F63" s="84">
        <v>971450</v>
      </c>
      <c r="G63" s="32">
        <v>57.51</v>
      </c>
      <c r="H63" s="32" t="s">
        <v>849</v>
      </c>
    </row>
    <row r="64" spans="1:28" ht="15" customHeight="1">
      <c r="A64" s="83">
        <v>45448</v>
      </c>
      <c r="B64" s="32" t="s">
        <v>933</v>
      </c>
      <c r="C64" s="31" t="s">
        <v>934</v>
      </c>
      <c r="D64" s="31" t="s">
        <v>972</v>
      </c>
      <c r="E64" s="31" t="s">
        <v>530</v>
      </c>
      <c r="F64" s="84">
        <v>871199</v>
      </c>
      <c r="G64" s="32">
        <v>56.93</v>
      </c>
      <c r="H64" s="32" t="s">
        <v>849</v>
      </c>
    </row>
    <row r="65" spans="1:8" ht="15" customHeight="1">
      <c r="A65" s="83">
        <v>45448</v>
      </c>
      <c r="B65" s="32" t="s">
        <v>933</v>
      </c>
      <c r="C65" s="31" t="s">
        <v>934</v>
      </c>
      <c r="D65" s="31" t="s">
        <v>1083</v>
      </c>
      <c r="E65" s="31" t="s">
        <v>530</v>
      </c>
      <c r="F65" s="84">
        <v>1020527</v>
      </c>
      <c r="G65" s="32">
        <v>56.39</v>
      </c>
      <c r="H65" s="32" t="s">
        <v>849</v>
      </c>
    </row>
    <row r="66" spans="1:8" ht="15" customHeight="1">
      <c r="A66" s="83">
        <v>45448</v>
      </c>
      <c r="B66" s="32" t="s">
        <v>1084</v>
      </c>
      <c r="C66" s="31" t="s">
        <v>1085</v>
      </c>
      <c r="D66" s="31" t="s">
        <v>1075</v>
      </c>
      <c r="E66" s="31" t="s">
        <v>530</v>
      </c>
      <c r="F66" s="84">
        <v>107107</v>
      </c>
      <c r="G66" s="32">
        <v>133</v>
      </c>
      <c r="H66" s="32" t="s">
        <v>849</v>
      </c>
    </row>
    <row r="67" spans="1:8" ht="15" customHeight="1">
      <c r="A67" s="83">
        <v>45448</v>
      </c>
      <c r="B67" s="32" t="s">
        <v>935</v>
      </c>
      <c r="C67" s="31" t="s">
        <v>936</v>
      </c>
      <c r="D67" s="31" t="s">
        <v>1032</v>
      </c>
      <c r="E67" s="31" t="s">
        <v>530</v>
      </c>
      <c r="F67" s="84">
        <v>28800</v>
      </c>
      <c r="G67" s="32">
        <v>136.25</v>
      </c>
      <c r="H67" s="32" t="s">
        <v>849</v>
      </c>
    </row>
    <row r="68" spans="1:8" ht="15" customHeight="1">
      <c r="A68" s="83">
        <v>45448</v>
      </c>
      <c r="B68" s="32" t="s">
        <v>1086</v>
      </c>
      <c r="C68" s="31" t="s">
        <v>1087</v>
      </c>
      <c r="D68" s="31" t="s">
        <v>1088</v>
      </c>
      <c r="E68" s="31" t="s">
        <v>530</v>
      </c>
      <c r="F68" s="84">
        <v>198937</v>
      </c>
      <c r="G68" s="32">
        <v>1050</v>
      </c>
      <c r="H68" s="32" t="s">
        <v>849</v>
      </c>
    </row>
    <row r="69" spans="1:8" ht="15" customHeight="1">
      <c r="A69" s="83">
        <v>45448</v>
      </c>
      <c r="B69" s="32" t="s">
        <v>1044</v>
      </c>
      <c r="C69" s="31" t="s">
        <v>1045</v>
      </c>
      <c r="D69" s="31" t="s">
        <v>1089</v>
      </c>
      <c r="E69" s="31" t="s">
        <v>531</v>
      </c>
      <c r="F69" s="84">
        <v>66000</v>
      </c>
      <c r="G69" s="32">
        <v>15.9</v>
      </c>
      <c r="H69" s="32" t="s">
        <v>849</v>
      </c>
    </row>
    <row r="70" spans="1:8" ht="15" customHeight="1">
      <c r="A70" s="83">
        <v>45448</v>
      </c>
      <c r="B70" s="32" t="s">
        <v>1044</v>
      </c>
      <c r="C70" s="31" t="s">
        <v>1045</v>
      </c>
      <c r="D70" s="31" t="s">
        <v>1090</v>
      </c>
      <c r="E70" s="31" t="s">
        <v>531</v>
      </c>
      <c r="F70" s="84">
        <v>60000</v>
      </c>
      <c r="G70" s="32">
        <v>15.9</v>
      </c>
      <c r="H70" s="32" t="s">
        <v>849</v>
      </c>
    </row>
    <row r="71" spans="1:8" ht="15" customHeight="1">
      <c r="A71" s="83">
        <v>45448</v>
      </c>
      <c r="B71" s="32" t="s">
        <v>1044</v>
      </c>
      <c r="C71" s="31" t="s">
        <v>1045</v>
      </c>
      <c r="D71" s="31" t="s">
        <v>1091</v>
      </c>
      <c r="E71" s="31" t="s">
        <v>531</v>
      </c>
      <c r="F71" s="84">
        <v>120000</v>
      </c>
      <c r="G71" s="32">
        <v>15.9</v>
      </c>
      <c r="H71" s="32" t="s">
        <v>849</v>
      </c>
    </row>
    <row r="72" spans="1:8" ht="15" customHeight="1">
      <c r="A72" s="83">
        <v>45448</v>
      </c>
      <c r="B72" s="32" t="s">
        <v>1048</v>
      </c>
      <c r="C72" s="31" t="s">
        <v>1049</v>
      </c>
      <c r="D72" s="31" t="s">
        <v>1092</v>
      </c>
      <c r="E72" s="31" t="s">
        <v>531</v>
      </c>
      <c r="F72" s="84">
        <v>980000</v>
      </c>
      <c r="G72" s="32">
        <v>647.04999999999995</v>
      </c>
      <c r="H72" s="32" t="s">
        <v>849</v>
      </c>
    </row>
    <row r="73" spans="1:8" ht="15" customHeight="1">
      <c r="A73" s="83">
        <v>45448</v>
      </c>
      <c r="B73" s="32" t="s">
        <v>1051</v>
      </c>
      <c r="C73" s="31" t="s">
        <v>1052</v>
      </c>
      <c r="D73" s="31" t="s">
        <v>1064</v>
      </c>
      <c r="E73" s="31" t="s">
        <v>531</v>
      </c>
      <c r="F73" s="84">
        <v>600000</v>
      </c>
      <c r="G73" s="32">
        <v>53.1</v>
      </c>
      <c r="H73" s="32" t="s">
        <v>849</v>
      </c>
    </row>
    <row r="74" spans="1:8" ht="15" customHeight="1">
      <c r="A74" s="83">
        <v>45448</v>
      </c>
      <c r="B74" s="32" t="s">
        <v>369</v>
      </c>
      <c r="C74" s="31" t="s">
        <v>1057</v>
      </c>
      <c r="D74" s="31" t="s">
        <v>897</v>
      </c>
      <c r="E74" s="31" t="s">
        <v>531</v>
      </c>
      <c r="F74" s="84">
        <v>3076563</v>
      </c>
      <c r="G74" s="32">
        <v>207.06</v>
      </c>
      <c r="H74" s="32" t="s">
        <v>849</v>
      </c>
    </row>
    <row r="75" spans="1:8" ht="15" customHeight="1">
      <c r="A75" s="83">
        <v>45448</v>
      </c>
      <c r="B75" s="32" t="s">
        <v>973</v>
      </c>
      <c r="C75" s="31" t="s">
        <v>974</v>
      </c>
      <c r="D75" s="31" t="s">
        <v>1093</v>
      </c>
      <c r="E75" s="31" t="s">
        <v>531</v>
      </c>
      <c r="F75" s="84">
        <v>4299903</v>
      </c>
      <c r="G75" s="32">
        <v>2.85</v>
      </c>
      <c r="H75" s="32" t="s">
        <v>849</v>
      </c>
    </row>
    <row r="76" spans="1:8" ht="15" customHeight="1">
      <c r="A76" s="83">
        <v>45448</v>
      </c>
      <c r="B76" s="32" t="s">
        <v>1059</v>
      </c>
      <c r="C76" s="31" t="s">
        <v>1060</v>
      </c>
      <c r="D76" s="31" t="s">
        <v>1061</v>
      </c>
      <c r="E76" s="31" t="s">
        <v>531</v>
      </c>
      <c r="F76" s="84">
        <v>4500000</v>
      </c>
      <c r="G76" s="32">
        <v>0.75</v>
      </c>
      <c r="H76" s="32" t="s">
        <v>849</v>
      </c>
    </row>
    <row r="77" spans="1:8" ht="15" customHeight="1">
      <c r="A77" s="83">
        <v>45448</v>
      </c>
      <c r="B77" s="32" t="s">
        <v>970</v>
      </c>
      <c r="C77" s="31" t="s">
        <v>971</v>
      </c>
      <c r="D77" s="31" t="s">
        <v>897</v>
      </c>
      <c r="E77" s="31" t="s">
        <v>531</v>
      </c>
      <c r="F77" s="84">
        <v>961474</v>
      </c>
      <c r="G77" s="32">
        <v>505.05</v>
      </c>
      <c r="H77" s="32" t="s">
        <v>849</v>
      </c>
    </row>
    <row r="78" spans="1:8" ht="15" customHeight="1">
      <c r="A78" s="83">
        <v>45448</v>
      </c>
      <c r="B78" s="32" t="s">
        <v>1068</v>
      </c>
      <c r="C78" s="31" t="s">
        <v>1069</v>
      </c>
      <c r="D78" s="31" t="s">
        <v>1070</v>
      </c>
      <c r="E78" s="31" t="s">
        <v>531</v>
      </c>
      <c r="F78" s="84">
        <v>99000</v>
      </c>
      <c r="G78" s="32">
        <v>275.89</v>
      </c>
      <c r="H78" s="32" t="s">
        <v>849</v>
      </c>
    </row>
    <row r="79" spans="1:8" ht="15" customHeight="1">
      <c r="A79" s="83">
        <v>45448</v>
      </c>
      <c r="B79" s="32" t="s">
        <v>1071</v>
      </c>
      <c r="C79" s="31" t="s">
        <v>1072</v>
      </c>
      <c r="D79" s="31" t="s">
        <v>1032</v>
      </c>
      <c r="E79" s="31" t="s">
        <v>531</v>
      </c>
      <c r="F79" s="84">
        <v>66500</v>
      </c>
      <c r="G79" s="32">
        <v>199</v>
      </c>
      <c r="H79" s="32" t="s">
        <v>849</v>
      </c>
    </row>
    <row r="80" spans="1:8" ht="15" customHeight="1">
      <c r="A80" s="83">
        <v>45448</v>
      </c>
      <c r="B80" s="32" t="s">
        <v>1071</v>
      </c>
      <c r="C80" s="31" t="s">
        <v>1072</v>
      </c>
      <c r="D80" s="31" t="s">
        <v>918</v>
      </c>
      <c r="E80" s="31" t="s">
        <v>531</v>
      </c>
      <c r="F80" s="84">
        <v>14500</v>
      </c>
      <c r="G80" s="32">
        <v>216.21</v>
      </c>
      <c r="H80" s="32" t="s">
        <v>849</v>
      </c>
    </row>
    <row r="81" spans="1:8" ht="15" customHeight="1">
      <c r="A81" s="83">
        <v>45448</v>
      </c>
      <c r="B81" s="32" t="s">
        <v>1073</v>
      </c>
      <c r="C81" s="31" t="s">
        <v>1074</v>
      </c>
      <c r="D81" s="31" t="s">
        <v>1083</v>
      </c>
      <c r="E81" s="31" t="s">
        <v>531</v>
      </c>
      <c r="F81" s="84">
        <v>150000</v>
      </c>
      <c r="G81" s="32">
        <v>60.3</v>
      </c>
      <c r="H81" s="32" t="s">
        <v>849</v>
      </c>
    </row>
    <row r="82" spans="1:8" ht="15" customHeight="1">
      <c r="A82" s="83">
        <v>45448</v>
      </c>
      <c r="B82" s="32" t="s">
        <v>1079</v>
      </c>
      <c r="C82" s="31" t="s">
        <v>1080</v>
      </c>
      <c r="D82" s="31" t="s">
        <v>1094</v>
      </c>
      <c r="E82" s="31" t="s">
        <v>531</v>
      </c>
      <c r="F82" s="84">
        <v>50000</v>
      </c>
      <c r="G82" s="32">
        <v>40.700000000000003</v>
      </c>
      <c r="H82" s="32" t="s">
        <v>849</v>
      </c>
    </row>
    <row r="83" spans="1:8" ht="15" customHeight="1">
      <c r="A83" s="83">
        <v>45448</v>
      </c>
      <c r="B83" s="32" t="s">
        <v>1095</v>
      </c>
      <c r="C83" s="31" t="s">
        <v>1096</v>
      </c>
      <c r="D83" s="31" t="s">
        <v>1097</v>
      </c>
      <c r="E83" s="31" t="s">
        <v>531</v>
      </c>
      <c r="F83" s="84">
        <v>60668</v>
      </c>
      <c r="G83" s="32">
        <v>17.399999999999999</v>
      </c>
      <c r="H83" s="32" t="s">
        <v>849</v>
      </c>
    </row>
    <row r="84" spans="1:8" ht="15" customHeight="1">
      <c r="A84" s="83">
        <v>45448</v>
      </c>
      <c r="B84" s="32" t="s">
        <v>1098</v>
      </c>
      <c r="C84" s="31" t="s">
        <v>1099</v>
      </c>
      <c r="D84" s="31" t="s">
        <v>1100</v>
      </c>
      <c r="E84" s="31" t="s">
        <v>531</v>
      </c>
      <c r="F84" s="84">
        <v>458652</v>
      </c>
      <c r="G84" s="32">
        <v>6.51</v>
      </c>
      <c r="H84" s="32" t="s">
        <v>849</v>
      </c>
    </row>
    <row r="85" spans="1:8" ht="15" customHeight="1">
      <c r="A85" s="83">
        <v>45448</v>
      </c>
      <c r="B85" s="32" t="s">
        <v>933</v>
      </c>
      <c r="C85" s="31" t="s">
        <v>934</v>
      </c>
      <c r="D85" s="31" t="s">
        <v>1083</v>
      </c>
      <c r="E85" s="31" t="s">
        <v>531</v>
      </c>
      <c r="F85" s="84">
        <v>1022027</v>
      </c>
      <c r="G85" s="32">
        <v>56.33</v>
      </c>
      <c r="H85" s="32" t="s">
        <v>849</v>
      </c>
    </row>
    <row r="86" spans="1:8" ht="15" customHeight="1">
      <c r="A86" s="83">
        <v>45448</v>
      </c>
      <c r="B86" s="32" t="s">
        <v>933</v>
      </c>
      <c r="C86" s="31" t="s">
        <v>934</v>
      </c>
      <c r="D86" s="31" t="s">
        <v>972</v>
      </c>
      <c r="E86" s="31" t="s">
        <v>531</v>
      </c>
      <c r="F86" s="84">
        <v>872463</v>
      </c>
      <c r="G86" s="32">
        <v>56.87</v>
      </c>
      <c r="H86" s="32" t="s">
        <v>849</v>
      </c>
    </row>
    <row r="87" spans="1:8" ht="15" customHeight="1">
      <c r="A87" s="83">
        <v>45448</v>
      </c>
      <c r="B87" s="32" t="s">
        <v>933</v>
      </c>
      <c r="C87" s="31" t="s">
        <v>934</v>
      </c>
      <c r="D87" s="31" t="s">
        <v>1082</v>
      </c>
      <c r="E87" s="31" t="s">
        <v>531</v>
      </c>
      <c r="F87" s="84">
        <v>992687</v>
      </c>
      <c r="G87" s="32">
        <v>56.98</v>
      </c>
      <c r="H87" s="32" t="s">
        <v>849</v>
      </c>
    </row>
    <row r="88" spans="1:8" ht="15" customHeight="1">
      <c r="A88" s="83">
        <v>45448</v>
      </c>
      <c r="B88" s="32" t="s">
        <v>1084</v>
      </c>
      <c r="C88" s="31" t="s">
        <v>1085</v>
      </c>
      <c r="D88" s="31" t="s">
        <v>1083</v>
      </c>
      <c r="E88" s="31" t="s">
        <v>531</v>
      </c>
      <c r="F88" s="84">
        <v>107107</v>
      </c>
      <c r="G88" s="32">
        <v>133</v>
      </c>
      <c r="H88" s="32" t="s">
        <v>849</v>
      </c>
    </row>
    <row r="89" spans="1:8" ht="15" customHeight="1">
      <c r="A89" s="83">
        <v>45448</v>
      </c>
      <c r="B89" s="32" t="s">
        <v>935</v>
      </c>
      <c r="C89" s="31" t="s">
        <v>936</v>
      </c>
      <c r="D89" s="31" t="s">
        <v>1032</v>
      </c>
      <c r="E89" s="31" t="s">
        <v>531</v>
      </c>
      <c r="F89" s="84">
        <v>45600</v>
      </c>
      <c r="G89" s="32">
        <v>136.27000000000001</v>
      </c>
      <c r="H89" s="32" t="s">
        <v>849</v>
      </c>
    </row>
    <row r="90" spans="1:8" ht="15" customHeight="1">
      <c r="A90" s="83">
        <v>45448</v>
      </c>
      <c r="B90" s="32" t="s">
        <v>1086</v>
      </c>
      <c r="C90" s="31" t="s">
        <v>1087</v>
      </c>
      <c r="D90" s="31" t="s">
        <v>1101</v>
      </c>
      <c r="E90" s="31" t="s">
        <v>531</v>
      </c>
      <c r="F90" s="84">
        <v>199000</v>
      </c>
      <c r="G90" s="32">
        <v>1050</v>
      </c>
      <c r="H90" s="32" t="s">
        <v>849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6"/>
  <sheetViews>
    <sheetView zoomScale="80" zoomScaleNormal="80" workbookViewId="0">
      <selection activeCell="A26" sqref="A2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937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852</v>
      </c>
      <c r="F10" s="183" t="s">
        <v>853</v>
      </c>
      <c r="G10" s="185">
        <v>3612</v>
      </c>
      <c r="H10" s="183"/>
      <c r="I10" s="183" t="s">
        <v>854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3746.45</v>
      </c>
      <c r="Q10" s="228"/>
      <c r="R10" s="54" t="s">
        <v>857</v>
      </c>
    </row>
    <row r="11" spans="1:26" ht="15" customHeight="1">
      <c r="A11" s="187">
        <v>2</v>
      </c>
      <c r="B11" s="184">
        <v>45414</v>
      </c>
      <c r="C11" s="188"/>
      <c r="D11" s="192" t="s">
        <v>124</v>
      </c>
      <c r="E11" s="189" t="s">
        <v>852</v>
      </c>
      <c r="F11" s="183" t="s">
        <v>855</v>
      </c>
      <c r="G11" s="185">
        <v>1267</v>
      </c>
      <c r="H11" s="183"/>
      <c r="I11" s="183" t="s">
        <v>856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1343.7</v>
      </c>
      <c r="Q11" s="228"/>
      <c r="R11" s="54" t="s">
        <v>857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546</v>
      </c>
      <c r="F12" s="183" t="s">
        <v>958</v>
      </c>
      <c r="G12" s="185">
        <v>408.5</v>
      </c>
      <c r="H12" s="183"/>
      <c r="I12" s="183" t="s">
        <v>850</v>
      </c>
      <c r="J12" s="185" t="s">
        <v>547</v>
      </c>
      <c r="K12" s="185"/>
      <c r="L12" s="186"/>
      <c r="M12" s="190"/>
      <c r="N12" s="185"/>
      <c r="O12" s="191"/>
      <c r="P12" s="186">
        <f>VLOOKUP(D12,'MidCap Intra'!$B$11:$C$571,2,0)</f>
        <v>430.3</v>
      </c>
      <c r="Q12" s="228"/>
      <c r="R12" s="54" t="s">
        <v>857</v>
      </c>
    </row>
    <row r="13" spans="1:26" ht="15" customHeight="1">
      <c r="A13" s="266">
        <v>4</v>
      </c>
      <c r="B13" s="267">
        <v>45428</v>
      </c>
      <c r="C13" s="268"/>
      <c r="D13" s="269" t="s">
        <v>133</v>
      </c>
      <c r="E13" s="270" t="s">
        <v>546</v>
      </c>
      <c r="F13" s="249">
        <v>2307.5</v>
      </c>
      <c r="G13" s="250">
        <v>2185</v>
      </c>
      <c r="H13" s="249">
        <v>2425</v>
      </c>
      <c r="I13" s="249" t="s">
        <v>864</v>
      </c>
      <c r="J13" s="248" t="s">
        <v>956</v>
      </c>
      <c r="K13" s="248">
        <f t="shared" ref="K13" si="0">H13-F13</f>
        <v>117.5</v>
      </c>
      <c r="L13" s="262">
        <f t="shared" ref="L13" si="1">(F13*-0.3)/100</f>
        <v>-6.9225000000000003</v>
      </c>
      <c r="M13" s="263">
        <f t="shared" ref="M13" si="2">(K13+L13)/F13</f>
        <v>4.7920910075839651E-2</v>
      </c>
      <c r="N13" s="248" t="s">
        <v>548</v>
      </c>
      <c r="O13" s="264">
        <v>45447</v>
      </c>
      <c r="P13" s="265"/>
      <c r="Q13" s="228"/>
      <c r="R13" s="54" t="s">
        <v>857</v>
      </c>
    </row>
    <row r="14" spans="1:26" ht="15" customHeight="1">
      <c r="A14" s="266">
        <v>5</v>
      </c>
      <c r="B14" s="267">
        <v>45434</v>
      </c>
      <c r="C14" s="268"/>
      <c r="D14" s="269" t="s">
        <v>83</v>
      </c>
      <c r="E14" s="270" t="s">
        <v>546</v>
      </c>
      <c r="F14" s="249">
        <v>628</v>
      </c>
      <c r="G14" s="250">
        <v>588</v>
      </c>
      <c r="H14" s="249">
        <v>662.5</v>
      </c>
      <c r="I14" s="249" t="s">
        <v>898</v>
      </c>
      <c r="J14" s="248" t="s">
        <v>921</v>
      </c>
      <c r="K14" s="248">
        <f t="shared" ref="K14:K15" si="3">H14-F14</f>
        <v>34.5</v>
      </c>
      <c r="L14" s="262">
        <f t="shared" ref="L14:L15" si="4">(F14*-0.3)/100</f>
        <v>-1.8840000000000001</v>
      </c>
      <c r="M14" s="263">
        <f t="shared" ref="M14:M15" si="5">(K14+L14)/F14</f>
        <v>5.1936305732484075E-2</v>
      </c>
      <c r="N14" s="248" t="s">
        <v>548</v>
      </c>
      <c r="O14" s="264">
        <v>45446</v>
      </c>
      <c r="P14" s="265"/>
      <c r="Q14" s="228"/>
      <c r="R14" s="54" t="s">
        <v>857</v>
      </c>
    </row>
    <row r="15" spans="1:26" ht="15" customHeight="1">
      <c r="A15" s="321">
        <v>6</v>
      </c>
      <c r="B15" s="322">
        <v>45436</v>
      </c>
      <c r="C15" s="323"/>
      <c r="D15" s="324" t="s">
        <v>48</v>
      </c>
      <c r="E15" s="325" t="s">
        <v>546</v>
      </c>
      <c r="F15" s="315">
        <v>2570</v>
      </c>
      <c r="G15" s="316">
        <v>2460</v>
      </c>
      <c r="H15" s="315">
        <v>2370</v>
      </c>
      <c r="I15" s="315" t="s">
        <v>899</v>
      </c>
      <c r="J15" s="317" t="s">
        <v>947</v>
      </c>
      <c r="K15" s="317">
        <f t="shared" si="3"/>
        <v>-200</v>
      </c>
      <c r="L15" s="326">
        <f t="shared" si="4"/>
        <v>-7.71</v>
      </c>
      <c r="M15" s="327">
        <f t="shared" si="5"/>
        <v>-8.0821011673151755E-2</v>
      </c>
      <c r="N15" s="317" t="s">
        <v>558</v>
      </c>
      <c r="O15" s="328">
        <v>45447</v>
      </c>
      <c r="P15" s="320"/>
      <c r="Q15" s="228"/>
      <c r="R15" s="54" t="s">
        <v>857</v>
      </c>
    </row>
    <row r="16" spans="1:26" ht="15" customHeight="1">
      <c r="A16" s="187">
        <v>7</v>
      </c>
      <c r="B16" s="184">
        <v>45442</v>
      </c>
      <c r="C16" s="188"/>
      <c r="D16" s="192" t="s">
        <v>237</v>
      </c>
      <c r="E16" s="189" t="s">
        <v>546</v>
      </c>
      <c r="F16" s="183" t="s">
        <v>904</v>
      </c>
      <c r="G16" s="185">
        <v>965</v>
      </c>
      <c r="H16" s="183"/>
      <c r="I16" s="183" t="s">
        <v>905</v>
      </c>
      <c r="J16" s="185" t="s">
        <v>547</v>
      </c>
      <c r="K16" s="185"/>
      <c r="L16" s="186"/>
      <c r="M16" s="190"/>
      <c r="N16" s="185"/>
      <c r="O16" s="191"/>
      <c r="P16" s="186">
        <f>VLOOKUP(D16,'MidCap Intra'!$B$11:$C$571,2,0)</f>
        <v>1048.6500000000001</v>
      </c>
      <c r="Q16" s="228"/>
      <c r="R16" s="54" t="s">
        <v>857</v>
      </c>
    </row>
    <row r="17" spans="1:38" ht="15" customHeight="1">
      <c r="A17" s="266">
        <v>8</v>
      </c>
      <c r="B17" s="267">
        <v>45442</v>
      </c>
      <c r="C17" s="268"/>
      <c r="D17" s="269" t="s">
        <v>206</v>
      </c>
      <c r="E17" s="270" t="s">
        <v>546</v>
      </c>
      <c r="F17" s="249">
        <v>2860</v>
      </c>
      <c r="G17" s="250">
        <v>2720</v>
      </c>
      <c r="H17" s="249">
        <v>2955</v>
      </c>
      <c r="I17" s="249" t="s">
        <v>906</v>
      </c>
      <c r="J17" s="248" t="s">
        <v>920</v>
      </c>
      <c r="K17" s="248">
        <f t="shared" ref="K17" si="6">H17-F17</f>
        <v>95</v>
      </c>
      <c r="L17" s="262">
        <f t="shared" ref="L17" si="7">(F17*-0.3)/100</f>
        <v>-8.58</v>
      </c>
      <c r="M17" s="263">
        <f t="shared" ref="M17" si="8">(K17+L17)/F17</f>
        <v>3.0216783216783217E-2</v>
      </c>
      <c r="N17" s="248" t="s">
        <v>548</v>
      </c>
      <c r="O17" s="264">
        <v>45446</v>
      </c>
      <c r="P17" s="265"/>
      <c r="Q17" s="228"/>
      <c r="R17" s="54" t="s">
        <v>857</v>
      </c>
    </row>
    <row r="18" spans="1:38" ht="15" customHeight="1">
      <c r="A18" s="266">
        <v>9</v>
      </c>
      <c r="B18" s="267">
        <v>45442</v>
      </c>
      <c r="C18" s="268"/>
      <c r="D18" s="269" t="s">
        <v>112</v>
      </c>
      <c r="E18" s="270" t="s">
        <v>546</v>
      </c>
      <c r="F18" s="249">
        <v>199</v>
      </c>
      <c r="G18" s="250">
        <v>185</v>
      </c>
      <c r="H18" s="249">
        <v>216.5</v>
      </c>
      <c r="I18" s="249" t="s">
        <v>907</v>
      </c>
      <c r="J18" s="248" t="s">
        <v>919</v>
      </c>
      <c r="K18" s="248">
        <f t="shared" ref="K18:K19" si="9">H18-F18</f>
        <v>17.5</v>
      </c>
      <c r="L18" s="262">
        <f t="shared" ref="L18:L19" si="10">(F18*-0.3)/100</f>
        <v>-0.59699999999999998</v>
      </c>
      <c r="M18" s="263">
        <f t="shared" ref="M18:M19" si="11">(K18+L18)/F18</f>
        <v>8.4939698492462301E-2</v>
      </c>
      <c r="N18" s="248" t="s">
        <v>548</v>
      </c>
      <c r="O18" s="264">
        <v>45446</v>
      </c>
      <c r="P18" s="265"/>
      <c r="Q18" s="228"/>
      <c r="R18" s="54" t="s">
        <v>858</v>
      </c>
    </row>
    <row r="19" spans="1:38" ht="15" customHeight="1">
      <c r="A19" s="321">
        <v>10</v>
      </c>
      <c r="B19" s="322">
        <v>45446</v>
      </c>
      <c r="C19" s="323"/>
      <c r="D19" s="324" t="s">
        <v>121</v>
      </c>
      <c r="E19" s="325" t="s">
        <v>546</v>
      </c>
      <c r="F19" s="315">
        <v>561</v>
      </c>
      <c r="G19" s="316">
        <v>534</v>
      </c>
      <c r="H19" s="315">
        <v>530</v>
      </c>
      <c r="I19" s="315" t="s">
        <v>922</v>
      </c>
      <c r="J19" s="317" t="s">
        <v>948</v>
      </c>
      <c r="K19" s="317">
        <f t="shared" si="9"/>
        <v>-31</v>
      </c>
      <c r="L19" s="326">
        <f t="shared" si="10"/>
        <v>-1.6829999999999998</v>
      </c>
      <c r="M19" s="327">
        <f t="shared" si="11"/>
        <v>-5.8258467023172902E-2</v>
      </c>
      <c r="N19" s="317" t="s">
        <v>558</v>
      </c>
      <c r="O19" s="328">
        <v>45447</v>
      </c>
      <c r="P19" s="320"/>
      <c r="Q19" s="228"/>
    </row>
    <row r="20" spans="1:38" ht="15" customHeight="1">
      <c r="A20" s="187">
        <v>11</v>
      </c>
      <c r="B20" s="184">
        <v>45447</v>
      </c>
      <c r="C20" s="188"/>
      <c r="D20" s="192" t="s">
        <v>206</v>
      </c>
      <c r="E20" s="189" t="s">
        <v>546</v>
      </c>
      <c r="F20" s="183" t="s">
        <v>939</v>
      </c>
      <c r="G20" s="185">
        <v>2740</v>
      </c>
      <c r="H20" s="183"/>
      <c r="I20" s="183" t="s">
        <v>940</v>
      </c>
      <c r="J20" s="185" t="s">
        <v>547</v>
      </c>
      <c r="K20" s="185"/>
      <c r="L20" s="186"/>
      <c r="M20" s="190"/>
      <c r="N20" s="185"/>
      <c r="O20" s="191"/>
      <c r="P20" s="186">
        <f>VLOOKUP(D20,'MidCap Intra'!$B$11:$C$571,2,0)</f>
        <v>2841.5</v>
      </c>
      <c r="Q20" s="228"/>
    </row>
    <row r="21" spans="1:38" ht="15" customHeight="1">
      <c r="A21" s="187">
        <v>12</v>
      </c>
      <c r="B21" s="184">
        <v>45447</v>
      </c>
      <c r="C21" s="188"/>
      <c r="D21" s="192" t="s">
        <v>126</v>
      </c>
      <c r="E21" s="189" t="s">
        <v>546</v>
      </c>
      <c r="F21" s="183" t="s">
        <v>1007</v>
      </c>
      <c r="G21" s="185">
        <v>1360</v>
      </c>
      <c r="H21" s="183"/>
      <c r="I21" s="183" t="s">
        <v>946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1551.8</v>
      </c>
      <c r="Q21" s="228"/>
    </row>
    <row r="22" spans="1:38" ht="15" customHeight="1">
      <c r="A22" s="321">
        <v>13</v>
      </c>
      <c r="B22" s="322">
        <v>45447</v>
      </c>
      <c r="C22" s="323"/>
      <c r="D22" s="324" t="s">
        <v>92</v>
      </c>
      <c r="E22" s="325" t="s">
        <v>546</v>
      </c>
      <c r="F22" s="315">
        <v>467.5</v>
      </c>
      <c r="G22" s="316">
        <v>445</v>
      </c>
      <c r="H22" s="315">
        <v>440</v>
      </c>
      <c r="I22" s="315" t="s">
        <v>949</v>
      </c>
      <c r="J22" s="317" t="s">
        <v>957</v>
      </c>
      <c r="K22" s="317">
        <f t="shared" ref="K22" si="12">H22-F22</f>
        <v>-27.5</v>
      </c>
      <c r="L22" s="326">
        <f t="shared" ref="L22" si="13">(F22*-0.3)/100</f>
        <v>-1.4025000000000001</v>
      </c>
      <c r="M22" s="327">
        <f t="shared" ref="M22" si="14">(K22+L22)/F22</f>
        <v>-6.1823529411764708E-2</v>
      </c>
      <c r="N22" s="317" t="s">
        <v>558</v>
      </c>
      <c r="O22" s="328">
        <v>45447</v>
      </c>
      <c r="P22" s="320"/>
      <c r="Q22" s="228"/>
    </row>
    <row r="23" spans="1:38" ht="15" customHeight="1">
      <c r="A23" s="187">
        <v>14</v>
      </c>
      <c r="B23" s="184">
        <v>45447</v>
      </c>
      <c r="C23" s="188"/>
      <c r="D23" s="192" t="s">
        <v>151</v>
      </c>
      <c r="E23" s="189" t="s">
        <v>546</v>
      </c>
      <c r="F23" s="183" t="s">
        <v>977</v>
      </c>
      <c r="G23" s="185">
        <v>150</v>
      </c>
      <c r="H23" s="183"/>
      <c r="I23" s="183" t="s">
        <v>976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159.25</v>
      </c>
      <c r="Q23" s="228"/>
    </row>
    <row r="24" spans="1:38" ht="15" customHeight="1">
      <c r="A24" s="266">
        <v>15</v>
      </c>
      <c r="B24" s="267">
        <v>45448</v>
      </c>
      <c r="C24" s="268"/>
      <c r="D24" s="269" t="s">
        <v>74</v>
      </c>
      <c r="E24" s="270" t="s">
        <v>546</v>
      </c>
      <c r="F24" s="249">
        <v>239.5</v>
      </c>
      <c r="G24" s="250">
        <v>219</v>
      </c>
      <c r="H24" s="249">
        <v>258.5</v>
      </c>
      <c r="I24" s="249" t="s">
        <v>978</v>
      </c>
      <c r="J24" s="248" t="s">
        <v>979</v>
      </c>
      <c r="K24" s="248">
        <f t="shared" ref="K24" si="15">H24-F24</f>
        <v>19</v>
      </c>
      <c r="L24" s="262">
        <f>(F24*-0.03)/100</f>
        <v>-7.1849999999999997E-2</v>
      </c>
      <c r="M24" s="263">
        <f t="shared" ref="M24" si="16">(K24+L24)/F24</f>
        <v>7.9031941544885173E-2</v>
      </c>
      <c r="N24" s="248" t="s">
        <v>548</v>
      </c>
      <c r="O24" s="264">
        <v>45448</v>
      </c>
      <c r="P24" s="265"/>
      <c r="Q24" s="228"/>
    </row>
    <row r="25" spans="1:38" ht="15" customHeight="1">
      <c r="A25" s="266">
        <v>16</v>
      </c>
      <c r="B25" s="267">
        <v>45448</v>
      </c>
      <c r="C25" s="268"/>
      <c r="D25" s="269" t="s">
        <v>298</v>
      </c>
      <c r="E25" s="270" t="s">
        <v>546</v>
      </c>
      <c r="F25" s="249">
        <v>1425</v>
      </c>
      <c r="G25" s="250">
        <v>1320</v>
      </c>
      <c r="H25" s="249">
        <v>1502.5</v>
      </c>
      <c r="I25" s="249" t="s">
        <v>984</v>
      </c>
      <c r="J25" s="248" t="s">
        <v>990</v>
      </c>
      <c r="K25" s="248">
        <f t="shared" ref="K25" si="17">H25-F25</f>
        <v>77.5</v>
      </c>
      <c r="L25" s="262">
        <f>(F25*-0.03)/100</f>
        <v>-0.42749999999999999</v>
      </c>
      <c r="M25" s="263">
        <f t="shared" ref="M25" si="18">(K25+L25)/F25</f>
        <v>5.4085964912280703E-2</v>
      </c>
      <c r="N25" s="248" t="s">
        <v>548</v>
      </c>
      <c r="O25" s="264">
        <v>45448</v>
      </c>
      <c r="P25" s="265"/>
      <c r="Q25" s="228"/>
    </row>
    <row r="26" spans="1:38" ht="15" customHeight="1">
      <c r="A26" s="187">
        <v>17</v>
      </c>
      <c r="B26" s="184">
        <v>45448</v>
      </c>
      <c r="C26" s="188"/>
      <c r="D26" s="192" t="s">
        <v>796</v>
      </c>
      <c r="E26" s="189" t="s">
        <v>546</v>
      </c>
      <c r="F26" s="183" t="s">
        <v>995</v>
      </c>
      <c r="G26" s="185">
        <v>2290</v>
      </c>
      <c r="H26" s="183"/>
      <c r="I26" s="183" t="s">
        <v>996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2475.85</v>
      </c>
      <c r="Q26" s="228"/>
    </row>
    <row r="27" spans="1:38" ht="15" customHeight="1">
      <c r="A27" s="187">
        <v>18</v>
      </c>
      <c r="B27" s="184">
        <v>45448</v>
      </c>
      <c r="C27" s="188"/>
      <c r="D27" s="192" t="s">
        <v>806</v>
      </c>
      <c r="E27" s="189" t="s">
        <v>546</v>
      </c>
      <c r="F27" s="183" t="s">
        <v>997</v>
      </c>
      <c r="G27" s="185">
        <v>595</v>
      </c>
      <c r="H27" s="183"/>
      <c r="I27" s="183" t="s">
        <v>998</v>
      </c>
      <c r="J27" s="185" t="s">
        <v>547</v>
      </c>
      <c r="K27" s="185"/>
      <c r="L27" s="186"/>
      <c r="M27" s="190"/>
      <c r="N27" s="185"/>
      <c r="O27" s="191"/>
      <c r="P27" s="186">
        <f>VLOOKUP(D27,'MidCap Intra'!$B$11:$C$571,2,0)</f>
        <v>666.35</v>
      </c>
      <c r="Q27" s="228"/>
    </row>
    <row r="28" spans="1:38" ht="15" customHeight="1">
      <c r="A28" s="187"/>
      <c r="B28" s="184"/>
      <c r="C28" s="188"/>
      <c r="D28" s="192"/>
      <c r="E28" s="189"/>
      <c r="F28" s="183"/>
      <c r="G28" s="185"/>
      <c r="H28" s="183"/>
      <c r="I28" s="183"/>
      <c r="J28" s="185"/>
      <c r="K28" s="185"/>
      <c r="L28" s="186"/>
      <c r="M28" s="190"/>
      <c r="N28" s="185"/>
      <c r="O28" s="191"/>
      <c r="P28" s="186"/>
      <c r="Q28" s="228"/>
    </row>
    <row r="29" spans="1:38" ht="15" customHeight="1">
      <c r="A29" s="187"/>
      <c r="B29" s="184"/>
      <c r="C29" s="188"/>
      <c r="D29" s="192"/>
      <c r="E29" s="189"/>
      <c r="F29" s="183"/>
      <c r="G29" s="185"/>
      <c r="H29" s="183"/>
      <c r="I29" s="183"/>
      <c r="J29" s="185"/>
      <c r="K29" s="185"/>
      <c r="L29" s="186"/>
      <c r="M29" s="190"/>
      <c r="N29" s="185"/>
      <c r="O29" s="191"/>
      <c r="P29" s="186"/>
      <c r="Q29" s="228"/>
    </row>
    <row r="30" spans="1:38" ht="15" customHeight="1"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38" ht="14.25" customHeight="1">
      <c r="A31" s="96"/>
      <c r="B31" s="97"/>
      <c r="C31" s="98"/>
      <c r="D31" s="99"/>
      <c r="E31" s="100"/>
      <c r="F31" s="10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102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549</v>
      </c>
      <c r="B32" s="104"/>
      <c r="C32" s="105"/>
      <c r="E32" s="106"/>
      <c r="F32" s="10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7" t="s">
        <v>550</v>
      </c>
      <c r="B33" s="103"/>
      <c r="C33" s="103"/>
      <c r="D33" s="103"/>
      <c r="E33" s="37"/>
      <c r="F33" s="108" t="s">
        <v>551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3" t="s">
        <v>552</v>
      </c>
      <c r="B34" s="103"/>
      <c r="C34" s="103"/>
      <c r="D34" s="103" t="s">
        <v>553</v>
      </c>
      <c r="E34" s="6"/>
      <c r="F34" s="108" t="s">
        <v>554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96"/>
      <c r="B36" s="196"/>
      <c r="C36" s="196"/>
      <c r="D36" s="196"/>
      <c r="E36" s="197"/>
      <c r="F36" s="197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4.25" customHeight="1">
      <c r="A37" s="103"/>
      <c r="B37" s="103"/>
      <c r="C37" s="103"/>
      <c r="D37" s="103"/>
      <c r="E37" s="6"/>
      <c r="F37" s="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115" t="s">
        <v>559</v>
      </c>
      <c r="B38" s="115"/>
      <c r="C38" s="115"/>
      <c r="D38" s="115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38.25" customHeight="1">
      <c r="A39" s="93" t="s">
        <v>16</v>
      </c>
      <c r="B39" s="93" t="s">
        <v>522</v>
      </c>
      <c r="C39" s="93"/>
      <c r="D39" s="94" t="s">
        <v>533</v>
      </c>
      <c r="E39" s="93" t="s">
        <v>534</v>
      </c>
      <c r="F39" s="93" t="s">
        <v>535</v>
      </c>
      <c r="G39" s="93" t="s">
        <v>555</v>
      </c>
      <c r="H39" s="93" t="s">
        <v>537</v>
      </c>
      <c r="I39" s="193" t="s">
        <v>538</v>
      </c>
      <c r="J39" s="195" t="s">
        <v>539</v>
      </c>
      <c r="K39" s="194" t="s">
        <v>560</v>
      </c>
      <c r="L39" s="95" t="s">
        <v>541</v>
      </c>
      <c r="M39" s="116" t="s">
        <v>561</v>
      </c>
      <c r="N39" s="93" t="s">
        <v>562</v>
      </c>
      <c r="O39" s="92" t="s">
        <v>543</v>
      </c>
      <c r="P39" s="261" t="s">
        <v>544</v>
      </c>
      <c r="Q39" s="230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.75" customHeight="1">
      <c r="A40" s="310">
        <v>1</v>
      </c>
      <c r="B40" s="311">
        <v>45446</v>
      </c>
      <c r="C40" s="312"/>
      <c r="D40" s="312" t="s">
        <v>901</v>
      </c>
      <c r="E40" s="310" t="s">
        <v>546</v>
      </c>
      <c r="F40" s="310">
        <v>12550</v>
      </c>
      <c r="G40" s="310">
        <v>12300</v>
      </c>
      <c r="H40" s="310">
        <v>12300</v>
      </c>
      <c r="I40" s="313" t="s">
        <v>923</v>
      </c>
      <c r="J40" s="304" t="s">
        <v>942</v>
      </c>
      <c r="K40" s="305">
        <f>H40-F40</f>
        <v>-250</v>
      </c>
      <c r="L40" s="306">
        <f t="shared" ref="L40" si="19">(H40*N40)*0.03%</f>
        <v>184.49999999999997</v>
      </c>
      <c r="M40" s="307">
        <f t="shared" ref="M40" si="20">(K40*N40)-L40</f>
        <v>-12684.5</v>
      </c>
      <c r="N40" s="305">
        <v>50</v>
      </c>
      <c r="O40" s="308" t="s">
        <v>558</v>
      </c>
      <c r="P40" s="309">
        <v>45447</v>
      </c>
      <c r="Q40" s="226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18"/>
      <c r="AK40" s="118"/>
      <c r="AL40" s="118"/>
    </row>
    <row r="41" spans="1:38" ht="12.75" customHeight="1">
      <c r="A41" s="310">
        <v>2</v>
      </c>
      <c r="B41" s="311">
        <v>45446</v>
      </c>
      <c r="C41" s="312"/>
      <c r="D41" s="312" t="s">
        <v>924</v>
      </c>
      <c r="E41" s="310" t="s">
        <v>546</v>
      </c>
      <c r="F41" s="310">
        <v>2381.5</v>
      </c>
      <c r="G41" s="310">
        <v>2355</v>
      </c>
      <c r="H41" s="310">
        <v>2355</v>
      </c>
      <c r="I41" s="313" t="s">
        <v>925</v>
      </c>
      <c r="J41" s="304" t="s">
        <v>941</v>
      </c>
      <c r="K41" s="305">
        <f>H41-F41</f>
        <v>-26.5</v>
      </c>
      <c r="L41" s="306">
        <f t="shared" ref="L41" si="21">(H41*N41)*0.03%</f>
        <v>337.00049999999999</v>
      </c>
      <c r="M41" s="307">
        <f t="shared" ref="M41" si="22">(K41*N41)-L41</f>
        <v>-12977.5005</v>
      </c>
      <c r="N41" s="305">
        <v>477</v>
      </c>
      <c r="O41" s="308" t="s">
        <v>558</v>
      </c>
      <c r="P41" s="309">
        <v>45447</v>
      </c>
      <c r="Q41" s="226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118"/>
      <c r="AK41" s="118"/>
      <c r="AL41" s="118"/>
    </row>
    <row r="42" spans="1:38" ht="12.75" customHeight="1">
      <c r="A42" s="310">
        <v>3</v>
      </c>
      <c r="B42" s="311">
        <v>45446</v>
      </c>
      <c r="C42" s="312"/>
      <c r="D42" s="312" t="s">
        <v>926</v>
      </c>
      <c r="E42" s="310" t="s">
        <v>546</v>
      </c>
      <c r="F42" s="310">
        <v>3879.5</v>
      </c>
      <c r="G42" s="310">
        <v>3810</v>
      </c>
      <c r="H42" s="310">
        <v>3755</v>
      </c>
      <c r="I42" s="313" t="s">
        <v>927</v>
      </c>
      <c r="J42" s="304" t="s">
        <v>950</v>
      </c>
      <c r="K42" s="305">
        <f>H42-F42</f>
        <v>-124.5</v>
      </c>
      <c r="L42" s="306">
        <f t="shared" ref="L42" si="23">(H42*N42)*0.03%</f>
        <v>168.97499999999999</v>
      </c>
      <c r="M42" s="307">
        <f t="shared" ref="M42" si="24">(K42*N42)-L42</f>
        <v>-18843.974999999999</v>
      </c>
      <c r="N42" s="305">
        <v>150</v>
      </c>
      <c r="O42" s="308" t="s">
        <v>558</v>
      </c>
      <c r="P42" s="309">
        <v>45447</v>
      </c>
      <c r="Q42" s="226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118"/>
      <c r="AK42" s="118"/>
      <c r="AL42" s="118"/>
    </row>
    <row r="43" spans="1:38" ht="12.75" customHeight="1">
      <c r="A43" s="329">
        <v>4</v>
      </c>
      <c r="B43" s="331">
        <v>45448</v>
      </c>
      <c r="C43" s="303"/>
      <c r="D43" s="303" t="s">
        <v>981</v>
      </c>
      <c r="E43" s="329" t="s">
        <v>546</v>
      </c>
      <c r="F43" s="329">
        <v>3260</v>
      </c>
      <c r="G43" s="329">
        <v>3195</v>
      </c>
      <c r="H43" s="329">
        <v>3322.5</v>
      </c>
      <c r="I43" s="329" t="s">
        <v>982</v>
      </c>
      <c r="J43" s="339" t="s">
        <v>983</v>
      </c>
      <c r="K43" s="340">
        <f>H43-F43</f>
        <v>62.5</v>
      </c>
      <c r="L43" s="341">
        <f t="shared" ref="L43" si="25">(H43*N43)*0.03%</f>
        <v>174.43124999999998</v>
      </c>
      <c r="M43" s="342">
        <f t="shared" ref="M43" si="26">(K43*N43)-L43</f>
        <v>10763.06875</v>
      </c>
      <c r="N43" s="340">
        <v>175</v>
      </c>
      <c r="O43" s="343" t="s">
        <v>548</v>
      </c>
      <c r="P43" s="344">
        <v>45448</v>
      </c>
      <c r="Q43" s="226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118"/>
      <c r="AK43" s="118"/>
      <c r="AL43" s="118"/>
    </row>
    <row r="44" spans="1:38" ht="12.75" customHeight="1">
      <c r="A44" s="333">
        <v>5</v>
      </c>
      <c r="B44" s="334">
        <v>45448</v>
      </c>
      <c r="C44" s="271"/>
      <c r="D44" s="271" t="s">
        <v>991</v>
      </c>
      <c r="E44" s="333" t="s">
        <v>546</v>
      </c>
      <c r="F44" s="333">
        <v>5835</v>
      </c>
      <c r="G44" s="333">
        <v>5740</v>
      </c>
      <c r="H44" s="333"/>
      <c r="I44" s="332" t="s">
        <v>992</v>
      </c>
      <c r="J44" s="185" t="s">
        <v>547</v>
      </c>
      <c r="K44" s="183"/>
      <c r="L44" s="186"/>
      <c r="M44" s="279"/>
      <c r="N44" s="183"/>
      <c r="O44" s="185"/>
      <c r="P44" s="231"/>
      <c r="Q44" s="226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118"/>
      <c r="AK44" s="118"/>
      <c r="AL44" s="118"/>
    </row>
    <row r="45" spans="1:38" ht="12.75" customHeight="1">
      <c r="A45" s="329">
        <v>6</v>
      </c>
      <c r="B45" s="331">
        <v>45448</v>
      </c>
      <c r="C45" s="303"/>
      <c r="D45" s="303" t="s">
        <v>993</v>
      </c>
      <c r="E45" s="329" t="s">
        <v>546</v>
      </c>
      <c r="F45" s="329">
        <v>2067.5</v>
      </c>
      <c r="G45" s="329">
        <v>2035</v>
      </c>
      <c r="H45" s="329">
        <v>2093</v>
      </c>
      <c r="I45" s="330" t="s">
        <v>994</v>
      </c>
      <c r="J45" s="339" t="s">
        <v>999</v>
      </c>
      <c r="K45" s="340">
        <f>H45-F45</f>
        <v>25.5</v>
      </c>
      <c r="L45" s="341">
        <f t="shared" ref="L45" si="27">(H45*N45)*0.03%</f>
        <v>230.43929999999997</v>
      </c>
      <c r="M45" s="342">
        <f t="shared" ref="M45" si="28">(K45*N45)-L45</f>
        <v>9128.0607</v>
      </c>
      <c r="N45" s="340">
        <v>367</v>
      </c>
      <c r="O45" s="343" t="s">
        <v>548</v>
      </c>
      <c r="P45" s="344">
        <v>45448</v>
      </c>
      <c r="Q45" s="226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2.75" customHeight="1">
      <c r="A46" s="329">
        <v>7</v>
      </c>
      <c r="B46" s="331">
        <v>45448</v>
      </c>
      <c r="C46" s="303"/>
      <c r="D46" s="303" t="s">
        <v>1000</v>
      </c>
      <c r="E46" s="329" t="s">
        <v>546</v>
      </c>
      <c r="F46" s="329">
        <v>1787.5</v>
      </c>
      <c r="G46" s="329">
        <v>1762</v>
      </c>
      <c r="H46" s="329">
        <v>1809.5</v>
      </c>
      <c r="I46" s="330" t="s">
        <v>1001</v>
      </c>
      <c r="J46" s="339" t="s">
        <v>1002</v>
      </c>
      <c r="K46" s="340">
        <f>H46-F46</f>
        <v>22</v>
      </c>
      <c r="L46" s="341">
        <f t="shared" ref="L46" si="29">(H46*N46)*0.03%</f>
        <v>271.42499999999995</v>
      </c>
      <c r="M46" s="342">
        <f t="shared" ref="M46" si="30">(K46*N46)-L46</f>
        <v>10728.575000000001</v>
      </c>
      <c r="N46" s="340">
        <v>500</v>
      </c>
      <c r="O46" s="343" t="s">
        <v>548</v>
      </c>
      <c r="P46" s="344">
        <v>45448</v>
      </c>
      <c r="Q46" s="226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333">
        <v>8</v>
      </c>
      <c r="B47" s="334">
        <v>45448</v>
      </c>
      <c r="C47" s="271"/>
      <c r="D47" s="271" t="s">
        <v>1003</v>
      </c>
      <c r="E47" s="333" t="s">
        <v>546</v>
      </c>
      <c r="F47" s="333">
        <v>3755</v>
      </c>
      <c r="G47" s="333">
        <v>3690</v>
      </c>
      <c r="H47" s="333"/>
      <c r="I47" s="332" t="s">
        <v>1005</v>
      </c>
      <c r="J47" s="185" t="s">
        <v>547</v>
      </c>
      <c r="K47" s="183"/>
      <c r="L47" s="186"/>
      <c r="M47" s="279"/>
      <c r="N47" s="183"/>
      <c r="O47" s="185"/>
      <c r="P47" s="231"/>
      <c r="Q47" s="226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33">
        <v>9</v>
      </c>
      <c r="B48" s="334">
        <v>45448</v>
      </c>
      <c r="C48" s="271"/>
      <c r="D48" s="271" t="s">
        <v>1004</v>
      </c>
      <c r="E48" s="333" t="s">
        <v>546</v>
      </c>
      <c r="F48" s="333">
        <v>5500</v>
      </c>
      <c r="G48" s="333">
        <v>5440</v>
      </c>
      <c r="H48" s="333"/>
      <c r="I48" s="332" t="s">
        <v>1006</v>
      </c>
      <c r="J48" s="185" t="s">
        <v>547</v>
      </c>
      <c r="K48" s="183"/>
      <c r="L48" s="186"/>
      <c r="M48" s="279"/>
      <c r="N48" s="183"/>
      <c r="O48" s="185"/>
      <c r="P48" s="231"/>
      <c r="Q48" s="226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33"/>
      <c r="B49" s="334"/>
      <c r="C49" s="271"/>
      <c r="D49" s="271"/>
      <c r="E49" s="333"/>
      <c r="F49" s="333"/>
      <c r="G49" s="333"/>
      <c r="H49" s="333"/>
      <c r="I49" s="332"/>
      <c r="J49" s="185"/>
      <c r="K49" s="183"/>
      <c r="L49" s="186"/>
      <c r="M49" s="279"/>
      <c r="N49" s="183"/>
      <c r="O49" s="185"/>
      <c r="P49" s="231"/>
      <c r="Q49" s="226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s="274" customFormat="1" ht="12.75" customHeight="1">
      <c r="A50" s="183"/>
      <c r="B50" s="231"/>
      <c r="C50" s="227"/>
      <c r="D50" s="227"/>
      <c r="E50" s="183"/>
      <c r="F50" s="183"/>
      <c r="G50" s="183"/>
      <c r="H50" s="183"/>
      <c r="I50" s="185"/>
      <c r="J50" s="185"/>
      <c r="K50" s="183"/>
      <c r="L50" s="186"/>
      <c r="M50" s="279"/>
      <c r="N50" s="183"/>
      <c r="O50" s="185"/>
      <c r="P50" s="231"/>
      <c r="Q50" s="226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3"/>
      <c r="AK50" s="273"/>
      <c r="AL50" s="273"/>
    </row>
    <row r="51" spans="1:38" s="274" customFormat="1" ht="15" customHeight="1">
      <c r="A51" s="273"/>
      <c r="B51" s="226"/>
      <c r="C51" s="275"/>
      <c r="D51" s="275"/>
      <c r="E51" s="273"/>
      <c r="F51" s="273"/>
      <c r="G51" s="273"/>
      <c r="H51" s="273"/>
      <c r="I51" s="276"/>
      <c r="J51" s="276"/>
      <c r="K51" s="273"/>
      <c r="L51" s="277"/>
      <c r="M51" s="278"/>
      <c r="N51" s="273"/>
      <c r="O51" s="276"/>
      <c r="P51" s="226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</row>
    <row r="52" spans="1:38" ht="12.75" customHeight="1">
      <c r="A52" s="118"/>
      <c r="B52" s="120"/>
      <c r="C52" s="117"/>
      <c r="D52" s="117"/>
      <c r="E52" s="118"/>
      <c r="F52" s="118"/>
      <c r="G52" s="118"/>
      <c r="H52" s="121"/>
      <c r="I52" s="121"/>
      <c r="J52" s="121"/>
      <c r="K52" s="117"/>
      <c r="L52" s="118"/>
      <c r="M52" s="118"/>
      <c r="N52" s="118"/>
      <c r="O52" s="121"/>
      <c r="P52" s="121"/>
      <c r="Q52" s="121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3.8">
      <c r="A53" s="122" t="s">
        <v>563</v>
      </c>
      <c r="B53" s="122"/>
      <c r="C53" s="122"/>
      <c r="D53" s="122"/>
      <c r="E53" s="123"/>
      <c r="F53" s="101"/>
      <c r="G53" s="101"/>
      <c r="H53" s="101"/>
      <c r="I53" s="101"/>
      <c r="J53" s="1"/>
      <c r="K53" s="6"/>
      <c r="L53" s="6"/>
      <c r="M53" s="6"/>
      <c r="N53" s="1"/>
      <c r="O53" s="1"/>
      <c r="P53" s="37"/>
      <c r="Q53" s="37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37"/>
      <c r="AK53" s="37"/>
      <c r="AL53" s="37"/>
    </row>
    <row r="54" spans="1:38" ht="39.6">
      <c r="A54" s="93" t="s">
        <v>16</v>
      </c>
      <c r="B54" s="93" t="s">
        <v>522</v>
      </c>
      <c r="C54" s="93"/>
      <c r="D54" s="94" t="s">
        <v>533</v>
      </c>
      <c r="E54" s="93" t="s">
        <v>534</v>
      </c>
      <c r="F54" s="93" t="s">
        <v>535</v>
      </c>
      <c r="G54" s="93" t="s">
        <v>555</v>
      </c>
      <c r="H54" s="93" t="s">
        <v>537</v>
      </c>
      <c r="I54" s="93" t="s">
        <v>538</v>
      </c>
      <c r="J54" s="92" t="s">
        <v>539</v>
      </c>
      <c r="K54" s="92" t="s">
        <v>564</v>
      </c>
      <c r="L54" s="95" t="s">
        <v>541</v>
      </c>
      <c r="M54" s="116" t="s">
        <v>561</v>
      </c>
      <c r="N54" s="93" t="s">
        <v>562</v>
      </c>
      <c r="O54" s="93" t="s">
        <v>543</v>
      </c>
      <c r="P54" s="94" t="s">
        <v>544</v>
      </c>
      <c r="Q54" s="229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37"/>
      <c r="AK54" s="37"/>
      <c r="AL54" s="37"/>
    </row>
    <row r="55" spans="1:38" ht="12.75" customHeight="1">
      <c r="A55" s="368">
        <v>1</v>
      </c>
      <c r="B55" s="370">
        <v>45443</v>
      </c>
      <c r="C55" s="302"/>
      <c r="D55" s="303" t="s">
        <v>908</v>
      </c>
      <c r="E55" s="249" t="s">
        <v>557</v>
      </c>
      <c r="F55" s="249">
        <v>335</v>
      </c>
      <c r="G55" s="249"/>
      <c r="H55" s="249">
        <v>535</v>
      </c>
      <c r="I55" s="250"/>
      <c r="J55" s="366" t="s">
        <v>952</v>
      </c>
      <c r="K55" s="249">
        <f>H55-F55</f>
        <v>200</v>
      </c>
      <c r="L55" s="265">
        <v>50</v>
      </c>
      <c r="M55" s="385">
        <f>(65*25)-100</f>
        <v>1525</v>
      </c>
      <c r="N55" s="368">
        <v>25</v>
      </c>
      <c r="O55" s="366" t="s">
        <v>548</v>
      </c>
      <c r="P55" s="370">
        <v>45447</v>
      </c>
      <c r="Q55" s="226"/>
      <c r="R55" s="54" t="s">
        <v>857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119"/>
      <c r="AH55" s="117"/>
      <c r="AI55" s="117"/>
      <c r="AJ55" s="118"/>
      <c r="AK55" s="118"/>
      <c r="AL55" s="118"/>
    </row>
    <row r="56" spans="1:38" ht="12.75" customHeight="1">
      <c r="A56" s="369"/>
      <c r="B56" s="371"/>
      <c r="C56" s="302"/>
      <c r="D56" s="303" t="s">
        <v>909</v>
      </c>
      <c r="E56" s="249" t="s">
        <v>819</v>
      </c>
      <c r="F56" s="249">
        <v>180</v>
      </c>
      <c r="G56" s="249"/>
      <c r="H56" s="249">
        <v>315</v>
      </c>
      <c r="I56" s="250"/>
      <c r="J56" s="367"/>
      <c r="K56" s="249">
        <f>F56-H56</f>
        <v>-135</v>
      </c>
      <c r="L56" s="265">
        <v>50</v>
      </c>
      <c r="M56" s="386"/>
      <c r="N56" s="369"/>
      <c r="O56" s="367"/>
      <c r="P56" s="371"/>
      <c r="Q56" s="226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119"/>
      <c r="AH56" s="117"/>
      <c r="AI56" s="117"/>
      <c r="AJ56" s="118"/>
      <c r="AK56" s="118"/>
      <c r="AL56" s="118"/>
    </row>
    <row r="57" spans="1:38" ht="12.75" customHeight="1">
      <c r="A57" s="372">
        <v>2</v>
      </c>
      <c r="B57" s="375">
        <v>45443</v>
      </c>
      <c r="C57" s="314"/>
      <c r="D57" s="312" t="s">
        <v>910</v>
      </c>
      <c r="E57" s="315" t="s">
        <v>819</v>
      </c>
      <c r="F57" s="315">
        <v>325</v>
      </c>
      <c r="G57" s="315"/>
      <c r="H57" s="315">
        <v>205</v>
      </c>
      <c r="I57" s="316"/>
      <c r="J57" s="380" t="s">
        <v>943</v>
      </c>
      <c r="K57" s="317">
        <f>F57-H57</f>
        <v>120</v>
      </c>
      <c r="L57" s="318">
        <v>50</v>
      </c>
      <c r="M57" s="319">
        <f t="shared" ref="M57:M60" si="31">(K57*N57)-L57</f>
        <v>2950</v>
      </c>
      <c r="N57" s="317">
        <v>25</v>
      </c>
      <c r="O57" s="380" t="s">
        <v>558</v>
      </c>
      <c r="P57" s="375">
        <v>45447</v>
      </c>
      <c r="Q57" s="226"/>
      <c r="R57" s="54" t="s">
        <v>859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  <c r="AG57" s="119"/>
      <c r="AH57" s="117"/>
      <c r="AI57" s="117"/>
      <c r="AJ57" s="118"/>
      <c r="AK57" s="118"/>
      <c r="AL57" s="118"/>
    </row>
    <row r="58" spans="1:38" ht="12.75" customHeight="1">
      <c r="A58" s="373"/>
      <c r="B58" s="376"/>
      <c r="C58" s="314"/>
      <c r="D58" s="312" t="s">
        <v>912</v>
      </c>
      <c r="E58" s="315" t="s">
        <v>819</v>
      </c>
      <c r="F58" s="315">
        <v>360</v>
      </c>
      <c r="G58" s="315"/>
      <c r="H58" s="315">
        <v>500</v>
      </c>
      <c r="I58" s="316"/>
      <c r="J58" s="381"/>
      <c r="K58" s="317">
        <f>F58-H58</f>
        <v>-140</v>
      </c>
      <c r="L58" s="318">
        <v>50</v>
      </c>
      <c r="M58" s="319">
        <f t="shared" si="31"/>
        <v>-3550</v>
      </c>
      <c r="N58" s="317">
        <v>25</v>
      </c>
      <c r="O58" s="381"/>
      <c r="P58" s="376"/>
      <c r="Q58" s="226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  <c r="AG58" s="119"/>
      <c r="AH58" s="117"/>
      <c r="AI58" s="117"/>
      <c r="AJ58" s="118"/>
      <c r="AK58" s="118"/>
      <c r="AL58" s="118"/>
    </row>
    <row r="59" spans="1:38" ht="12.75" customHeight="1">
      <c r="A59" s="373"/>
      <c r="B59" s="376"/>
      <c r="C59" s="314"/>
      <c r="D59" s="312" t="s">
        <v>911</v>
      </c>
      <c r="E59" s="315" t="s">
        <v>557</v>
      </c>
      <c r="F59" s="315">
        <v>202.5</v>
      </c>
      <c r="G59" s="315"/>
      <c r="H59" s="315">
        <v>125</v>
      </c>
      <c r="I59" s="316"/>
      <c r="J59" s="381"/>
      <c r="K59" s="317">
        <f>H59-F59</f>
        <v>-77.5</v>
      </c>
      <c r="L59" s="318">
        <v>50</v>
      </c>
      <c r="M59" s="319">
        <f t="shared" si="31"/>
        <v>-1987.5</v>
      </c>
      <c r="N59" s="317">
        <v>25</v>
      </c>
      <c r="O59" s="381"/>
      <c r="P59" s="376"/>
      <c r="Q59" s="226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119"/>
      <c r="AH59" s="117"/>
      <c r="AI59" s="117"/>
      <c r="AJ59" s="118"/>
      <c r="AK59" s="118"/>
      <c r="AL59" s="118"/>
    </row>
    <row r="60" spans="1:38" ht="12.75" customHeight="1">
      <c r="A60" s="374"/>
      <c r="B60" s="377"/>
      <c r="C60" s="314"/>
      <c r="D60" s="312" t="s">
        <v>913</v>
      </c>
      <c r="E60" s="315" t="s">
        <v>557</v>
      </c>
      <c r="F60" s="315">
        <v>232.5</v>
      </c>
      <c r="G60" s="315"/>
      <c r="H60" s="315">
        <v>322.5</v>
      </c>
      <c r="I60" s="316"/>
      <c r="J60" s="382"/>
      <c r="K60" s="317">
        <f>H60-F60</f>
        <v>90</v>
      </c>
      <c r="L60" s="318">
        <v>50</v>
      </c>
      <c r="M60" s="319">
        <f t="shared" si="31"/>
        <v>2200</v>
      </c>
      <c r="N60" s="317">
        <v>25</v>
      </c>
      <c r="O60" s="382"/>
      <c r="P60" s="377"/>
      <c r="Q60" s="226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119"/>
      <c r="AH60" s="117"/>
      <c r="AI60" s="117"/>
      <c r="AJ60" s="118"/>
      <c r="AK60" s="118"/>
      <c r="AL60" s="118"/>
    </row>
    <row r="61" spans="1:38" ht="12.75" customHeight="1">
      <c r="A61" s="368">
        <v>3</v>
      </c>
      <c r="B61" s="370">
        <v>45443</v>
      </c>
      <c r="C61" s="302"/>
      <c r="D61" s="303" t="s">
        <v>914</v>
      </c>
      <c r="E61" s="249" t="s">
        <v>557</v>
      </c>
      <c r="F61" s="249">
        <v>29.5</v>
      </c>
      <c r="G61" s="249"/>
      <c r="H61" s="249">
        <v>31.5</v>
      </c>
      <c r="I61" s="250"/>
      <c r="J61" s="366" t="s">
        <v>951</v>
      </c>
      <c r="K61" s="249">
        <f>H61-F61</f>
        <v>2</v>
      </c>
      <c r="L61" s="265">
        <v>50</v>
      </c>
      <c r="M61" s="385">
        <f>(2.25*450)-100</f>
        <v>912.5</v>
      </c>
      <c r="N61" s="368">
        <v>450</v>
      </c>
      <c r="O61" s="366" t="s">
        <v>548</v>
      </c>
      <c r="P61" s="370">
        <v>45447</v>
      </c>
      <c r="Q61" s="226"/>
      <c r="R61" s="54" t="s">
        <v>857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19"/>
      <c r="AH61" s="117"/>
      <c r="AI61" s="117"/>
      <c r="AJ61" s="118"/>
      <c r="AK61" s="118"/>
      <c r="AL61" s="118"/>
    </row>
    <row r="62" spans="1:38" ht="12.75" customHeight="1">
      <c r="A62" s="369"/>
      <c r="B62" s="371"/>
      <c r="C62" s="302"/>
      <c r="D62" s="303" t="s">
        <v>915</v>
      </c>
      <c r="E62" s="249" t="s">
        <v>819</v>
      </c>
      <c r="F62" s="249">
        <v>15.25</v>
      </c>
      <c r="G62" s="249"/>
      <c r="H62" s="249">
        <v>15</v>
      </c>
      <c r="I62" s="250"/>
      <c r="J62" s="367"/>
      <c r="K62" s="249">
        <f>F62-H62</f>
        <v>0.25</v>
      </c>
      <c r="L62" s="265">
        <v>50</v>
      </c>
      <c r="M62" s="386"/>
      <c r="N62" s="369"/>
      <c r="O62" s="367"/>
      <c r="P62" s="371"/>
      <c r="Q62" s="226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19"/>
      <c r="AH62" s="117"/>
      <c r="AI62" s="117"/>
      <c r="AJ62" s="118"/>
      <c r="AK62" s="118"/>
      <c r="AL62" s="118"/>
    </row>
    <row r="63" spans="1:38" ht="12.75" customHeight="1">
      <c r="A63" s="372">
        <v>4</v>
      </c>
      <c r="B63" s="375">
        <v>45443</v>
      </c>
      <c r="C63" s="314"/>
      <c r="D63" s="312" t="s">
        <v>916</v>
      </c>
      <c r="E63" s="315" t="s">
        <v>557</v>
      </c>
      <c r="F63" s="315">
        <v>147.5</v>
      </c>
      <c r="G63" s="315"/>
      <c r="H63" s="315">
        <v>0</v>
      </c>
      <c r="I63" s="316"/>
      <c r="J63" s="378" t="s">
        <v>944</v>
      </c>
      <c r="K63" s="315">
        <f>H63-F63</f>
        <v>-147.5</v>
      </c>
      <c r="L63" s="320">
        <v>50</v>
      </c>
      <c r="M63" s="383">
        <f>-(45*75)-100</f>
        <v>-3475</v>
      </c>
      <c r="N63" s="372">
        <v>75</v>
      </c>
      <c r="O63" s="378" t="s">
        <v>558</v>
      </c>
      <c r="P63" s="375">
        <v>45446</v>
      </c>
      <c r="Q63" s="226"/>
      <c r="R63" s="54" t="s">
        <v>859</v>
      </c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374"/>
      <c r="B64" s="377"/>
      <c r="C64" s="314"/>
      <c r="D64" s="312" t="s">
        <v>917</v>
      </c>
      <c r="E64" s="315" t="s">
        <v>819</v>
      </c>
      <c r="F64" s="315">
        <v>102.5</v>
      </c>
      <c r="G64" s="315"/>
      <c r="H64" s="315">
        <v>0</v>
      </c>
      <c r="I64" s="316"/>
      <c r="J64" s="379"/>
      <c r="K64" s="315">
        <f>F64-H64</f>
        <v>102.5</v>
      </c>
      <c r="L64" s="320">
        <v>50</v>
      </c>
      <c r="M64" s="384"/>
      <c r="N64" s="374"/>
      <c r="O64" s="379"/>
      <c r="P64" s="377"/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362">
        <v>5</v>
      </c>
      <c r="B65" s="364">
        <v>45446</v>
      </c>
      <c r="C65" s="227"/>
      <c r="D65" s="271" t="s">
        <v>928</v>
      </c>
      <c r="E65" s="183" t="s">
        <v>557</v>
      </c>
      <c r="F65" s="183" t="s">
        <v>930</v>
      </c>
      <c r="G65" s="183"/>
      <c r="H65" s="183"/>
      <c r="I65" s="185"/>
      <c r="J65" s="360" t="s">
        <v>547</v>
      </c>
      <c r="K65" s="183"/>
      <c r="L65" s="186"/>
      <c r="M65" s="247"/>
      <c r="N65" s="183"/>
      <c r="O65" s="290"/>
      <c r="P65" s="289"/>
      <c r="Q65" s="22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363"/>
      <c r="B66" s="365"/>
      <c r="C66" s="227"/>
      <c r="D66" s="271" t="s">
        <v>929</v>
      </c>
      <c r="E66" s="183" t="s">
        <v>819</v>
      </c>
      <c r="F66" s="183">
        <v>64</v>
      </c>
      <c r="G66" s="183"/>
      <c r="H66" s="183">
        <v>19</v>
      </c>
      <c r="I66" s="185"/>
      <c r="J66" s="361"/>
      <c r="K66" s="183"/>
      <c r="L66" s="186"/>
      <c r="M66" s="247"/>
      <c r="N66" s="183"/>
      <c r="O66" s="294"/>
      <c r="P66" s="295"/>
      <c r="Q66" s="226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300">
        <v>6</v>
      </c>
      <c r="B67" s="301">
        <v>45446</v>
      </c>
      <c r="C67" s="302"/>
      <c r="D67" s="303" t="s">
        <v>931</v>
      </c>
      <c r="E67" s="249" t="s">
        <v>819</v>
      </c>
      <c r="F67" s="249">
        <v>165</v>
      </c>
      <c r="G67" s="249">
        <v>265</v>
      </c>
      <c r="H67" s="249">
        <v>55</v>
      </c>
      <c r="I67" s="250" t="s">
        <v>932</v>
      </c>
      <c r="J67" s="296" t="s">
        <v>938</v>
      </c>
      <c r="K67" s="248">
        <f>F67-H67</f>
        <v>110</v>
      </c>
      <c r="L67" s="297">
        <v>50</v>
      </c>
      <c r="M67" s="298">
        <f>(K67*N67)-L67</f>
        <v>2700</v>
      </c>
      <c r="N67" s="248">
        <v>25</v>
      </c>
      <c r="O67" s="296" t="s">
        <v>548</v>
      </c>
      <c r="P67" s="299">
        <v>45447</v>
      </c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372">
        <v>7</v>
      </c>
      <c r="B68" s="375">
        <v>45447</v>
      </c>
      <c r="C68" s="314"/>
      <c r="D68" s="312" t="s">
        <v>953</v>
      </c>
      <c r="E68" s="315" t="s">
        <v>557</v>
      </c>
      <c r="F68" s="315">
        <v>285</v>
      </c>
      <c r="G68" s="315"/>
      <c r="H68" s="315">
        <v>0</v>
      </c>
      <c r="I68" s="316"/>
      <c r="J68" s="378" t="s">
        <v>955</v>
      </c>
      <c r="K68" s="315">
        <v>-285</v>
      </c>
      <c r="L68" s="320">
        <v>25</v>
      </c>
      <c r="M68" s="393">
        <v>-6375</v>
      </c>
      <c r="N68" s="317">
        <v>40</v>
      </c>
      <c r="O68" s="378" t="s">
        <v>558</v>
      </c>
      <c r="P68" s="375">
        <v>45447</v>
      </c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374"/>
      <c r="B69" s="377"/>
      <c r="C69" s="314"/>
      <c r="D69" s="314" t="s">
        <v>954</v>
      </c>
      <c r="E69" s="315" t="s">
        <v>819</v>
      </c>
      <c r="F69" s="315">
        <v>140</v>
      </c>
      <c r="G69" s="315"/>
      <c r="H69" s="315">
        <v>12.5</v>
      </c>
      <c r="I69" s="316"/>
      <c r="J69" s="379"/>
      <c r="K69" s="317">
        <f>F69-H69</f>
        <v>127.5</v>
      </c>
      <c r="L69" s="318">
        <v>50</v>
      </c>
      <c r="M69" s="394"/>
      <c r="N69" s="317">
        <v>40</v>
      </c>
      <c r="O69" s="379"/>
      <c r="P69" s="377"/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89">
        <v>8</v>
      </c>
      <c r="B70" s="391">
        <v>45417</v>
      </c>
      <c r="C70" s="345"/>
      <c r="D70" s="345" t="s">
        <v>985</v>
      </c>
      <c r="E70" s="335" t="s">
        <v>557</v>
      </c>
      <c r="F70" s="335" t="s">
        <v>987</v>
      </c>
      <c r="G70" s="335"/>
      <c r="H70" s="335"/>
      <c r="I70" s="336"/>
      <c r="J70" s="387" t="s">
        <v>547</v>
      </c>
      <c r="K70" s="335"/>
      <c r="L70" s="338"/>
      <c r="M70" s="346"/>
      <c r="N70" s="335"/>
      <c r="O70" s="336"/>
      <c r="P70" s="337"/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90"/>
      <c r="B71" s="392"/>
      <c r="C71" s="345"/>
      <c r="D71" s="345" t="s">
        <v>986</v>
      </c>
      <c r="E71" s="335" t="s">
        <v>819</v>
      </c>
      <c r="F71" s="335" t="s">
        <v>988</v>
      </c>
      <c r="G71" s="335"/>
      <c r="H71" s="335"/>
      <c r="I71" s="336"/>
      <c r="J71" s="388"/>
      <c r="K71" s="335"/>
      <c r="L71" s="338"/>
      <c r="M71" s="346"/>
      <c r="N71" s="335"/>
      <c r="O71" s="336"/>
      <c r="P71" s="337"/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35"/>
      <c r="B72" s="337"/>
      <c r="C72" s="345"/>
      <c r="D72" s="345"/>
      <c r="E72" s="335"/>
      <c r="F72" s="335"/>
      <c r="G72" s="335"/>
      <c r="H72" s="335"/>
      <c r="I72" s="336"/>
      <c r="J72" s="336"/>
      <c r="K72" s="335"/>
      <c r="L72" s="338"/>
      <c r="M72" s="346"/>
      <c r="N72" s="335"/>
      <c r="O72" s="336"/>
      <c r="P72" s="337"/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35"/>
      <c r="B73" s="337"/>
      <c r="C73" s="345"/>
      <c r="D73" s="345"/>
      <c r="E73" s="335"/>
      <c r="F73" s="335"/>
      <c r="G73" s="335"/>
      <c r="H73" s="335"/>
      <c r="I73" s="336"/>
      <c r="J73" s="336"/>
      <c r="K73" s="335"/>
      <c r="L73" s="338"/>
      <c r="M73" s="346"/>
      <c r="N73" s="335"/>
      <c r="O73" s="336"/>
      <c r="P73" s="337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s="243" customFormat="1" ht="12.75" customHeight="1">
      <c r="A74" s="347"/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239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242"/>
      <c r="AH74" s="240"/>
      <c r="AI74" s="240"/>
      <c r="AJ74" s="241"/>
      <c r="AK74" s="241"/>
      <c r="AL74" s="241"/>
    </row>
    <row r="75" spans="1:38" ht="38.25" customHeight="1">
      <c r="A75" s="91" t="s">
        <v>569</v>
      </c>
      <c r="B75" s="124"/>
      <c r="C75" s="124"/>
      <c r="D75" s="125"/>
      <c r="E75" s="109"/>
      <c r="F75" s="6"/>
      <c r="G75" s="6"/>
      <c r="H75" s="110"/>
      <c r="I75" s="126"/>
      <c r="J75" s="1"/>
      <c r="K75" s="6"/>
      <c r="L75" s="6"/>
      <c r="M75" s="6"/>
      <c r="N75" s="1"/>
      <c r="O75" s="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"/>
      <c r="AH75" s="1"/>
      <c r="AI75" s="1"/>
      <c r="AJ75" s="6"/>
      <c r="AK75" s="1"/>
    </row>
    <row r="76" spans="1:38" ht="39.6">
      <c r="A76" s="92" t="s">
        <v>16</v>
      </c>
      <c r="B76" s="93" t="s">
        <v>522</v>
      </c>
      <c r="C76" s="93"/>
      <c r="D76" s="94" t="s">
        <v>533</v>
      </c>
      <c r="E76" s="93" t="s">
        <v>534</v>
      </c>
      <c r="F76" s="93" t="s">
        <v>535</v>
      </c>
      <c r="G76" s="93" t="s">
        <v>536</v>
      </c>
      <c r="H76" s="93" t="s">
        <v>537</v>
      </c>
      <c r="I76" s="93" t="s">
        <v>538</v>
      </c>
      <c r="J76" s="92" t="s">
        <v>539</v>
      </c>
      <c r="K76" s="113" t="s">
        <v>556</v>
      </c>
      <c r="L76" s="114" t="s">
        <v>541</v>
      </c>
      <c r="M76" s="95" t="s">
        <v>542</v>
      </c>
      <c r="N76" s="93" t="s">
        <v>543</v>
      </c>
      <c r="O76" s="94" t="s">
        <v>544</v>
      </c>
      <c r="P76" s="193" t="s">
        <v>545</v>
      </c>
      <c r="Q76" s="195" t="s">
        <v>813</v>
      </c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37"/>
      <c r="AH76" s="37"/>
      <c r="AI76" s="37"/>
      <c r="AJ76" s="37"/>
      <c r="AK76" s="37"/>
      <c r="AL76" s="37"/>
    </row>
    <row r="77" spans="1:38" ht="12.75" customHeight="1">
      <c r="A77" s="183">
        <v>1</v>
      </c>
      <c r="B77" s="184">
        <v>45356</v>
      </c>
      <c r="C77" s="227"/>
      <c r="D77" s="227" t="s">
        <v>295</v>
      </c>
      <c r="E77" s="183" t="s">
        <v>852</v>
      </c>
      <c r="F77" s="293">
        <v>38.94</v>
      </c>
      <c r="G77" s="183">
        <v>34.64</v>
      </c>
      <c r="H77" s="183"/>
      <c r="I77" s="183" t="s">
        <v>903</v>
      </c>
      <c r="J77" s="183" t="s">
        <v>547</v>
      </c>
      <c r="K77" s="183"/>
      <c r="L77" s="245"/>
      <c r="M77" s="246"/>
      <c r="N77" s="183"/>
      <c r="O77" s="231"/>
      <c r="P77" s="186">
        <f>VLOOKUP(D77,'MidCap Intra'!$B$11:$C$571,2,0)</f>
        <v>36.6</v>
      </c>
      <c r="Q77" s="244"/>
      <c r="R77" s="54" t="s">
        <v>857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</row>
    <row r="78" spans="1:38" ht="12.75" customHeight="1">
      <c r="A78" s="315">
        <v>2</v>
      </c>
      <c r="B78" s="322">
        <v>45390</v>
      </c>
      <c r="C78" s="314"/>
      <c r="D78" s="314" t="s">
        <v>845</v>
      </c>
      <c r="E78" s="315" t="s">
        <v>546</v>
      </c>
      <c r="F78" s="315">
        <v>1880</v>
      </c>
      <c r="G78" s="315">
        <v>1770</v>
      </c>
      <c r="H78" s="315">
        <v>1770</v>
      </c>
      <c r="I78" s="315" t="s">
        <v>842</v>
      </c>
      <c r="J78" s="317" t="s">
        <v>980</v>
      </c>
      <c r="K78" s="317">
        <f t="shared" ref="K78" si="32">H78-F78</f>
        <v>-110</v>
      </c>
      <c r="L78" s="326">
        <f t="shared" ref="L78" si="33">(F78*-0.3)/100</f>
        <v>-5.64</v>
      </c>
      <c r="M78" s="327">
        <f t="shared" ref="M78" si="34">(K78+L78)/F78</f>
        <v>-6.1510638297872337E-2</v>
      </c>
      <c r="N78" s="317" t="s">
        <v>558</v>
      </c>
      <c r="O78" s="328">
        <v>45448</v>
      </c>
      <c r="P78" s="320"/>
      <c r="Q78" s="244"/>
      <c r="R78" s="54" t="s">
        <v>857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</row>
    <row r="79" spans="1:38" ht="12.75" customHeight="1">
      <c r="A79" s="183">
        <v>3</v>
      </c>
      <c r="B79" s="184">
        <v>45436</v>
      </c>
      <c r="C79" s="227"/>
      <c r="D79" s="227" t="s">
        <v>148</v>
      </c>
      <c r="E79" s="183" t="s">
        <v>546</v>
      </c>
      <c r="F79" s="183" t="s">
        <v>945</v>
      </c>
      <c r="G79" s="183">
        <v>290</v>
      </c>
      <c r="H79" s="183"/>
      <c r="I79" s="183" t="s">
        <v>900</v>
      </c>
      <c r="J79" s="183" t="s">
        <v>547</v>
      </c>
      <c r="K79" s="183"/>
      <c r="L79" s="245"/>
      <c r="M79" s="246"/>
      <c r="N79" s="183"/>
      <c r="O79" s="231"/>
      <c r="P79" s="186">
        <f>VLOOKUP(D79,'MidCap Intra'!$B$11:$C$571,2,0)</f>
        <v>332.7</v>
      </c>
      <c r="Q79" s="244"/>
      <c r="R79" s="54" t="s">
        <v>857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</row>
    <row r="80" spans="1:38" ht="12.75" customHeight="1">
      <c r="A80" s="183"/>
      <c r="B80" s="184"/>
      <c r="C80" s="227"/>
      <c r="D80" s="227"/>
      <c r="E80" s="183"/>
      <c r="F80" s="183"/>
      <c r="G80" s="183"/>
      <c r="H80" s="183"/>
      <c r="I80" s="183"/>
      <c r="J80" s="183"/>
      <c r="K80" s="183"/>
      <c r="L80" s="245"/>
      <c r="M80" s="246"/>
      <c r="N80" s="183"/>
      <c r="O80" s="231"/>
      <c r="P80" s="186"/>
      <c r="Q80" s="244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</row>
    <row r="81" spans="1:32" ht="12.75" customHeight="1">
      <c r="A81" s="183"/>
      <c r="B81" s="184"/>
      <c r="C81" s="227"/>
      <c r="D81" s="227"/>
      <c r="E81" s="183"/>
      <c r="F81" s="183"/>
      <c r="G81" s="183"/>
      <c r="H81" s="183"/>
      <c r="I81" s="183"/>
      <c r="J81" s="183"/>
      <c r="K81" s="183"/>
      <c r="L81" s="245"/>
      <c r="M81" s="246"/>
      <c r="N81" s="183"/>
      <c r="O81" s="231"/>
      <c r="P81" s="184"/>
      <c r="Q81" s="244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</row>
    <row r="82" spans="1:32" ht="12.75" customHeight="1">
      <c r="A82" s="103" t="s">
        <v>549</v>
      </c>
      <c r="B82" s="103"/>
      <c r="C82" s="103"/>
      <c r="D82" s="54"/>
      <c r="E82" s="37"/>
      <c r="F82" s="108" t="s">
        <v>551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</row>
    <row r="83" spans="1:32" ht="12.75" customHeight="1">
      <c r="A83" s="107" t="s">
        <v>550</v>
      </c>
      <c r="B83" s="103"/>
      <c r="C83" s="103"/>
      <c r="D83" s="54"/>
      <c r="E83" s="37"/>
      <c r="F83" s="108" t="s">
        <v>554</v>
      </c>
      <c r="G83" s="54"/>
      <c r="H83" s="54" t="s">
        <v>571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</row>
    <row r="84" spans="1:32" ht="12.75" customHeight="1">
      <c r="A84" s="54"/>
      <c r="B84" s="54"/>
      <c r="C84" s="103"/>
      <c r="D84" s="54"/>
      <c r="E84" s="37"/>
      <c r="F84" s="108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</row>
    <row r="85" spans="1:32" ht="12.75" customHeight="1">
      <c r="A85" s="54"/>
      <c r="B85" s="54"/>
      <c r="C85" s="103"/>
      <c r="D85" s="54"/>
      <c r="E85" s="37"/>
      <c r="F85" s="108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2" ht="12.75" customHeight="1">
      <c r="A86" s="54"/>
      <c r="B86" s="54"/>
      <c r="C86" s="103"/>
      <c r="D86" s="54"/>
      <c r="E86" s="37"/>
      <c r="F86" s="108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2" ht="12.75" customHeight="1">
      <c r="A87" s="54"/>
      <c r="B87" s="54"/>
      <c r="C87" s="103"/>
      <c r="D87" s="54"/>
      <c r="E87" s="37"/>
      <c r="F87" s="108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2" ht="12.75" customHeight="1">
      <c r="A88" s="54"/>
      <c r="B88" s="54"/>
      <c r="C88" s="103"/>
      <c r="D88" s="54"/>
      <c r="E88" s="37"/>
      <c r="F88" s="108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2" ht="12.75" customHeight="1">
      <c r="A89" s="54"/>
      <c r="B89" s="54"/>
      <c r="C89" s="103"/>
      <c r="D89" s="54"/>
      <c r="E89" s="37"/>
      <c r="F89" s="108"/>
      <c r="G89" s="54"/>
      <c r="H89" s="37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2" ht="12.75" customHeight="1">
      <c r="A90" s="54"/>
      <c r="B90" s="54"/>
      <c r="C90" s="103"/>
      <c r="D90" s="54"/>
      <c r="E90" s="37"/>
      <c r="F90" s="108"/>
      <c r="G90" s="54"/>
      <c r="H90" s="37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2" ht="12.75" customHeight="1">
      <c r="A91" s="54"/>
      <c r="B91" s="54"/>
      <c r="C91" s="97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2" ht="38.25" customHeight="1">
      <c r="A92" s="37"/>
      <c r="B92" s="127" t="s">
        <v>572</v>
      </c>
      <c r="C92" s="127"/>
      <c r="D92" s="54"/>
      <c r="E92" s="127"/>
      <c r="F92" s="6"/>
      <c r="G92" s="6"/>
      <c r="H92" s="111"/>
      <c r="I92" s="6"/>
      <c r="J92" s="111"/>
      <c r="K92" s="112"/>
      <c r="L92" s="6"/>
      <c r="M92" s="6"/>
      <c r="N92" s="1"/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2" ht="12.75" customHeight="1">
      <c r="A93" s="92" t="s">
        <v>16</v>
      </c>
      <c r="B93" s="93" t="s">
        <v>522</v>
      </c>
      <c r="C93" s="93"/>
      <c r="D93" s="94" t="s">
        <v>533</v>
      </c>
      <c r="E93" s="93" t="s">
        <v>534</v>
      </c>
      <c r="F93" s="93" t="s">
        <v>535</v>
      </c>
      <c r="G93" s="93" t="s">
        <v>573</v>
      </c>
      <c r="H93" s="93" t="s">
        <v>574</v>
      </c>
      <c r="I93" s="93" t="s">
        <v>538</v>
      </c>
      <c r="J93" s="128" t="s">
        <v>539</v>
      </c>
      <c r="K93" s="93" t="s">
        <v>540</v>
      </c>
      <c r="L93" s="93" t="s">
        <v>575</v>
      </c>
      <c r="M93" s="93" t="s">
        <v>543</v>
      </c>
      <c r="N93" s="94" t="s">
        <v>544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2" ht="12.75" customHeight="1">
      <c r="A94" s="129">
        <v>1</v>
      </c>
      <c r="B94" s="130">
        <v>41579</v>
      </c>
      <c r="C94" s="130"/>
      <c r="D94" s="131" t="s">
        <v>576</v>
      </c>
      <c r="E94" s="132" t="s">
        <v>546</v>
      </c>
      <c r="F94" s="133">
        <v>82</v>
      </c>
      <c r="G94" s="132" t="s">
        <v>577</v>
      </c>
      <c r="H94" s="132">
        <v>100</v>
      </c>
      <c r="I94" s="134">
        <v>100</v>
      </c>
      <c r="J94" s="135" t="s">
        <v>578</v>
      </c>
      <c r="K94" s="136">
        <f t="shared" ref="K94:K125" si="35">H94-F94</f>
        <v>18</v>
      </c>
      <c r="L94" s="137">
        <f t="shared" ref="L94:L125" si="36">K94/F94</f>
        <v>0.21951219512195122</v>
      </c>
      <c r="M94" s="132" t="s">
        <v>548</v>
      </c>
      <c r="N94" s="138">
        <v>42657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2" ht="12.75" customHeight="1">
      <c r="A95" s="129">
        <v>2</v>
      </c>
      <c r="B95" s="130">
        <v>41794</v>
      </c>
      <c r="C95" s="130"/>
      <c r="D95" s="131" t="s">
        <v>579</v>
      </c>
      <c r="E95" s="132" t="s">
        <v>557</v>
      </c>
      <c r="F95" s="133">
        <v>257</v>
      </c>
      <c r="G95" s="132" t="s">
        <v>577</v>
      </c>
      <c r="H95" s="132">
        <v>300</v>
      </c>
      <c r="I95" s="134">
        <v>300</v>
      </c>
      <c r="J95" s="135" t="s">
        <v>578</v>
      </c>
      <c r="K95" s="136">
        <f t="shared" si="35"/>
        <v>43</v>
      </c>
      <c r="L95" s="137">
        <f t="shared" si="36"/>
        <v>0.16731517509727625</v>
      </c>
      <c r="M95" s="132" t="s">
        <v>548</v>
      </c>
      <c r="N95" s="138">
        <v>41822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2" ht="12.75" customHeight="1">
      <c r="A96" s="129">
        <v>3</v>
      </c>
      <c r="B96" s="130">
        <v>41828</v>
      </c>
      <c r="C96" s="130"/>
      <c r="D96" s="131" t="s">
        <v>580</v>
      </c>
      <c r="E96" s="132" t="s">
        <v>557</v>
      </c>
      <c r="F96" s="133">
        <v>393</v>
      </c>
      <c r="G96" s="132" t="s">
        <v>577</v>
      </c>
      <c r="H96" s="132">
        <v>468</v>
      </c>
      <c r="I96" s="134">
        <v>468</v>
      </c>
      <c r="J96" s="135" t="s">
        <v>578</v>
      </c>
      <c r="K96" s="136">
        <f t="shared" si="35"/>
        <v>75</v>
      </c>
      <c r="L96" s="137">
        <f t="shared" si="36"/>
        <v>0.19083969465648856</v>
      </c>
      <c r="M96" s="132" t="s">
        <v>548</v>
      </c>
      <c r="N96" s="138">
        <v>41863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4</v>
      </c>
      <c r="B97" s="130">
        <v>41857</v>
      </c>
      <c r="C97" s="130"/>
      <c r="D97" s="131" t="s">
        <v>581</v>
      </c>
      <c r="E97" s="132" t="s">
        <v>557</v>
      </c>
      <c r="F97" s="133">
        <v>205</v>
      </c>
      <c r="G97" s="132" t="s">
        <v>577</v>
      </c>
      <c r="H97" s="132">
        <v>275</v>
      </c>
      <c r="I97" s="134">
        <v>250</v>
      </c>
      <c r="J97" s="135" t="s">
        <v>578</v>
      </c>
      <c r="K97" s="136">
        <f t="shared" si="35"/>
        <v>70</v>
      </c>
      <c r="L97" s="137">
        <f t="shared" si="36"/>
        <v>0.34146341463414637</v>
      </c>
      <c r="M97" s="132" t="s">
        <v>548</v>
      </c>
      <c r="N97" s="138">
        <v>41962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5</v>
      </c>
      <c r="B98" s="130">
        <v>41886</v>
      </c>
      <c r="C98" s="130"/>
      <c r="D98" s="131" t="s">
        <v>582</v>
      </c>
      <c r="E98" s="132" t="s">
        <v>557</v>
      </c>
      <c r="F98" s="133">
        <v>162</v>
      </c>
      <c r="G98" s="132" t="s">
        <v>577</v>
      </c>
      <c r="H98" s="132">
        <v>190</v>
      </c>
      <c r="I98" s="134">
        <v>190</v>
      </c>
      <c r="J98" s="135" t="s">
        <v>578</v>
      </c>
      <c r="K98" s="136">
        <f t="shared" si="35"/>
        <v>28</v>
      </c>
      <c r="L98" s="137">
        <f t="shared" si="36"/>
        <v>0.1728395061728395</v>
      </c>
      <c r="M98" s="132" t="s">
        <v>548</v>
      </c>
      <c r="N98" s="138">
        <v>42006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6</v>
      </c>
      <c r="B99" s="130">
        <v>41886</v>
      </c>
      <c r="C99" s="130"/>
      <c r="D99" s="131" t="s">
        <v>583</v>
      </c>
      <c r="E99" s="132" t="s">
        <v>557</v>
      </c>
      <c r="F99" s="133">
        <v>75</v>
      </c>
      <c r="G99" s="132" t="s">
        <v>577</v>
      </c>
      <c r="H99" s="132">
        <v>91.5</v>
      </c>
      <c r="I99" s="134" t="s">
        <v>570</v>
      </c>
      <c r="J99" s="135" t="s">
        <v>584</v>
      </c>
      <c r="K99" s="136">
        <f t="shared" si="35"/>
        <v>16.5</v>
      </c>
      <c r="L99" s="137">
        <f t="shared" si="36"/>
        <v>0.22</v>
      </c>
      <c r="M99" s="132" t="s">
        <v>548</v>
      </c>
      <c r="N99" s="138">
        <v>41954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7</v>
      </c>
      <c r="B100" s="130">
        <v>41913</v>
      </c>
      <c r="C100" s="130"/>
      <c r="D100" s="131" t="s">
        <v>585</v>
      </c>
      <c r="E100" s="132" t="s">
        <v>557</v>
      </c>
      <c r="F100" s="133">
        <v>850</v>
      </c>
      <c r="G100" s="132" t="s">
        <v>577</v>
      </c>
      <c r="H100" s="132">
        <v>982.5</v>
      </c>
      <c r="I100" s="134">
        <v>1050</v>
      </c>
      <c r="J100" s="135" t="s">
        <v>586</v>
      </c>
      <c r="K100" s="136">
        <f t="shared" si="35"/>
        <v>132.5</v>
      </c>
      <c r="L100" s="137">
        <f t="shared" si="36"/>
        <v>0.15588235294117647</v>
      </c>
      <c r="M100" s="132" t="s">
        <v>548</v>
      </c>
      <c r="N100" s="138">
        <v>42039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8</v>
      </c>
      <c r="B101" s="130">
        <v>41913</v>
      </c>
      <c r="C101" s="130"/>
      <c r="D101" s="131" t="s">
        <v>587</v>
      </c>
      <c r="E101" s="132" t="s">
        <v>557</v>
      </c>
      <c r="F101" s="133">
        <v>475</v>
      </c>
      <c r="G101" s="132" t="s">
        <v>577</v>
      </c>
      <c r="H101" s="132">
        <v>515</v>
      </c>
      <c r="I101" s="134">
        <v>600</v>
      </c>
      <c r="J101" s="135" t="s">
        <v>588</v>
      </c>
      <c r="K101" s="136">
        <f t="shared" si="35"/>
        <v>40</v>
      </c>
      <c r="L101" s="137">
        <f t="shared" si="36"/>
        <v>8.4210526315789472E-2</v>
      </c>
      <c r="M101" s="132" t="s">
        <v>548</v>
      </c>
      <c r="N101" s="138">
        <v>41939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9</v>
      </c>
      <c r="B102" s="130">
        <v>41913</v>
      </c>
      <c r="C102" s="130"/>
      <c r="D102" s="131" t="s">
        <v>589</v>
      </c>
      <c r="E102" s="132" t="s">
        <v>557</v>
      </c>
      <c r="F102" s="133">
        <v>86</v>
      </c>
      <c r="G102" s="132" t="s">
        <v>577</v>
      </c>
      <c r="H102" s="132">
        <v>99</v>
      </c>
      <c r="I102" s="134">
        <v>140</v>
      </c>
      <c r="J102" s="135" t="s">
        <v>590</v>
      </c>
      <c r="K102" s="136">
        <f t="shared" si="35"/>
        <v>13</v>
      </c>
      <c r="L102" s="137">
        <f t="shared" si="36"/>
        <v>0.15116279069767441</v>
      </c>
      <c r="M102" s="132" t="s">
        <v>548</v>
      </c>
      <c r="N102" s="138">
        <v>41939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10</v>
      </c>
      <c r="B103" s="130">
        <v>41926</v>
      </c>
      <c r="C103" s="130"/>
      <c r="D103" s="131" t="s">
        <v>591</v>
      </c>
      <c r="E103" s="132" t="s">
        <v>557</v>
      </c>
      <c r="F103" s="133">
        <v>496.6</v>
      </c>
      <c r="G103" s="132" t="s">
        <v>577</v>
      </c>
      <c r="H103" s="132">
        <v>621</v>
      </c>
      <c r="I103" s="134">
        <v>580</v>
      </c>
      <c r="J103" s="135" t="s">
        <v>578</v>
      </c>
      <c r="K103" s="136">
        <f t="shared" si="35"/>
        <v>124.39999999999998</v>
      </c>
      <c r="L103" s="137">
        <f t="shared" si="36"/>
        <v>0.25050342327829234</v>
      </c>
      <c r="M103" s="132" t="s">
        <v>548</v>
      </c>
      <c r="N103" s="138">
        <v>42605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11</v>
      </c>
      <c r="B104" s="130">
        <v>41926</v>
      </c>
      <c r="C104" s="130"/>
      <c r="D104" s="131" t="s">
        <v>592</v>
      </c>
      <c r="E104" s="132" t="s">
        <v>557</v>
      </c>
      <c r="F104" s="133">
        <v>2481.9</v>
      </c>
      <c r="G104" s="132" t="s">
        <v>577</v>
      </c>
      <c r="H104" s="132">
        <v>2840</v>
      </c>
      <c r="I104" s="134">
        <v>2870</v>
      </c>
      <c r="J104" s="135" t="s">
        <v>593</v>
      </c>
      <c r="K104" s="136">
        <f t="shared" si="35"/>
        <v>358.09999999999991</v>
      </c>
      <c r="L104" s="137">
        <f t="shared" si="36"/>
        <v>0.14428462065353154</v>
      </c>
      <c r="M104" s="132" t="s">
        <v>548</v>
      </c>
      <c r="N104" s="138">
        <v>42017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12</v>
      </c>
      <c r="B105" s="130">
        <v>41928</v>
      </c>
      <c r="C105" s="130"/>
      <c r="D105" s="131" t="s">
        <v>594</v>
      </c>
      <c r="E105" s="132" t="s">
        <v>557</v>
      </c>
      <c r="F105" s="133">
        <v>84.5</v>
      </c>
      <c r="G105" s="132" t="s">
        <v>577</v>
      </c>
      <c r="H105" s="132">
        <v>93</v>
      </c>
      <c r="I105" s="134">
        <v>110</v>
      </c>
      <c r="J105" s="135" t="s">
        <v>595</v>
      </c>
      <c r="K105" s="136">
        <f t="shared" si="35"/>
        <v>8.5</v>
      </c>
      <c r="L105" s="137">
        <f t="shared" si="36"/>
        <v>0.10059171597633136</v>
      </c>
      <c r="M105" s="132" t="s">
        <v>548</v>
      </c>
      <c r="N105" s="138">
        <v>41939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13</v>
      </c>
      <c r="B106" s="130">
        <v>41928</v>
      </c>
      <c r="C106" s="130"/>
      <c r="D106" s="131" t="s">
        <v>596</v>
      </c>
      <c r="E106" s="132" t="s">
        <v>557</v>
      </c>
      <c r="F106" s="133">
        <v>401</v>
      </c>
      <c r="G106" s="132" t="s">
        <v>577</v>
      </c>
      <c r="H106" s="132">
        <v>428</v>
      </c>
      <c r="I106" s="134">
        <v>450</v>
      </c>
      <c r="J106" s="135" t="s">
        <v>597</v>
      </c>
      <c r="K106" s="136">
        <f t="shared" si="35"/>
        <v>27</v>
      </c>
      <c r="L106" s="137">
        <f t="shared" si="36"/>
        <v>6.7331670822942641E-2</v>
      </c>
      <c r="M106" s="132" t="s">
        <v>548</v>
      </c>
      <c r="N106" s="138">
        <v>42020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14</v>
      </c>
      <c r="B107" s="130">
        <v>41928</v>
      </c>
      <c r="C107" s="130"/>
      <c r="D107" s="131" t="s">
        <v>598</v>
      </c>
      <c r="E107" s="132" t="s">
        <v>557</v>
      </c>
      <c r="F107" s="133">
        <v>101</v>
      </c>
      <c r="G107" s="132" t="s">
        <v>577</v>
      </c>
      <c r="H107" s="132">
        <v>112</v>
      </c>
      <c r="I107" s="134">
        <v>120</v>
      </c>
      <c r="J107" s="135" t="s">
        <v>599</v>
      </c>
      <c r="K107" s="136">
        <f t="shared" si="35"/>
        <v>11</v>
      </c>
      <c r="L107" s="137">
        <f t="shared" si="36"/>
        <v>0.10891089108910891</v>
      </c>
      <c r="M107" s="132" t="s">
        <v>548</v>
      </c>
      <c r="N107" s="138">
        <v>41939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15</v>
      </c>
      <c r="B108" s="130">
        <v>41954</v>
      </c>
      <c r="C108" s="130"/>
      <c r="D108" s="131" t="s">
        <v>600</v>
      </c>
      <c r="E108" s="132" t="s">
        <v>557</v>
      </c>
      <c r="F108" s="133">
        <v>59</v>
      </c>
      <c r="G108" s="132" t="s">
        <v>577</v>
      </c>
      <c r="H108" s="132">
        <v>76</v>
      </c>
      <c r="I108" s="134">
        <v>76</v>
      </c>
      <c r="J108" s="135" t="s">
        <v>578</v>
      </c>
      <c r="K108" s="136">
        <f t="shared" si="35"/>
        <v>17</v>
      </c>
      <c r="L108" s="137">
        <f t="shared" si="36"/>
        <v>0.28813559322033899</v>
      </c>
      <c r="M108" s="132" t="s">
        <v>548</v>
      </c>
      <c r="N108" s="138">
        <v>43032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16</v>
      </c>
      <c r="B109" s="130">
        <v>41954</v>
      </c>
      <c r="C109" s="130"/>
      <c r="D109" s="131" t="s">
        <v>589</v>
      </c>
      <c r="E109" s="132" t="s">
        <v>557</v>
      </c>
      <c r="F109" s="133">
        <v>99</v>
      </c>
      <c r="G109" s="132" t="s">
        <v>577</v>
      </c>
      <c r="H109" s="132">
        <v>120</v>
      </c>
      <c r="I109" s="134">
        <v>120</v>
      </c>
      <c r="J109" s="135" t="s">
        <v>566</v>
      </c>
      <c r="K109" s="136">
        <f t="shared" si="35"/>
        <v>21</v>
      </c>
      <c r="L109" s="137">
        <f t="shared" si="36"/>
        <v>0.21212121212121213</v>
      </c>
      <c r="M109" s="132" t="s">
        <v>548</v>
      </c>
      <c r="N109" s="138">
        <v>41960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17</v>
      </c>
      <c r="B110" s="130">
        <v>41956</v>
      </c>
      <c r="C110" s="130"/>
      <c r="D110" s="131" t="s">
        <v>601</v>
      </c>
      <c r="E110" s="132" t="s">
        <v>557</v>
      </c>
      <c r="F110" s="133">
        <v>22</v>
      </c>
      <c r="G110" s="132" t="s">
        <v>577</v>
      </c>
      <c r="H110" s="132">
        <v>33.549999999999997</v>
      </c>
      <c r="I110" s="134">
        <v>32</v>
      </c>
      <c r="J110" s="135" t="s">
        <v>602</v>
      </c>
      <c r="K110" s="136">
        <f t="shared" si="35"/>
        <v>11.549999999999997</v>
      </c>
      <c r="L110" s="137">
        <f t="shared" si="36"/>
        <v>0.52499999999999991</v>
      </c>
      <c r="M110" s="132" t="s">
        <v>548</v>
      </c>
      <c r="N110" s="138">
        <v>42188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18</v>
      </c>
      <c r="B111" s="130">
        <v>41976</v>
      </c>
      <c r="C111" s="130"/>
      <c r="D111" s="131" t="s">
        <v>603</v>
      </c>
      <c r="E111" s="132" t="s">
        <v>557</v>
      </c>
      <c r="F111" s="133">
        <v>440</v>
      </c>
      <c r="G111" s="132" t="s">
        <v>577</v>
      </c>
      <c r="H111" s="132">
        <v>520</v>
      </c>
      <c r="I111" s="134">
        <v>520</v>
      </c>
      <c r="J111" s="135" t="s">
        <v>604</v>
      </c>
      <c r="K111" s="136">
        <f t="shared" si="35"/>
        <v>80</v>
      </c>
      <c r="L111" s="137">
        <f t="shared" si="36"/>
        <v>0.18181818181818182</v>
      </c>
      <c r="M111" s="132" t="s">
        <v>548</v>
      </c>
      <c r="N111" s="138">
        <v>42208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19</v>
      </c>
      <c r="B112" s="130">
        <v>41976</v>
      </c>
      <c r="C112" s="130"/>
      <c r="D112" s="131" t="s">
        <v>605</v>
      </c>
      <c r="E112" s="132" t="s">
        <v>557</v>
      </c>
      <c r="F112" s="133">
        <v>360</v>
      </c>
      <c r="G112" s="132" t="s">
        <v>577</v>
      </c>
      <c r="H112" s="132">
        <v>427</v>
      </c>
      <c r="I112" s="134">
        <v>425</v>
      </c>
      <c r="J112" s="135" t="s">
        <v>606</v>
      </c>
      <c r="K112" s="136">
        <f t="shared" si="35"/>
        <v>67</v>
      </c>
      <c r="L112" s="137">
        <f t="shared" si="36"/>
        <v>0.18611111111111112</v>
      </c>
      <c r="M112" s="132" t="s">
        <v>548</v>
      </c>
      <c r="N112" s="138">
        <v>42058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20</v>
      </c>
      <c r="B113" s="130">
        <v>42012</v>
      </c>
      <c r="C113" s="130"/>
      <c r="D113" s="131" t="s">
        <v>607</v>
      </c>
      <c r="E113" s="132" t="s">
        <v>557</v>
      </c>
      <c r="F113" s="133">
        <v>360</v>
      </c>
      <c r="G113" s="132" t="s">
        <v>577</v>
      </c>
      <c r="H113" s="132">
        <v>455</v>
      </c>
      <c r="I113" s="134">
        <v>420</v>
      </c>
      <c r="J113" s="135" t="s">
        <v>608</v>
      </c>
      <c r="K113" s="136">
        <f t="shared" si="35"/>
        <v>95</v>
      </c>
      <c r="L113" s="137">
        <f t="shared" si="36"/>
        <v>0.2638888888888889</v>
      </c>
      <c r="M113" s="132" t="s">
        <v>548</v>
      </c>
      <c r="N113" s="138">
        <v>42024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21</v>
      </c>
      <c r="B114" s="130">
        <v>42012</v>
      </c>
      <c r="C114" s="130"/>
      <c r="D114" s="131" t="s">
        <v>609</v>
      </c>
      <c r="E114" s="132" t="s">
        <v>557</v>
      </c>
      <c r="F114" s="133">
        <v>130</v>
      </c>
      <c r="G114" s="132"/>
      <c r="H114" s="132">
        <v>175.5</v>
      </c>
      <c r="I114" s="134">
        <v>165</v>
      </c>
      <c r="J114" s="135" t="s">
        <v>610</v>
      </c>
      <c r="K114" s="136">
        <f t="shared" si="35"/>
        <v>45.5</v>
      </c>
      <c r="L114" s="137">
        <f t="shared" si="36"/>
        <v>0.35</v>
      </c>
      <c r="M114" s="132" t="s">
        <v>548</v>
      </c>
      <c r="N114" s="138">
        <v>43088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22</v>
      </c>
      <c r="B115" s="130">
        <v>42040</v>
      </c>
      <c r="C115" s="130"/>
      <c r="D115" s="131" t="s">
        <v>388</v>
      </c>
      <c r="E115" s="132" t="s">
        <v>546</v>
      </c>
      <c r="F115" s="133">
        <v>98</v>
      </c>
      <c r="G115" s="132"/>
      <c r="H115" s="132">
        <v>120</v>
      </c>
      <c r="I115" s="134">
        <v>120</v>
      </c>
      <c r="J115" s="135" t="s">
        <v>578</v>
      </c>
      <c r="K115" s="136">
        <f t="shared" si="35"/>
        <v>22</v>
      </c>
      <c r="L115" s="137">
        <f t="shared" si="36"/>
        <v>0.22448979591836735</v>
      </c>
      <c r="M115" s="132" t="s">
        <v>548</v>
      </c>
      <c r="N115" s="138">
        <v>42753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23</v>
      </c>
      <c r="B116" s="130">
        <v>42040</v>
      </c>
      <c r="C116" s="130"/>
      <c r="D116" s="131" t="s">
        <v>611</v>
      </c>
      <c r="E116" s="132" t="s">
        <v>546</v>
      </c>
      <c r="F116" s="133">
        <v>196</v>
      </c>
      <c r="G116" s="132"/>
      <c r="H116" s="132">
        <v>262</v>
      </c>
      <c r="I116" s="134">
        <v>255</v>
      </c>
      <c r="J116" s="135" t="s">
        <v>578</v>
      </c>
      <c r="K116" s="136">
        <f t="shared" si="35"/>
        <v>66</v>
      </c>
      <c r="L116" s="137">
        <f t="shared" si="36"/>
        <v>0.33673469387755101</v>
      </c>
      <c r="M116" s="132" t="s">
        <v>548</v>
      </c>
      <c r="N116" s="138">
        <v>42599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9">
        <v>24</v>
      </c>
      <c r="B117" s="140">
        <v>42067</v>
      </c>
      <c r="C117" s="140"/>
      <c r="D117" s="141" t="s">
        <v>387</v>
      </c>
      <c r="E117" s="142" t="s">
        <v>546</v>
      </c>
      <c r="F117" s="143">
        <v>235</v>
      </c>
      <c r="G117" s="143"/>
      <c r="H117" s="144">
        <v>77</v>
      </c>
      <c r="I117" s="144" t="s">
        <v>612</v>
      </c>
      <c r="J117" s="145" t="s">
        <v>613</v>
      </c>
      <c r="K117" s="146">
        <f t="shared" si="35"/>
        <v>-158</v>
      </c>
      <c r="L117" s="147">
        <f t="shared" si="36"/>
        <v>-0.67234042553191486</v>
      </c>
      <c r="M117" s="143" t="s">
        <v>558</v>
      </c>
      <c r="N117" s="140">
        <v>43522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25</v>
      </c>
      <c r="B118" s="130">
        <v>42067</v>
      </c>
      <c r="C118" s="130"/>
      <c r="D118" s="131" t="s">
        <v>614</v>
      </c>
      <c r="E118" s="132" t="s">
        <v>546</v>
      </c>
      <c r="F118" s="133">
        <v>185</v>
      </c>
      <c r="G118" s="132"/>
      <c r="H118" s="132">
        <v>224</v>
      </c>
      <c r="I118" s="134" t="s">
        <v>615</v>
      </c>
      <c r="J118" s="135" t="s">
        <v>578</v>
      </c>
      <c r="K118" s="136">
        <f t="shared" si="35"/>
        <v>39</v>
      </c>
      <c r="L118" s="137">
        <f t="shared" si="36"/>
        <v>0.21081081081081082</v>
      </c>
      <c r="M118" s="132" t="s">
        <v>548</v>
      </c>
      <c r="N118" s="138">
        <v>42647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9">
        <v>26</v>
      </c>
      <c r="B119" s="140">
        <v>42090</v>
      </c>
      <c r="C119" s="140"/>
      <c r="D119" s="148" t="s">
        <v>616</v>
      </c>
      <c r="E119" s="143" t="s">
        <v>546</v>
      </c>
      <c r="F119" s="143">
        <v>49.5</v>
      </c>
      <c r="G119" s="144"/>
      <c r="H119" s="144">
        <v>15.85</v>
      </c>
      <c r="I119" s="144">
        <v>67</v>
      </c>
      <c r="J119" s="145" t="s">
        <v>617</v>
      </c>
      <c r="K119" s="144">
        <f t="shared" si="35"/>
        <v>-33.65</v>
      </c>
      <c r="L119" s="149">
        <f t="shared" si="36"/>
        <v>-0.67979797979797973</v>
      </c>
      <c r="M119" s="143" t="s">
        <v>558</v>
      </c>
      <c r="N119" s="150">
        <v>43627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27</v>
      </c>
      <c r="B120" s="130">
        <v>42093</v>
      </c>
      <c r="C120" s="130"/>
      <c r="D120" s="131" t="s">
        <v>618</v>
      </c>
      <c r="E120" s="132" t="s">
        <v>546</v>
      </c>
      <c r="F120" s="133">
        <v>183.5</v>
      </c>
      <c r="G120" s="132"/>
      <c r="H120" s="132">
        <v>219</v>
      </c>
      <c r="I120" s="134">
        <v>218</v>
      </c>
      <c r="J120" s="135" t="s">
        <v>619</v>
      </c>
      <c r="K120" s="136">
        <f t="shared" si="35"/>
        <v>35.5</v>
      </c>
      <c r="L120" s="137">
        <f t="shared" si="36"/>
        <v>0.19346049046321526</v>
      </c>
      <c r="M120" s="132" t="s">
        <v>548</v>
      </c>
      <c r="N120" s="138">
        <v>42103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28</v>
      </c>
      <c r="B121" s="130">
        <v>42114</v>
      </c>
      <c r="C121" s="130"/>
      <c r="D121" s="131" t="s">
        <v>620</v>
      </c>
      <c r="E121" s="132" t="s">
        <v>546</v>
      </c>
      <c r="F121" s="133">
        <f>(227+237)/2</f>
        <v>232</v>
      </c>
      <c r="G121" s="132"/>
      <c r="H121" s="132">
        <v>298</v>
      </c>
      <c r="I121" s="134">
        <v>298</v>
      </c>
      <c r="J121" s="135" t="s">
        <v>578</v>
      </c>
      <c r="K121" s="136">
        <f t="shared" si="35"/>
        <v>66</v>
      </c>
      <c r="L121" s="137">
        <f t="shared" si="36"/>
        <v>0.28448275862068967</v>
      </c>
      <c r="M121" s="132" t="s">
        <v>548</v>
      </c>
      <c r="N121" s="138">
        <v>42823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29</v>
      </c>
      <c r="B122" s="130">
        <v>42128</v>
      </c>
      <c r="C122" s="130"/>
      <c r="D122" s="131" t="s">
        <v>621</v>
      </c>
      <c r="E122" s="132" t="s">
        <v>557</v>
      </c>
      <c r="F122" s="133">
        <v>385</v>
      </c>
      <c r="G122" s="132"/>
      <c r="H122" s="132">
        <f>212.5+331</f>
        <v>543.5</v>
      </c>
      <c r="I122" s="134">
        <v>510</v>
      </c>
      <c r="J122" s="135" t="s">
        <v>622</v>
      </c>
      <c r="K122" s="136">
        <f t="shared" si="35"/>
        <v>158.5</v>
      </c>
      <c r="L122" s="137">
        <f t="shared" si="36"/>
        <v>0.41168831168831171</v>
      </c>
      <c r="M122" s="132" t="s">
        <v>548</v>
      </c>
      <c r="N122" s="138">
        <v>42235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30</v>
      </c>
      <c r="B123" s="130">
        <v>42128</v>
      </c>
      <c r="C123" s="130"/>
      <c r="D123" s="131" t="s">
        <v>623</v>
      </c>
      <c r="E123" s="132" t="s">
        <v>557</v>
      </c>
      <c r="F123" s="133">
        <v>115.5</v>
      </c>
      <c r="G123" s="132"/>
      <c r="H123" s="132">
        <v>146</v>
      </c>
      <c r="I123" s="134">
        <v>142</v>
      </c>
      <c r="J123" s="135" t="s">
        <v>624</v>
      </c>
      <c r="K123" s="136">
        <f t="shared" si="35"/>
        <v>30.5</v>
      </c>
      <c r="L123" s="137">
        <f t="shared" si="36"/>
        <v>0.26406926406926406</v>
      </c>
      <c r="M123" s="132" t="s">
        <v>548</v>
      </c>
      <c r="N123" s="138">
        <v>42202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31</v>
      </c>
      <c r="B124" s="130">
        <v>42151</v>
      </c>
      <c r="C124" s="130"/>
      <c r="D124" s="131" t="s">
        <v>502</v>
      </c>
      <c r="E124" s="132" t="s">
        <v>557</v>
      </c>
      <c r="F124" s="133">
        <v>237.5</v>
      </c>
      <c r="G124" s="132"/>
      <c r="H124" s="132">
        <v>279.5</v>
      </c>
      <c r="I124" s="134">
        <v>278</v>
      </c>
      <c r="J124" s="135" t="s">
        <v>578</v>
      </c>
      <c r="K124" s="136">
        <f t="shared" si="35"/>
        <v>42</v>
      </c>
      <c r="L124" s="137">
        <f t="shared" si="36"/>
        <v>0.17684210526315788</v>
      </c>
      <c r="M124" s="132" t="s">
        <v>548</v>
      </c>
      <c r="N124" s="138">
        <v>42222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32</v>
      </c>
      <c r="B125" s="130">
        <v>42174</v>
      </c>
      <c r="C125" s="130"/>
      <c r="D125" s="131" t="s">
        <v>596</v>
      </c>
      <c r="E125" s="132" t="s">
        <v>546</v>
      </c>
      <c r="F125" s="133">
        <v>340</v>
      </c>
      <c r="G125" s="132"/>
      <c r="H125" s="132">
        <v>448</v>
      </c>
      <c r="I125" s="134">
        <v>448</v>
      </c>
      <c r="J125" s="135" t="s">
        <v>578</v>
      </c>
      <c r="K125" s="136">
        <f t="shared" si="35"/>
        <v>108</v>
      </c>
      <c r="L125" s="137">
        <f t="shared" si="36"/>
        <v>0.31764705882352939</v>
      </c>
      <c r="M125" s="132" t="s">
        <v>548</v>
      </c>
      <c r="N125" s="138">
        <v>43018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33</v>
      </c>
      <c r="B126" s="130">
        <v>42191</v>
      </c>
      <c r="C126" s="130"/>
      <c r="D126" s="131" t="s">
        <v>625</v>
      </c>
      <c r="E126" s="132" t="s">
        <v>546</v>
      </c>
      <c r="F126" s="133">
        <v>390</v>
      </c>
      <c r="G126" s="132"/>
      <c r="H126" s="132">
        <v>460</v>
      </c>
      <c r="I126" s="134">
        <v>460</v>
      </c>
      <c r="J126" s="135" t="s">
        <v>578</v>
      </c>
      <c r="K126" s="136">
        <f t="shared" ref="K126:K146" si="37">H126-F126</f>
        <v>70</v>
      </c>
      <c r="L126" s="137">
        <f t="shared" ref="L126:L146" si="38">K126/F126</f>
        <v>0.17948717948717949</v>
      </c>
      <c r="M126" s="132" t="s">
        <v>548</v>
      </c>
      <c r="N126" s="138">
        <v>42478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39">
        <v>34</v>
      </c>
      <c r="B127" s="140">
        <v>42195</v>
      </c>
      <c r="C127" s="140"/>
      <c r="D127" s="141" t="s">
        <v>626</v>
      </c>
      <c r="E127" s="142" t="s">
        <v>546</v>
      </c>
      <c r="F127" s="143">
        <v>122.5</v>
      </c>
      <c r="G127" s="143"/>
      <c r="H127" s="144">
        <v>61</v>
      </c>
      <c r="I127" s="144">
        <v>172</v>
      </c>
      <c r="J127" s="145" t="s">
        <v>627</v>
      </c>
      <c r="K127" s="146">
        <f t="shared" si="37"/>
        <v>-61.5</v>
      </c>
      <c r="L127" s="147">
        <f t="shared" si="38"/>
        <v>-0.50204081632653064</v>
      </c>
      <c r="M127" s="143" t="s">
        <v>558</v>
      </c>
      <c r="N127" s="140">
        <v>43333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35</v>
      </c>
      <c r="B128" s="130">
        <v>42219</v>
      </c>
      <c r="C128" s="130"/>
      <c r="D128" s="131" t="s">
        <v>628</v>
      </c>
      <c r="E128" s="132" t="s">
        <v>546</v>
      </c>
      <c r="F128" s="133">
        <v>297.5</v>
      </c>
      <c r="G128" s="132"/>
      <c r="H128" s="132">
        <v>350</v>
      </c>
      <c r="I128" s="134">
        <v>360</v>
      </c>
      <c r="J128" s="135" t="s">
        <v>629</v>
      </c>
      <c r="K128" s="136">
        <f t="shared" si="37"/>
        <v>52.5</v>
      </c>
      <c r="L128" s="137">
        <f t="shared" si="38"/>
        <v>0.17647058823529413</v>
      </c>
      <c r="M128" s="132" t="s">
        <v>548</v>
      </c>
      <c r="N128" s="138">
        <v>42232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36</v>
      </c>
      <c r="B129" s="130">
        <v>42219</v>
      </c>
      <c r="C129" s="130"/>
      <c r="D129" s="131" t="s">
        <v>630</v>
      </c>
      <c r="E129" s="132" t="s">
        <v>546</v>
      </c>
      <c r="F129" s="133">
        <v>115.5</v>
      </c>
      <c r="G129" s="132"/>
      <c r="H129" s="132">
        <v>149</v>
      </c>
      <c r="I129" s="134">
        <v>140</v>
      </c>
      <c r="J129" s="135" t="s">
        <v>631</v>
      </c>
      <c r="K129" s="136">
        <f t="shared" si="37"/>
        <v>33.5</v>
      </c>
      <c r="L129" s="137">
        <f t="shared" si="38"/>
        <v>0.29004329004329005</v>
      </c>
      <c r="M129" s="132" t="s">
        <v>548</v>
      </c>
      <c r="N129" s="138">
        <v>42740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37</v>
      </c>
      <c r="B130" s="130">
        <v>42251</v>
      </c>
      <c r="C130" s="130"/>
      <c r="D130" s="131" t="s">
        <v>502</v>
      </c>
      <c r="E130" s="132" t="s">
        <v>546</v>
      </c>
      <c r="F130" s="133">
        <v>226</v>
      </c>
      <c r="G130" s="132"/>
      <c r="H130" s="132">
        <v>292</v>
      </c>
      <c r="I130" s="134">
        <v>292</v>
      </c>
      <c r="J130" s="135" t="s">
        <v>632</v>
      </c>
      <c r="K130" s="136">
        <f t="shared" si="37"/>
        <v>66</v>
      </c>
      <c r="L130" s="137">
        <f t="shared" si="38"/>
        <v>0.29203539823008851</v>
      </c>
      <c r="M130" s="132" t="s">
        <v>548</v>
      </c>
      <c r="N130" s="138">
        <v>42286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38</v>
      </c>
      <c r="B131" s="130">
        <v>42254</v>
      </c>
      <c r="C131" s="130"/>
      <c r="D131" s="131" t="s">
        <v>620</v>
      </c>
      <c r="E131" s="132" t="s">
        <v>546</v>
      </c>
      <c r="F131" s="133">
        <v>232.5</v>
      </c>
      <c r="G131" s="132"/>
      <c r="H131" s="132">
        <v>312.5</v>
      </c>
      <c r="I131" s="134">
        <v>310</v>
      </c>
      <c r="J131" s="135" t="s">
        <v>578</v>
      </c>
      <c r="K131" s="136">
        <f t="shared" si="37"/>
        <v>80</v>
      </c>
      <c r="L131" s="137">
        <f t="shared" si="38"/>
        <v>0.34408602150537637</v>
      </c>
      <c r="M131" s="132" t="s">
        <v>548</v>
      </c>
      <c r="N131" s="138">
        <v>42823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39</v>
      </c>
      <c r="B132" s="130">
        <v>42268</v>
      </c>
      <c r="C132" s="130"/>
      <c r="D132" s="131" t="s">
        <v>633</v>
      </c>
      <c r="E132" s="132" t="s">
        <v>546</v>
      </c>
      <c r="F132" s="133">
        <v>196.5</v>
      </c>
      <c r="G132" s="132"/>
      <c r="H132" s="132">
        <v>238</v>
      </c>
      <c r="I132" s="134">
        <v>238</v>
      </c>
      <c r="J132" s="135" t="s">
        <v>632</v>
      </c>
      <c r="K132" s="136">
        <f t="shared" si="37"/>
        <v>41.5</v>
      </c>
      <c r="L132" s="137">
        <f t="shared" si="38"/>
        <v>0.21119592875318066</v>
      </c>
      <c r="M132" s="132" t="s">
        <v>548</v>
      </c>
      <c r="N132" s="138">
        <v>42291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40</v>
      </c>
      <c r="B133" s="130">
        <v>42271</v>
      </c>
      <c r="C133" s="130"/>
      <c r="D133" s="131" t="s">
        <v>576</v>
      </c>
      <c r="E133" s="132" t="s">
        <v>546</v>
      </c>
      <c r="F133" s="133">
        <v>65</v>
      </c>
      <c r="G133" s="132"/>
      <c r="H133" s="132">
        <v>82</v>
      </c>
      <c r="I133" s="134">
        <v>82</v>
      </c>
      <c r="J133" s="135" t="s">
        <v>632</v>
      </c>
      <c r="K133" s="136">
        <f t="shared" si="37"/>
        <v>17</v>
      </c>
      <c r="L133" s="137">
        <f t="shared" si="38"/>
        <v>0.26153846153846155</v>
      </c>
      <c r="M133" s="132" t="s">
        <v>548</v>
      </c>
      <c r="N133" s="138">
        <v>42578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41</v>
      </c>
      <c r="B134" s="130">
        <v>42291</v>
      </c>
      <c r="C134" s="130"/>
      <c r="D134" s="131" t="s">
        <v>634</v>
      </c>
      <c r="E134" s="132" t="s">
        <v>546</v>
      </c>
      <c r="F134" s="133">
        <v>144</v>
      </c>
      <c r="G134" s="132"/>
      <c r="H134" s="132">
        <v>182.5</v>
      </c>
      <c r="I134" s="134">
        <v>181</v>
      </c>
      <c r="J134" s="135" t="s">
        <v>632</v>
      </c>
      <c r="K134" s="136">
        <f t="shared" si="37"/>
        <v>38.5</v>
      </c>
      <c r="L134" s="137">
        <f t="shared" si="38"/>
        <v>0.2673611111111111</v>
      </c>
      <c r="M134" s="132" t="s">
        <v>548</v>
      </c>
      <c r="N134" s="138">
        <v>42817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42</v>
      </c>
      <c r="B135" s="130">
        <v>42291</v>
      </c>
      <c r="C135" s="130"/>
      <c r="D135" s="131" t="s">
        <v>635</v>
      </c>
      <c r="E135" s="132" t="s">
        <v>546</v>
      </c>
      <c r="F135" s="133">
        <v>264</v>
      </c>
      <c r="G135" s="132"/>
      <c r="H135" s="132">
        <v>311</v>
      </c>
      <c r="I135" s="134">
        <v>311</v>
      </c>
      <c r="J135" s="135" t="s">
        <v>632</v>
      </c>
      <c r="K135" s="136">
        <f t="shared" si="37"/>
        <v>47</v>
      </c>
      <c r="L135" s="137">
        <f t="shared" si="38"/>
        <v>0.17803030303030304</v>
      </c>
      <c r="M135" s="132" t="s">
        <v>548</v>
      </c>
      <c r="N135" s="138">
        <v>42604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43</v>
      </c>
      <c r="B136" s="130">
        <v>42318</v>
      </c>
      <c r="C136" s="130"/>
      <c r="D136" s="131" t="s">
        <v>636</v>
      </c>
      <c r="E136" s="132" t="s">
        <v>557</v>
      </c>
      <c r="F136" s="133">
        <v>549.5</v>
      </c>
      <c r="G136" s="132"/>
      <c r="H136" s="132">
        <v>630</v>
      </c>
      <c r="I136" s="134">
        <v>630</v>
      </c>
      <c r="J136" s="135" t="s">
        <v>632</v>
      </c>
      <c r="K136" s="136">
        <f t="shared" si="37"/>
        <v>80.5</v>
      </c>
      <c r="L136" s="137">
        <f t="shared" si="38"/>
        <v>0.1464968152866242</v>
      </c>
      <c r="M136" s="132" t="s">
        <v>548</v>
      </c>
      <c r="N136" s="138">
        <v>42419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44</v>
      </c>
      <c r="B137" s="130">
        <v>42342</v>
      </c>
      <c r="C137" s="130"/>
      <c r="D137" s="131" t="s">
        <v>637</v>
      </c>
      <c r="E137" s="132" t="s">
        <v>546</v>
      </c>
      <c r="F137" s="133">
        <v>1027.5</v>
      </c>
      <c r="G137" s="132"/>
      <c r="H137" s="132">
        <v>1315</v>
      </c>
      <c r="I137" s="134">
        <v>1250</v>
      </c>
      <c r="J137" s="135" t="s">
        <v>632</v>
      </c>
      <c r="K137" s="136">
        <f t="shared" si="37"/>
        <v>287.5</v>
      </c>
      <c r="L137" s="137">
        <f t="shared" si="38"/>
        <v>0.27980535279805352</v>
      </c>
      <c r="M137" s="132" t="s">
        <v>548</v>
      </c>
      <c r="N137" s="138">
        <v>43244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45</v>
      </c>
      <c r="B138" s="130">
        <v>42367</v>
      </c>
      <c r="C138" s="130"/>
      <c r="D138" s="131" t="s">
        <v>638</v>
      </c>
      <c r="E138" s="132" t="s">
        <v>546</v>
      </c>
      <c r="F138" s="133">
        <v>465</v>
      </c>
      <c r="G138" s="132"/>
      <c r="H138" s="132">
        <v>540</v>
      </c>
      <c r="I138" s="134">
        <v>540</v>
      </c>
      <c r="J138" s="135" t="s">
        <v>632</v>
      </c>
      <c r="K138" s="136">
        <f t="shared" si="37"/>
        <v>75</v>
      </c>
      <c r="L138" s="137">
        <f t="shared" si="38"/>
        <v>0.16129032258064516</v>
      </c>
      <c r="M138" s="132" t="s">
        <v>548</v>
      </c>
      <c r="N138" s="138">
        <v>42530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46</v>
      </c>
      <c r="B139" s="130">
        <v>42380</v>
      </c>
      <c r="C139" s="130"/>
      <c r="D139" s="131" t="s">
        <v>388</v>
      </c>
      <c r="E139" s="132" t="s">
        <v>557</v>
      </c>
      <c r="F139" s="133">
        <v>81</v>
      </c>
      <c r="G139" s="132"/>
      <c r="H139" s="132">
        <v>110</v>
      </c>
      <c r="I139" s="134">
        <v>110</v>
      </c>
      <c r="J139" s="135" t="s">
        <v>632</v>
      </c>
      <c r="K139" s="136">
        <f t="shared" si="37"/>
        <v>29</v>
      </c>
      <c r="L139" s="137">
        <f t="shared" si="38"/>
        <v>0.35802469135802467</v>
      </c>
      <c r="M139" s="132" t="s">
        <v>548</v>
      </c>
      <c r="N139" s="138">
        <v>42745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47</v>
      </c>
      <c r="B140" s="130">
        <v>42382</v>
      </c>
      <c r="C140" s="130"/>
      <c r="D140" s="131" t="s">
        <v>639</v>
      </c>
      <c r="E140" s="132" t="s">
        <v>557</v>
      </c>
      <c r="F140" s="133">
        <v>417.5</v>
      </c>
      <c r="G140" s="132"/>
      <c r="H140" s="132">
        <v>547</v>
      </c>
      <c r="I140" s="134">
        <v>535</v>
      </c>
      <c r="J140" s="135" t="s">
        <v>632</v>
      </c>
      <c r="K140" s="136">
        <f t="shared" si="37"/>
        <v>129.5</v>
      </c>
      <c r="L140" s="137">
        <f t="shared" si="38"/>
        <v>0.31017964071856285</v>
      </c>
      <c r="M140" s="132" t="s">
        <v>548</v>
      </c>
      <c r="N140" s="138">
        <v>42578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48</v>
      </c>
      <c r="B141" s="130">
        <v>42408</v>
      </c>
      <c r="C141" s="130"/>
      <c r="D141" s="131" t="s">
        <v>640</v>
      </c>
      <c r="E141" s="132" t="s">
        <v>546</v>
      </c>
      <c r="F141" s="133">
        <v>650</v>
      </c>
      <c r="G141" s="132"/>
      <c r="H141" s="132">
        <v>800</v>
      </c>
      <c r="I141" s="134">
        <v>800</v>
      </c>
      <c r="J141" s="135" t="s">
        <v>632</v>
      </c>
      <c r="K141" s="136">
        <f t="shared" si="37"/>
        <v>150</v>
      </c>
      <c r="L141" s="137">
        <f t="shared" si="38"/>
        <v>0.23076923076923078</v>
      </c>
      <c r="M141" s="132" t="s">
        <v>548</v>
      </c>
      <c r="N141" s="138">
        <v>43154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49</v>
      </c>
      <c r="B142" s="130">
        <v>42433</v>
      </c>
      <c r="C142" s="130"/>
      <c r="D142" s="131" t="s">
        <v>232</v>
      </c>
      <c r="E142" s="132" t="s">
        <v>546</v>
      </c>
      <c r="F142" s="133">
        <v>437.5</v>
      </c>
      <c r="G142" s="132"/>
      <c r="H142" s="132">
        <v>504.5</v>
      </c>
      <c r="I142" s="134">
        <v>522</v>
      </c>
      <c r="J142" s="135" t="s">
        <v>641</v>
      </c>
      <c r="K142" s="136">
        <f t="shared" si="37"/>
        <v>67</v>
      </c>
      <c r="L142" s="137">
        <f t="shared" si="38"/>
        <v>0.15314285714285714</v>
      </c>
      <c r="M142" s="132" t="s">
        <v>548</v>
      </c>
      <c r="N142" s="138">
        <v>42480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50</v>
      </c>
      <c r="B143" s="130">
        <v>42438</v>
      </c>
      <c r="C143" s="130"/>
      <c r="D143" s="131" t="s">
        <v>642</v>
      </c>
      <c r="E143" s="132" t="s">
        <v>546</v>
      </c>
      <c r="F143" s="133">
        <v>189.5</v>
      </c>
      <c r="G143" s="132"/>
      <c r="H143" s="132">
        <v>218</v>
      </c>
      <c r="I143" s="134">
        <v>218</v>
      </c>
      <c r="J143" s="135" t="s">
        <v>632</v>
      </c>
      <c r="K143" s="136">
        <f t="shared" si="37"/>
        <v>28.5</v>
      </c>
      <c r="L143" s="137">
        <f t="shared" si="38"/>
        <v>0.15039577836411611</v>
      </c>
      <c r="M143" s="132" t="s">
        <v>548</v>
      </c>
      <c r="N143" s="138">
        <v>43034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9">
        <v>51</v>
      </c>
      <c r="B144" s="140">
        <v>42471</v>
      </c>
      <c r="C144" s="140"/>
      <c r="D144" s="148" t="s">
        <v>643</v>
      </c>
      <c r="E144" s="143" t="s">
        <v>546</v>
      </c>
      <c r="F144" s="143">
        <v>36.5</v>
      </c>
      <c r="G144" s="144"/>
      <c r="H144" s="144">
        <v>15.85</v>
      </c>
      <c r="I144" s="144">
        <v>60</v>
      </c>
      <c r="J144" s="145" t="s">
        <v>644</v>
      </c>
      <c r="K144" s="146">
        <f t="shared" si="37"/>
        <v>-20.65</v>
      </c>
      <c r="L144" s="147">
        <f t="shared" si="38"/>
        <v>-0.5657534246575342</v>
      </c>
      <c r="M144" s="143" t="s">
        <v>558</v>
      </c>
      <c r="N144" s="151">
        <v>43627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52</v>
      </c>
      <c r="B145" s="130">
        <v>42472</v>
      </c>
      <c r="C145" s="130"/>
      <c r="D145" s="131" t="s">
        <v>645</v>
      </c>
      <c r="E145" s="132" t="s">
        <v>546</v>
      </c>
      <c r="F145" s="133">
        <v>93</v>
      </c>
      <c r="G145" s="132"/>
      <c r="H145" s="132">
        <v>149</v>
      </c>
      <c r="I145" s="134">
        <v>140</v>
      </c>
      <c r="J145" s="135" t="s">
        <v>646</v>
      </c>
      <c r="K145" s="136">
        <f t="shared" si="37"/>
        <v>56</v>
      </c>
      <c r="L145" s="137">
        <f t="shared" si="38"/>
        <v>0.60215053763440862</v>
      </c>
      <c r="M145" s="132" t="s">
        <v>548</v>
      </c>
      <c r="N145" s="138">
        <v>42740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53</v>
      </c>
      <c r="B146" s="130">
        <v>42472</v>
      </c>
      <c r="C146" s="130"/>
      <c r="D146" s="131" t="s">
        <v>647</v>
      </c>
      <c r="E146" s="132" t="s">
        <v>546</v>
      </c>
      <c r="F146" s="133">
        <v>130</v>
      </c>
      <c r="G146" s="132"/>
      <c r="H146" s="132">
        <v>150</v>
      </c>
      <c r="I146" s="134" t="s">
        <v>648</v>
      </c>
      <c r="J146" s="135" t="s">
        <v>632</v>
      </c>
      <c r="K146" s="136">
        <f t="shared" si="37"/>
        <v>20</v>
      </c>
      <c r="L146" s="137">
        <f t="shared" si="38"/>
        <v>0.15384615384615385</v>
      </c>
      <c r="M146" s="132" t="s">
        <v>548</v>
      </c>
      <c r="N146" s="138">
        <v>42564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54</v>
      </c>
      <c r="B147" s="130">
        <v>42473</v>
      </c>
      <c r="C147" s="130"/>
      <c r="D147" s="131" t="s">
        <v>649</v>
      </c>
      <c r="E147" s="132" t="s">
        <v>546</v>
      </c>
      <c r="F147" s="133">
        <v>196</v>
      </c>
      <c r="G147" s="132"/>
      <c r="H147" s="132">
        <v>299</v>
      </c>
      <c r="I147" s="134">
        <v>299</v>
      </c>
      <c r="J147" s="135" t="s">
        <v>632</v>
      </c>
      <c r="K147" s="136">
        <v>103</v>
      </c>
      <c r="L147" s="137">
        <v>0.52551020408163296</v>
      </c>
      <c r="M147" s="132" t="s">
        <v>548</v>
      </c>
      <c r="N147" s="138">
        <v>42620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55</v>
      </c>
      <c r="B148" s="130">
        <v>42473</v>
      </c>
      <c r="C148" s="130"/>
      <c r="D148" s="131" t="s">
        <v>650</v>
      </c>
      <c r="E148" s="132" t="s">
        <v>546</v>
      </c>
      <c r="F148" s="133">
        <v>88</v>
      </c>
      <c r="G148" s="132"/>
      <c r="H148" s="132">
        <v>103</v>
      </c>
      <c r="I148" s="134">
        <v>103</v>
      </c>
      <c r="J148" s="135" t="s">
        <v>632</v>
      </c>
      <c r="K148" s="136">
        <v>15</v>
      </c>
      <c r="L148" s="137">
        <v>0.170454545454545</v>
      </c>
      <c r="M148" s="132" t="s">
        <v>548</v>
      </c>
      <c r="N148" s="138">
        <v>42530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56</v>
      </c>
      <c r="B149" s="130">
        <v>42492</v>
      </c>
      <c r="C149" s="130"/>
      <c r="D149" s="131" t="s">
        <v>651</v>
      </c>
      <c r="E149" s="132" t="s">
        <v>546</v>
      </c>
      <c r="F149" s="133">
        <v>127.5</v>
      </c>
      <c r="G149" s="132"/>
      <c r="H149" s="132">
        <v>148</v>
      </c>
      <c r="I149" s="134" t="s">
        <v>652</v>
      </c>
      <c r="J149" s="135" t="s">
        <v>632</v>
      </c>
      <c r="K149" s="136">
        <f>H149-F149</f>
        <v>20.5</v>
      </c>
      <c r="L149" s="137">
        <f>K149/F149</f>
        <v>0.16078431372549021</v>
      </c>
      <c r="M149" s="132" t="s">
        <v>548</v>
      </c>
      <c r="N149" s="138">
        <v>42564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57</v>
      </c>
      <c r="B150" s="130">
        <v>42493</v>
      </c>
      <c r="C150" s="130"/>
      <c r="D150" s="131" t="s">
        <v>653</v>
      </c>
      <c r="E150" s="132" t="s">
        <v>546</v>
      </c>
      <c r="F150" s="133">
        <v>675</v>
      </c>
      <c r="G150" s="132"/>
      <c r="H150" s="132">
        <v>815</v>
      </c>
      <c r="I150" s="134" t="s">
        <v>654</v>
      </c>
      <c r="J150" s="135" t="s">
        <v>632</v>
      </c>
      <c r="K150" s="136">
        <f>H150-F150</f>
        <v>140</v>
      </c>
      <c r="L150" s="137">
        <f>K150/F150</f>
        <v>0.2074074074074074</v>
      </c>
      <c r="M150" s="132" t="s">
        <v>548</v>
      </c>
      <c r="N150" s="138">
        <v>43154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9">
        <v>58</v>
      </c>
      <c r="B151" s="140">
        <v>42522</v>
      </c>
      <c r="C151" s="140"/>
      <c r="D151" s="141" t="s">
        <v>655</v>
      </c>
      <c r="E151" s="142" t="s">
        <v>546</v>
      </c>
      <c r="F151" s="143">
        <v>500</v>
      </c>
      <c r="G151" s="143"/>
      <c r="H151" s="144">
        <v>232.5</v>
      </c>
      <c r="I151" s="144" t="s">
        <v>656</v>
      </c>
      <c r="J151" s="145" t="s">
        <v>657</v>
      </c>
      <c r="K151" s="146">
        <f>H151-F151</f>
        <v>-267.5</v>
      </c>
      <c r="L151" s="147">
        <f>K151/F151</f>
        <v>-0.53500000000000003</v>
      </c>
      <c r="M151" s="143" t="s">
        <v>558</v>
      </c>
      <c r="N151" s="140">
        <v>43735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59</v>
      </c>
      <c r="B152" s="130">
        <v>42527</v>
      </c>
      <c r="C152" s="130"/>
      <c r="D152" s="131" t="s">
        <v>504</v>
      </c>
      <c r="E152" s="132" t="s">
        <v>546</v>
      </c>
      <c r="F152" s="133">
        <v>110</v>
      </c>
      <c r="G152" s="132"/>
      <c r="H152" s="132">
        <v>126.5</v>
      </c>
      <c r="I152" s="134">
        <v>125</v>
      </c>
      <c r="J152" s="135" t="s">
        <v>584</v>
      </c>
      <c r="K152" s="136">
        <f>H152-F152</f>
        <v>16.5</v>
      </c>
      <c r="L152" s="137">
        <f>K152/F152</f>
        <v>0.15</v>
      </c>
      <c r="M152" s="132" t="s">
        <v>548</v>
      </c>
      <c r="N152" s="138">
        <v>42552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60</v>
      </c>
      <c r="B153" s="130">
        <v>42538</v>
      </c>
      <c r="C153" s="130"/>
      <c r="D153" s="131" t="s">
        <v>658</v>
      </c>
      <c r="E153" s="132" t="s">
        <v>546</v>
      </c>
      <c r="F153" s="133">
        <v>44</v>
      </c>
      <c r="G153" s="132"/>
      <c r="H153" s="132">
        <v>69.5</v>
      </c>
      <c r="I153" s="134">
        <v>69.5</v>
      </c>
      <c r="J153" s="135" t="s">
        <v>659</v>
      </c>
      <c r="K153" s="136">
        <f>H153-F153</f>
        <v>25.5</v>
      </c>
      <c r="L153" s="137">
        <f>K153/F153</f>
        <v>0.57954545454545459</v>
      </c>
      <c r="M153" s="132" t="s">
        <v>548</v>
      </c>
      <c r="N153" s="138">
        <v>42977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61</v>
      </c>
      <c r="B154" s="130">
        <v>42549</v>
      </c>
      <c r="C154" s="130"/>
      <c r="D154" s="131" t="s">
        <v>660</v>
      </c>
      <c r="E154" s="132" t="s">
        <v>546</v>
      </c>
      <c r="F154" s="133">
        <v>262.5</v>
      </c>
      <c r="G154" s="132"/>
      <c r="H154" s="132">
        <v>340</v>
      </c>
      <c r="I154" s="134">
        <v>333</v>
      </c>
      <c r="J154" s="135" t="s">
        <v>661</v>
      </c>
      <c r="K154" s="136">
        <v>77.5</v>
      </c>
      <c r="L154" s="137">
        <v>0.29523809523809502</v>
      </c>
      <c r="M154" s="132" t="s">
        <v>548</v>
      </c>
      <c r="N154" s="138">
        <v>43017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62</v>
      </c>
      <c r="B155" s="130">
        <v>42549</v>
      </c>
      <c r="C155" s="130"/>
      <c r="D155" s="131" t="s">
        <v>662</v>
      </c>
      <c r="E155" s="132" t="s">
        <v>546</v>
      </c>
      <c r="F155" s="133">
        <v>840</v>
      </c>
      <c r="G155" s="132"/>
      <c r="H155" s="132">
        <v>1230</v>
      </c>
      <c r="I155" s="134">
        <v>1230</v>
      </c>
      <c r="J155" s="135" t="s">
        <v>632</v>
      </c>
      <c r="K155" s="136">
        <v>390</v>
      </c>
      <c r="L155" s="137">
        <v>0.46428571428571402</v>
      </c>
      <c r="M155" s="132" t="s">
        <v>548</v>
      </c>
      <c r="N155" s="138">
        <v>42649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2">
        <v>63</v>
      </c>
      <c r="B156" s="153">
        <v>42556</v>
      </c>
      <c r="C156" s="153"/>
      <c r="D156" s="154" t="s">
        <v>663</v>
      </c>
      <c r="E156" s="155" t="s">
        <v>546</v>
      </c>
      <c r="F156" s="155">
        <v>395</v>
      </c>
      <c r="G156" s="156"/>
      <c r="H156" s="156">
        <f>(468.5+342.5)/2</f>
        <v>405.5</v>
      </c>
      <c r="I156" s="156">
        <v>510</v>
      </c>
      <c r="J156" s="157" t="s">
        <v>664</v>
      </c>
      <c r="K156" s="158">
        <f t="shared" ref="K156:K162" si="39">H156-F156</f>
        <v>10.5</v>
      </c>
      <c r="L156" s="159">
        <f t="shared" ref="L156:L162" si="40">K156/F156</f>
        <v>2.6582278481012658E-2</v>
      </c>
      <c r="M156" s="155" t="s">
        <v>565</v>
      </c>
      <c r="N156" s="153">
        <v>43606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64</v>
      </c>
      <c r="B157" s="140">
        <v>42584</v>
      </c>
      <c r="C157" s="140"/>
      <c r="D157" s="141" t="s">
        <v>665</v>
      </c>
      <c r="E157" s="142" t="s">
        <v>557</v>
      </c>
      <c r="F157" s="143">
        <f>169.5-12.8</f>
        <v>156.69999999999999</v>
      </c>
      <c r="G157" s="143"/>
      <c r="H157" s="144">
        <v>77</v>
      </c>
      <c r="I157" s="144" t="s">
        <v>666</v>
      </c>
      <c r="J157" s="145" t="s">
        <v>667</v>
      </c>
      <c r="K157" s="146">
        <f t="shared" si="39"/>
        <v>-79.699999999999989</v>
      </c>
      <c r="L157" s="147">
        <f t="shared" si="40"/>
        <v>-0.50861518825781749</v>
      </c>
      <c r="M157" s="143" t="s">
        <v>558</v>
      </c>
      <c r="N157" s="140">
        <v>43522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9">
        <v>65</v>
      </c>
      <c r="B158" s="140">
        <v>42586</v>
      </c>
      <c r="C158" s="140"/>
      <c r="D158" s="141" t="s">
        <v>668</v>
      </c>
      <c r="E158" s="142" t="s">
        <v>546</v>
      </c>
      <c r="F158" s="143">
        <v>400</v>
      </c>
      <c r="G158" s="143"/>
      <c r="H158" s="144">
        <v>305</v>
      </c>
      <c r="I158" s="144">
        <v>475</v>
      </c>
      <c r="J158" s="145" t="s">
        <v>669</v>
      </c>
      <c r="K158" s="146">
        <f t="shared" si="39"/>
        <v>-95</v>
      </c>
      <c r="L158" s="147">
        <f t="shared" si="40"/>
        <v>-0.23749999999999999</v>
      </c>
      <c r="M158" s="143" t="s">
        <v>558</v>
      </c>
      <c r="N158" s="140">
        <v>43606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66</v>
      </c>
      <c r="B159" s="130">
        <v>42593</v>
      </c>
      <c r="C159" s="130"/>
      <c r="D159" s="131" t="s">
        <v>670</v>
      </c>
      <c r="E159" s="132" t="s">
        <v>546</v>
      </c>
      <c r="F159" s="133">
        <v>86.5</v>
      </c>
      <c r="G159" s="132"/>
      <c r="H159" s="132">
        <v>130</v>
      </c>
      <c r="I159" s="134">
        <v>130</v>
      </c>
      <c r="J159" s="135" t="s">
        <v>671</v>
      </c>
      <c r="K159" s="136">
        <f t="shared" si="39"/>
        <v>43.5</v>
      </c>
      <c r="L159" s="137">
        <f t="shared" si="40"/>
        <v>0.50289017341040465</v>
      </c>
      <c r="M159" s="132" t="s">
        <v>548</v>
      </c>
      <c r="N159" s="138">
        <v>43091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67</v>
      </c>
      <c r="B160" s="140">
        <v>42600</v>
      </c>
      <c r="C160" s="140"/>
      <c r="D160" s="141" t="s">
        <v>119</v>
      </c>
      <c r="E160" s="142" t="s">
        <v>546</v>
      </c>
      <c r="F160" s="143">
        <v>133.5</v>
      </c>
      <c r="G160" s="143"/>
      <c r="H160" s="144">
        <v>126.5</v>
      </c>
      <c r="I160" s="144">
        <v>178</v>
      </c>
      <c r="J160" s="145" t="s">
        <v>672</v>
      </c>
      <c r="K160" s="146">
        <f t="shared" si="39"/>
        <v>-7</v>
      </c>
      <c r="L160" s="147">
        <f t="shared" si="40"/>
        <v>-5.2434456928838954E-2</v>
      </c>
      <c r="M160" s="143" t="s">
        <v>558</v>
      </c>
      <c r="N160" s="140">
        <v>42615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68</v>
      </c>
      <c r="B161" s="130">
        <v>42613</v>
      </c>
      <c r="C161" s="130"/>
      <c r="D161" s="131" t="s">
        <v>673</v>
      </c>
      <c r="E161" s="132" t="s">
        <v>546</v>
      </c>
      <c r="F161" s="133">
        <v>560</v>
      </c>
      <c r="G161" s="132"/>
      <c r="H161" s="132">
        <v>725</v>
      </c>
      <c r="I161" s="134">
        <v>725</v>
      </c>
      <c r="J161" s="135" t="s">
        <v>578</v>
      </c>
      <c r="K161" s="136">
        <f t="shared" si="39"/>
        <v>165</v>
      </c>
      <c r="L161" s="137">
        <f t="shared" si="40"/>
        <v>0.29464285714285715</v>
      </c>
      <c r="M161" s="132" t="s">
        <v>548</v>
      </c>
      <c r="N161" s="138">
        <v>42456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69</v>
      </c>
      <c r="B162" s="130">
        <v>42614</v>
      </c>
      <c r="C162" s="130"/>
      <c r="D162" s="131" t="s">
        <v>674</v>
      </c>
      <c r="E162" s="132" t="s">
        <v>546</v>
      </c>
      <c r="F162" s="133">
        <v>160.5</v>
      </c>
      <c r="G162" s="132"/>
      <c r="H162" s="132">
        <v>210</v>
      </c>
      <c r="I162" s="134">
        <v>210</v>
      </c>
      <c r="J162" s="135" t="s">
        <v>578</v>
      </c>
      <c r="K162" s="136">
        <f t="shared" si="39"/>
        <v>49.5</v>
      </c>
      <c r="L162" s="137">
        <f t="shared" si="40"/>
        <v>0.30841121495327101</v>
      </c>
      <c r="M162" s="132" t="s">
        <v>548</v>
      </c>
      <c r="N162" s="138">
        <v>42871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70</v>
      </c>
      <c r="B163" s="130">
        <v>42646</v>
      </c>
      <c r="C163" s="130"/>
      <c r="D163" s="131" t="s">
        <v>397</v>
      </c>
      <c r="E163" s="132" t="s">
        <v>546</v>
      </c>
      <c r="F163" s="133">
        <v>430</v>
      </c>
      <c r="G163" s="132"/>
      <c r="H163" s="132">
        <v>596</v>
      </c>
      <c r="I163" s="134">
        <v>575</v>
      </c>
      <c r="J163" s="135" t="s">
        <v>675</v>
      </c>
      <c r="K163" s="136">
        <v>166</v>
      </c>
      <c r="L163" s="137">
        <v>0.38604651162790699</v>
      </c>
      <c r="M163" s="132" t="s">
        <v>548</v>
      </c>
      <c r="N163" s="138">
        <v>42769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71</v>
      </c>
      <c r="B164" s="130">
        <v>42657</v>
      </c>
      <c r="C164" s="130"/>
      <c r="D164" s="131" t="s">
        <v>676</v>
      </c>
      <c r="E164" s="132" t="s">
        <v>546</v>
      </c>
      <c r="F164" s="133">
        <v>280</v>
      </c>
      <c r="G164" s="132"/>
      <c r="H164" s="132">
        <v>345</v>
      </c>
      <c r="I164" s="134">
        <v>345</v>
      </c>
      <c r="J164" s="135" t="s">
        <v>578</v>
      </c>
      <c r="K164" s="136">
        <f t="shared" ref="K164:K169" si="41">H164-F164</f>
        <v>65</v>
      </c>
      <c r="L164" s="137">
        <f>K164/F164</f>
        <v>0.23214285714285715</v>
      </c>
      <c r="M164" s="132" t="s">
        <v>548</v>
      </c>
      <c r="N164" s="138">
        <v>42814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72</v>
      </c>
      <c r="B165" s="130">
        <v>42657</v>
      </c>
      <c r="C165" s="130"/>
      <c r="D165" s="131" t="s">
        <v>677</v>
      </c>
      <c r="E165" s="132" t="s">
        <v>546</v>
      </c>
      <c r="F165" s="133">
        <v>245</v>
      </c>
      <c r="G165" s="132"/>
      <c r="H165" s="132">
        <v>325.5</v>
      </c>
      <c r="I165" s="134">
        <v>330</v>
      </c>
      <c r="J165" s="135" t="s">
        <v>678</v>
      </c>
      <c r="K165" s="136">
        <f t="shared" si="41"/>
        <v>80.5</v>
      </c>
      <c r="L165" s="137">
        <f>K165/F165</f>
        <v>0.32857142857142857</v>
      </c>
      <c r="M165" s="132" t="s">
        <v>548</v>
      </c>
      <c r="N165" s="138">
        <v>42769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73</v>
      </c>
      <c r="B166" s="130">
        <v>42660</v>
      </c>
      <c r="C166" s="130"/>
      <c r="D166" s="131" t="s">
        <v>679</v>
      </c>
      <c r="E166" s="132" t="s">
        <v>546</v>
      </c>
      <c r="F166" s="133">
        <v>125</v>
      </c>
      <c r="G166" s="132"/>
      <c r="H166" s="132">
        <v>160</v>
      </c>
      <c r="I166" s="134">
        <v>160</v>
      </c>
      <c r="J166" s="135" t="s">
        <v>632</v>
      </c>
      <c r="K166" s="136">
        <f t="shared" si="41"/>
        <v>35</v>
      </c>
      <c r="L166" s="137">
        <v>0.28000000000000003</v>
      </c>
      <c r="M166" s="132" t="s">
        <v>548</v>
      </c>
      <c r="N166" s="138">
        <v>42803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74</v>
      </c>
      <c r="B167" s="130">
        <v>42660</v>
      </c>
      <c r="C167" s="130"/>
      <c r="D167" s="131" t="s">
        <v>680</v>
      </c>
      <c r="E167" s="132" t="s">
        <v>546</v>
      </c>
      <c r="F167" s="133">
        <v>114</v>
      </c>
      <c r="G167" s="132"/>
      <c r="H167" s="132">
        <v>145</v>
      </c>
      <c r="I167" s="134">
        <v>145</v>
      </c>
      <c r="J167" s="135" t="s">
        <v>632</v>
      </c>
      <c r="K167" s="136">
        <f t="shared" si="41"/>
        <v>31</v>
      </c>
      <c r="L167" s="137">
        <f>K167/F167</f>
        <v>0.27192982456140352</v>
      </c>
      <c r="M167" s="132" t="s">
        <v>548</v>
      </c>
      <c r="N167" s="138">
        <v>42859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75</v>
      </c>
      <c r="B168" s="130">
        <v>42660</v>
      </c>
      <c r="C168" s="130"/>
      <c r="D168" s="131" t="s">
        <v>681</v>
      </c>
      <c r="E168" s="132" t="s">
        <v>546</v>
      </c>
      <c r="F168" s="133">
        <v>212</v>
      </c>
      <c r="G168" s="132"/>
      <c r="H168" s="132">
        <v>280</v>
      </c>
      <c r="I168" s="134">
        <v>276</v>
      </c>
      <c r="J168" s="135" t="s">
        <v>682</v>
      </c>
      <c r="K168" s="136">
        <f t="shared" si="41"/>
        <v>68</v>
      </c>
      <c r="L168" s="137">
        <f>K168/F168</f>
        <v>0.32075471698113206</v>
      </c>
      <c r="M168" s="132" t="s">
        <v>548</v>
      </c>
      <c r="N168" s="138">
        <v>42858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76</v>
      </c>
      <c r="B169" s="130">
        <v>42678</v>
      </c>
      <c r="C169" s="130"/>
      <c r="D169" s="131" t="s">
        <v>440</v>
      </c>
      <c r="E169" s="132" t="s">
        <v>546</v>
      </c>
      <c r="F169" s="133">
        <v>155</v>
      </c>
      <c r="G169" s="132"/>
      <c r="H169" s="132">
        <v>210</v>
      </c>
      <c r="I169" s="134">
        <v>210</v>
      </c>
      <c r="J169" s="135" t="s">
        <v>683</v>
      </c>
      <c r="K169" s="136">
        <f t="shared" si="41"/>
        <v>55</v>
      </c>
      <c r="L169" s="137">
        <f>K169/F169</f>
        <v>0.35483870967741937</v>
      </c>
      <c r="M169" s="132" t="s">
        <v>548</v>
      </c>
      <c r="N169" s="138">
        <v>42944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9">
        <v>77</v>
      </c>
      <c r="B170" s="140">
        <v>42710</v>
      </c>
      <c r="C170" s="140"/>
      <c r="D170" s="141" t="s">
        <v>684</v>
      </c>
      <c r="E170" s="142" t="s">
        <v>546</v>
      </c>
      <c r="F170" s="143">
        <v>150.5</v>
      </c>
      <c r="G170" s="143"/>
      <c r="H170" s="144">
        <v>72.5</v>
      </c>
      <c r="I170" s="144">
        <v>174</v>
      </c>
      <c r="J170" s="145" t="s">
        <v>685</v>
      </c>
      <c r="K170" s="146">
        <v>-78</v>
      </c>
      <c r="L170" s="147">
        <v>-0.51827242524916906</v>
      </c>
      <c r="M170" s="143" t="s">
        <v>558</v>
      </c>
      <c r="N170" s="140">
        <v>43333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78</v>
      </c>
      <c r="B171" s="130">
        <v>42712</v>
      </c>
      <c r="C171" s="130"/>
      <c r="D171" s="131" t="s">
        <v>686</v>
      </c>
      <c r="E171" s="132" t="s">
        <v>546</v>
      </c>
      <c r="F171" s="133">
        <v>380</v>
      </c>
      <c r="G171" s="132"/>
      <c r="H171" s="132">
        <v>478</v>
      </c>
      <c r="I171" s="134">
        <v>468</v>
      </c>
      <c r="J171" s="135" t="s">
        <v>632</v>
      </c>
      <c r="K171" s="136">
        <f>H171-F171</f>
        <v>98</v>
      </c>
      <c r="L171" s="137">
        <f>K171/F171</f>
        <v>0.25789473684210529</v>
      </c>
      <c r="M171" s="132" t="s">
        <v>548</v>
      </c>
      <c r="N171" s="138">
        <v>43025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79</v>
      </c>
      <c r="B172" s="130">
        <v>42734</v>
      </c>
      <c r="C172" s="130"/>
      <c r="D172" s="131" t="s">
        <v>118</v>
      </c>
      <c r="E172" s="132" t="s">
        <v>546</v>
      </c>
      <c r="F172" s="133">
        <v>305</v>
      </c>
      <c r="G172" s="132"/>
      <c r="H172" s="132">
        <v>375</v>
      </c>
      <c r="I172" s="134">
        <v>375</v>
      </c>
      <c r="J172" s="135" t="s">
        <v>632</v>
      </c>
      <c r="K172" s="136">
        <f>H172-F172</f>
        <v>70</v>
      </c>
      <c r="L172" s="137">
        <f>K172/F172</f>
        <v>0.22950819672131148</v>
      </c>
      <c r="M172" s="132" t="s">
        <v>548</v>
      </c>
      <c r="N172" s="138">
        <v>42768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80</v>
      </c>
      <c r="B173" s="130">
        <v>42739</v>
      </c>
      <c r="C173" s="130"/>
      <c r="D173" s="131" t="s">
        <v>102</v>
      </c>
      <c r="E173" s="132" t="s">
        <v>546</v>
      </c>
      <c r="F173" s="133">
        <v>99.5</v>
      </c>
      <c r="G173" s="132"/>
      <c r="H173" s="132">
        <v>158</v>
      </c>
      <c r="I173" s="134">
        <v>158</v>
      </c>
      <c r="J173" s="135" t="s">
        <v>632</v>
      </c>
      <c r="K173" s="136">
        <f>H173-F173</f>
        <v>58.5</v>
      </c>
      <c r="L173" s="137">
        <f>K173/F173</f>
        <v>0.5879396984924623</v>
      </c>
      <c r="M173" s="132" t="s">
        <v>548</v>
      </c>
      <c r="N173" s="138">
        <v>42898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81</v>
      </c>
      <c r="B174" s="130">
        <v>42739</v>
      </c>
      <c r="C174" s="130"/>
      <c r="D174" s="131" t="s">
        <v>102</v>
      </c>
      <c r="E174" s="132" t="s">
        <v>546</v>
      </c>
      <c r="F174" s="133">
        <v>99.5</v>
      </c>
      <c r="G174" s="132"/>
      <c r="H174" s="132">
        <v>158</v>
      </c>
      <c r="I174" s="134">
        <v>158</v>
      </c>
      <c r="J174" s="135" t="s">
        <v>632</v>
      </c>
      <c r="K174" s="136">
        <v>58.5</v>
      </c>
      <c r="L174" s="137">
        <v>0.58793969849246197</v>
      </c>
      <c r="M174" s="132" t="s">
        <v>548</v>
      </c>
      <c r="N174" s="138">
        <v>42898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82</v>
      </c>
      <c r="B175" s="130">
        <v>42786</v>
      </c>
      <c r="C175" s="130"/>
      <c r="D175" s="131" t="s">
        <v>205</v>
      </c>
      <c r="E175" s="132" t="s">
        <v>546</v>
      </c>
      <c r="F175" s="133">
        <v>140.5</v>
      </c>
      <c r="G175" s="132"/>
      <c r="H175" s="132">
        <v>220</v>
      </c>
      <c r="I175" s="134">
        <v>220</v>
      </c>
      <c r="J175" s="135" t="s">
        <v>632</v>
      </c>
      <c r="K175" s="136">
        <f>H175-F175</f>
        <v>79.5</v>
      </c>
      <c r="L175" s="137">
        <f>K175/F175</f>
        <v>0.5658362989323843</v>
      </c>
      <c r="M175" s="132" t="s">
        <v>548</v>
      </c>
      <c r="N175" s="138">
        <v>42864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83</v>
      </c>
      <c r="B176" s="130">
        <v>42786</v>
      </c>
      <c r="C176" s="130"/>
      <c r="D176" s="131" t="s">
        <v>687</v>
      </c>
      <c r="E176" s="132" t="s">
        <v>546</v>
      </c>
      <c r="F176" s="133">
        <v>202.5</v>
      </c>
      <c r="G176" s="132"/>
      <c r="H176" s="132">
        <v>234</v>
      </c>
      <c r="I176" s="134">
        <v>234</v>
      </c>
      <c r="J176" s="135" t="s">
        <v>632</v>
      </c>
      <c r="K176" s="136">
        <v>31.5</v>
      </c>
      <c r="L176" s="137">
        <v>0.155555555555556</v>
      </c>
      <c r="M176" s="132" t="s">
        <v>548</v>
      </c>
      <c r="N176" s="138">
        <v>42836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84</v>
      </c>
      <c r="B177" s="130">
        <v>42818</v>
      </c>
      <c r="C177" s="130"/>
      <c r="D177" s="131" t="s">
        <v>688</v>
      </c>
      <c r="E177" s="132" t="s">
        <v>546</v>
      </c>
      <c r="F177" s="133">
        <v>300.5</v>
      </c>
      <c r="G177" s="132"/>
      <c r="H177" s="132">
        <v>417.5</v>
      </c>
      <c r="I177" s="134">
        <v>420</v>
      </c>
      <c r="J177" s="135" t="s">
        <v>689</v>
      </c>
      <c r="K177" s="136">
        <f>H177-F177</f>
        <v>117</v>
      </c>
      <c r="L177" s="137">
        <f>K177/F177</f>
        <v>0.38935108153078202</v>
      </c>
      <c r="M177" s="132" t="s">
        <v>548</v>
      </c>
      <c r="N177" s="138">
        <v>43070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85</v>
      </c>
      <c r="B178" s="130">
        <v>42818</v>
      </c>
      <c r="C178" s="130"/>
      <c r="D178" s="131" t="s">
        <v>662</v>
      </c>
      <c r="E178" s="132" t="s">
        <v>546</v>
      </c>
      <c r="F178" s="133">
        <v>850</v>
      </c>
      <c r="G178" s="132"/>
      <c r="H178" s="132">
        <v>1042.5</v>
      </c>
      <c r="I178" s="134">
        <v>1023</v>
      </c>
      <c r="J178" s="135" t="s">
        <v>690</v>
      </c>
      <c r="K178" s="136">
        <v>192.5</v>
      </c>
      <c r="L178" s="137">
        <v>0.22647058823529401</v>
      </c>
      <c r="M178" s="132" t="s">
        <v>548</v>
      </c>
      <c r="N178" s="138">
        <v>42830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86</v>
      </c>
      <c r="B179" s="130">
        <v>42830</v>
      </c>
      <c r="C179" s="130"/>
      <c r="D179" s="131" t="s">
        <v>466</v>
      </c>
      <c r="E179" s="132" t="s">
        <v>546</v>
      </c>
      <c r="F179" s="133">
        <v>785</v>
      </c>
      <c r="G179" s="132"/>
      <c r="H179" s="132">
        <v>930</v>
      </c>
      <c r="I179" s="134">
        <v>920</v>
      </c>
      <c r="J179" s="135" t="s">
        <v>691</v>
      </c>
      <c r="K179" s="136">
        <f>H179-F179</f>
        <v>145</v>
      </c>
      <c r="L179" s="137">
        <f>K179/F179</f>
        <v>0.18471337579617833</v>
      </c>
      <c r="M179" s="132" t="s">
        <v>548</v>
      </c>
      <c r="N179" s="138">
        <v>42976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9">
        <v>87</v>
      </c>
      <c r="B180" s="140">
        <v>42831</v>
      </c>
      <c r="C180" s="140"/>
      <c r="D180" s="141" t="s">
        <v>692</v>
      </c>
      <c r="E180" s="142" t="s">
        <v>546</v>
      </c>
      <c r="F180" s="143">
        <v>40</v>
      </c>
      <c r="G180" s="143"/>
      <c r="H180" s="144">
        <v>13.1</v>
      </c>
      <c r="I180" s="144">
        <v>60</v>
      </c>
      <c r="J180" s="145" t="s">
        <v>693</v>
      </c>
      <c r="K180" s="146">
        <v>-26.9</v>
      </c>
      <c r="L180" s="147">
        <v>-0.67249999999999999</v>
      </c>
      <c r="M180" s="143" t="s">
        <v>558</v>
      </c>
      <c r="N180" s="140">
        <v>43138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88</v>
      </c>
      <c r="B181" s="130">
        <v>42837</v>
      </c>
      <c r="C181" s="130"/>
      <c r="D181" s="131" t="s">
        <v>100</v>
      </c>
      <c r="E181" s="132" t="s">
        <v>546</v>
      </c>
      <c r="F181" s="133">
        <v>289.5</v>
      </c>
      <c r="G181" s="132"/>
      <c r="H181" s="132">
        <v>354</v>
      </c>
      <c r="I181" s="134">
        <v>360</v>
      </c>
      <c r="J181" s="135" t="s">
        <v>694</v>
      </c>
      <c r="K181" s="136">
        <f t="shared" ref="K181:K189" si="42">H181-F181</f>
        <v>64.5</v>
      </c>
      <c r="L181" s="137">
        <f t="shared" ref="L181:L189" si="43">K181/F181</f>
        <v>0.22279792746113988</v>
      </c>
      <c r="M181" s="132" t="s">
        <v>548</v>
      </c>
      <c r="N181" s="138">
        <v>43040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89</v>
      </c>
      <c r="B182" s="130">
        <v>42845</v>
      </c>
      <c r="C182" s="130"/>
      <c r="D182" s="131" t="s">
        <v>414</v>
      </c>
      <c r="E182" s="132" t="s">
        <v>546</v>
      </c>
      <c r="F182" s="133">
        <v>700</v>
      </c>
      <c r="G182" s="132"/>
      <c r="H182" s="132">
        <v>840</v>
      </c>
      <c r="I182" s="134">
        <v>840</v>
      </c>
      <c r="J182" s="135" t="s">
        <v>695</v>
      </c>
      <c r="K182" s="136">
        <f t="shared" si="42"/>
        <v>140</v>
      </c>
      <c r="L182" s="137">
        <f t="shared" si="43"/>
        <v>0.2</v>
      </c>
      <c r="M182" s="132" t="s">
        <v>548</v>
      </c>
      <c r="N182" s="138">
        <v>42893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90</v>
      </c>
      <c r="B183" s="130">
        <v>42887</v>
      </c>
      <c r="C183" s="130"/>
      <c r="D183" s="131" t="s">
        <v>696</v>
      </c>
      <c r="E183" s="132" t="s">
        <v>546</v>
      </c>
      <c r="F183" s="133">
        <v>130</v>
      </c>
      <c r="G183" s="132"/>
      <c r="H183" s="132">
        <v>144.25</v>
      </c>
      <c r="I183" s="134">
        <v>170</v>
      </c>
      <c r="J183" s="135" t="s">
        <v>697</v>
      </c>
      <c r="K183" s="136">
        <f t="shared" si="42"/>
        <v>14.25</v>
      </c>
      <c r="L183" s="137">
        <f t="shared" si="43"/>
        <v>0.10961538461538461</v>
      </c>
      <c r="M183" s="132" t="s">
        <v>548</v>
      </c>
      <c r="N183" s="138">
        <v>43675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91</v>
      </c>
      <c r="B184" s="130">
        <v>42901</v>
      </c>
      <c r="C184" s="130"/>
      <c r="D184" s="131" t="s">
        <v>698</v>
      </c>
      <c r="E184" s="132" t="s">
        <v>546</v>
      </c>
      <c r="F184" s="133">
        <v>214.5</v>
      </c>
      <c r="G184" s="132"/>
      <c r="H184" s="132">
        <v>262</v>
      </c>
      <c r="I184" s="134">
        <v>262</v>
      </c>
      <c r="J184" s="135" t="s">
        <v>567</v>
      </c>
      <c r="K184" s="136">
        <f t="shared" si="42"/>
        <v>47.5</v>
      </c>
      <c r="L184" s="137">
        <f t="shared" si="43"/>
        <v>0.22144522144522144</v>
      </c>
      <c r="M184" s="132" t="s">
        <v>548</v>
      </c>
      <c r="N184" s="138">
        <v>42977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92</v>
      </c>
      <c r="B185" s="161">
        <v>42933</v>
      </c>
      <c r="C185" s="161"/>
      <c r="D185" s="162" t="s">
        <v>699</v>
      </c>
      <c r="E185" s="163" t="s">
        <v>546</v>
      </c>
      <c r="F185" s="164">
        <v>370</v>
      </c>
      <c r="G185" s="163"/>
      <c r="H185" s="163">
        <v>447.5</v>
      </c>
      <c r="I185" s="165">
        <v>450</v>
      </c>
      <c r="J185" s="166" t="s">
        <v>632</v>
      </c>
      <c r="K185" s="136">
        <f t="shared" si="42"/>
        <v>77.5</v>
      </c>
      <c r="L185" s="167">
        <f t="shared" si="43"/>
        <v>0.20945945945945946</v>
      </c>
      <c r="M185" s="163" t="s">
        <v>548</v>
      </c>
      <c r="N185" s="168">
        <v>43035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0">
        <v>93</v>
      </c>
      <c r="B186" s="161">
        <v>42943</v>
      </c>
      <c r="C186" s="161"/>
      <c r="D186" s="162" t="s">
        <v>203</v>
      </c>
      <c r="E186" s="163" t="s">
        <v>546</v>
      </c>
      <c r="F186" s="164">
        <v>657.5</v>
      </c>
      <c r="G186" s="163"/>
      <c r="H186" s="163">
        <v>825</v>
      </c>
      <c r="I186" s="165">
        <v>820</v>
      </c>
      <c r="J186" s="166" t="s">
        <v>632</v>
      </c>
      <c r="K186" s="136">
        <f t="shared" si="42"/>
        <v>167.5</v>
      </c>
      <c r="L186" s="167">
        <f t="shared" si="43"/>
        <v>0.25475285171102663</v>
      </c>
      <c r="M186" s="163" t="s">
        <v>548</v>
      </c>
      <c r="N186" s="168">
        <v>43090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94</v>
      </c>
      <c r="B187" s="130">
        <v>42964</v>
      </c>
      <c r="C187" s="130"/>
      <c r="D187" s="131" t="s">
        <v>375</v>
      </c>
      <c r="E187" s="132" t="s">
        <v>546</v>
      </c>
      <c r="F187" s="133">
        <v>605</v>
      </c>
      <c r="G187" s="132"/>
      <c r="H187" s="132">
        <v>750</v>
      </c>
      <c r="I187" s="134">
        <v>750</v>
      </c>
      <c r="J187" s="135" t="s">
        <v>691</v>
      </c>
      <c r="K187" s="136">
        <f t="shared" si="42"/>
        <v>145</v>
      </c>
      <c r="L187" s="137">
        <f t="shared" si="43"/>
        <v>0.23966942148760331</v>
      </c>
      <c r="M187" s="132" t="s">
        <v>548</v>
      </c>
      <c r="N187" s="138">
        <v>43027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95</v>
      </c>
      <c r="B188" s="140">
        <v>42979</v>
      </c>
      <c r="C188" s="140"/>
      <c r="D188" s="148" t="s">
        <v>700</v>
      </c>
      <c r="E188" s="143" t="s">
        <v>546</v>
      </c>
      <c r="F188" s="143">
        <v>255</v>
      </c>
      <c r="G188" s="144"/>
      <c r="H188" s="144">
        <v>217.25</v>
      </c>
      <c r="I188" s="144">
        <v>320</v>
      </c>
      <c r="J188" s="145" t="s">
        <v>701</v>
      </c>
      <c r="K188" s="146">
        <f t="shared" si="42"/>
        <v>-37.75</v>
      </c>
      <c r="L188" s="149">
        <f t="shared" si="43"/>
        <v>-0.14803921568627451</v>
      </c>
      <c r="M188" s="143" t="s">
        <v>558</v>
      </c>
      <c r="N188" s="140">
        <v>43661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96</v>
      </c>
      <c r="B189" s="130">
        <v>42997</v>
      </c>
      <c r="C189" s="130"/>
      <c r="D189" s="131" t="s">
        <v>702</v>
      </c>
      <c r="E189" s="132" t="s">
        <v>546</v>
      </c>
      <c r="F189" s="133">
        <v>215</v>
      </c>
      <c r="G189" s="132"/>
      <c r="H189" s="132">
        <v>258</v>
      </c>
      <c r="I189" s="134">
        <v>258</v>
      </c>
      <c r="J189" s="135" t="s">
        <v>632</v>
      </c>
      <c r="K189" s="136">
        <f t="shared" si="42"/>
        <v>43</v>
      </c>
      <c r="L189" s="137">
        <f t="shared" si="43"/>
        <v>0.2</v>
      </c>
      <c r="M189" s="132" t="s">
        <v>548</v>
      </c>
      <c r="N189" s="138">
        <v>43040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97</v>
      </c>
      <c r="B190" s="130">
        <v>42997</v>
      </c>
      <c r="C190" s="130"/>
      <c r="D190" s="131" t="s">
        <v>702</v>
      </c>
      <c r="E190" s="132" t="s">
        <v>546</v>
      </c>
      <c r="F190" s="133">
        <v>215</v>
      </c>
      <c r="G190" s="132"/>
      <c r="H190" s="132">
        <v>258</v>
      </c>
      <c r="I190" s="134">
        <v>258</v>
      </c>
      <c r="J190" s="166" t="s">
        <v>632</v>
      </c>
      <c r="K190" s="136">
        <v>43</v>
      </c>
      <c r="L190" s="137">
        <v>0.2</v>
      </c>
      <c r="M190" s="132" t="s">
        <v>548</v>
      </c>
      <c r="N190" s="138">
        <v>43040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0">
        <v>98</v>
      </c>
      <c r="B191" s="161">
        <v>42998</v>
      </c>
      <c r="C191" s="161"/>
      <c r="D191" s="162" t="s">
        <v>703</v>
      </c>
      <c r="E191" s="163" t="s">
        <v>546</v>
      </c>
      <c r="F191" s="133">
        <v>75</v>
      </c>
      <c r="G191" s="163"/>
      <c r="H191" s="163">
        <v>90</v>
      </c>
      <c r="I191" s="165">
        <v>90</v>
      </c>
      <c r="J191" s="135" t="s">
        <v>704</v>
      </c>
      <c r="K191" s="136">
        <f t="shared" ref="K191:K196" si="44">H191-F191</f>
        <v>15</v>
      </c>
      <c r="L191" s="137">
        <f t="shared" ref="L191:L196" si="45">K191/F191</f>
        <v>0.2</v>
      </c>
      <c r="M191" s="132" t="s">
        <v>548</v>
      </c>
      <c r="N191" s="138">
        <v>43019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99</v>
      </c>
      <c r="B192" s="161">
        <v>43011</v>
      </c>
      <c r="C192" s="161"/>
      <c r="D192" s="162" t="s">
        <v>705</v>
      </c>
      <c r="E192" s="163" t="s">
        <v>546</v>
      </c>
      <c r="F192" s="164">
        <v>315</v>
      </c>
      <c r="G192" s="163"/>
      <c r="H192" s="163">
        <v>392</v>
      </c>
      <c r="I192" s="165">
        <v>384</v>
      </c>
      <c r="J192" s="166" t="s">
        <v>706</v>
      </c>
      <c r="K192" s="136">
        <f t="shared" si="44"/>
        <v>77</v>
      </c>
      <c r="L192" s="167">
        <f t="shared" si="45"/>
        <v>0.24444444444444444</v>
      </c>
      <c r="M192" s="163" t="s">
        <v>548</v>
      </c>
      <c r="N192" s="168">
        <v>43017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100</v>
      </c>
      <c r="B193" s="161">
        <v>43013</v>
      </c>
      <c r="C193" s="161"/>
      <c r="D193" s="162" t="s">
        <v>444</v>
      </c>
      <c r="E193" s="163" t="s">
        <v>546</v>
      </c>
      <c r="F193" s="164">
        <v>145</v>
      </c>
      <c r="G193" s="163"/>
      <c r="H193" s="163">
        <v>179</v>
      </c>
      <c r="I193" s="165">
        <v>180</v>
      </c>
      <c r="J193" s="166" t="s">
        <v>707</v>
      </c>
      <c r="K193" s="136">
        <f t="shared" si="44"/>
        <v>34</v>
      </c>
      <c r="L193" s="167">
        <f t="shared" si="45"/>
        <v>0.23448275862068965</v>
      </c>
      <c r="M193" s="163" t="s">
        <v>548</v>
      </c>
      <c r="N193" s="168">
        <v>43025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101</v>
      </c>
      <c r="B194" s="161">
        <v>43014</v>
      </c>
      <c r="C194" s="161"/>
      <c r="D194" s="162" t="s">
        <v>350</v>
      </c>
      <c r="E194" s="163" t="s">
        <v>546</v>
      </c>
      <c r="F194" s="164">
        <v>256</v>
      </c>
      <c r="G194" s="163"/>
      <c r="H194" s="163">
        <v>323</v>
      </c>
      <c r="I194" s="165">
        <v>320</v>
      </c>
      <c r="J194" s="166" t="s">
        <v>632</v>
      </c>
      <c r="K194" s="136">
        <f t="shared" si="44"/>
        <v>67</v>
      </c>
      <c r="L194" s="167">
        <f t="shared" si="45"/>
        <v>0.26171875</v>
      </c>
      <c r="M194" s="163" t="s">
        <v>548</v>
      </c>
      <c r="N194" s="168">
        <v>43067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102</v>
      </c>
      <c r="B195" s="161">
        <v>43017</v>
      </c>
      <c r="C195" s="161"/>
      <c r="D195" s="162" t="s">
        <v>364</v>
      </c>
      <c r="E195" s="163" t="s">
        <v>546</v>
      </c>
      <c r="F195" s="164">
        <v>137.5</v>
      </c>
      <c r="G195" s="163"/>
      <c r="H195" s="163">
        <v>184</v>
      </c>
      <c r="I195" s="165">
        <v>183</v>
      </c>
      <c r="J195" s="166" t="s">
        <v>708</v>
      </c>
      <c r="K195" s="136">
        <f t="shared" si="44"/>
        <v>46.5</v>
      </c>
      <c r="L195" s="167">
        <f t="shared" si="45"/>
        <v>0.33818181818181819</v>
      </c>
      <c r="M195" s="163" t="s">
        <v>548</v>
      </c>
      <c r="N195" s="168">
        <v>43108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103</v>
      </c>
      <c r="B196" s="161">
        <v>43018</v>
      </c>
      <c r="C196" s="161"/>
      <c r="D196" s="162" t="s">
        <v>709</v>
      </c>
      <c r="E196" s="163" t="s">
        <v>546</v>
      </c>
      <c r="F196" s="164">
        <v>125.5</v>
      </c>
      <c r="G196" s="163"/>
      <c r="H196" s="163">
        <v>158</v>
      </c>
      <c r="I196" s="165">
        <v>155</v>
      </c>
      <c r="J196" s="166" t="s">
        <v>710</v>
      </c>
      <c r="K196" s="136">
        <f t="shared" si="44"/>
        <v>32.5</v>
      </c>
      <c r="L196" s="167">
        <f t="shared" si="45"/>
        <v>0.25896414342629481</v>
      </c>
      <c r="M196" s="163" t="s">
        <v>548</v>
      </c>
      <c r="N196" s="168">
        <v>43067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104</v>
      </c>
      <c r="B197" s="161">
        <v>43018</v>
      </c>
      <c r="C197" s="161"/>
      <c r="D197" s="162" t="s">
        <v>711</v>
      </c>
      <c r="E197" s="163" t="s">
        <v>546</v>
      </c>
      <c r="F197" s="164">
        <v>895</v>
      </c>
      <c r="G197" s="163"/>
      <c r="H197" s="163">
        <v>1122.5</v>
      </c>
      <c r="I197" s="165">
        <v>1078</v>
      </c>
      <c r="J197" s="166" t="s">
        <v>712</v>
      </c>
      <c r="K197" s="136">
        <v>227.5</v>
      </c>
      <c r="L197" s="167">
        <v>0.25418994413407803</v>
      </c>
      <c r="M197" s="163" t="s">
        <v>548</v>
      </c>
      <c r="N197" s="168">
        <v>43117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105</v>
      </c>
      <c r="B198" s="161">
        <v>43020</v>
      </c>
      <c r="C198" s="161"/>
      <c r="D198" s="162" t="s">
        <v>359</v>
      </c>
      <c r="E198" s="163" t="s">
        <v>546</v>
      </c>
      <c r="F198" s="164">
        <v>525</v>
      </c>
      <c r="G198" s="163"/>
      <c r="H198" s="163">
        <v>629</v>
      </c>
      <c r="I198" s="165">
        <v>629</v>
      </c>
      <c r="J198" s="166" t="s">
        <v>632</v>
      </c>
      <c r="K198" s="136">
        <v>104</v>
      </c>
      <c r="L198" s="167">
        <v>0.19809523809523799</v>
      </c>
      <c r="M198" s="163" t="s">
        <v>548</v>
      </c>
      <c r="N198" s="168">
        <v>43119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106</v>
      </c>
      <c r="B199" s="161">
        <v>43046</v>
      </c>
      <c r="C199" s="161"/>
      <c r="D199" s="162" t="s">
        <v>392</v>
      </c>
      <c r="E199" s="163" t="s">
        <v>546</v>
      </c>
      <c r="F199" s="164">
        <v>740</v>
      </c>
      <c r="G199" s="163"/>
      <c r="H199" s="163">
        <v>892.5</v>
      </c>
      <c r="I199" s="165">
        <v>900</v>
      </c>
      <c r="J199" s="166" t="s">
        <v>713</v>
      </c>
      <c r="K199" s="136">
        <f>H199-F199</f>
        <v>152.5</v>
      </c>
      <c r="L199" s="167">
        <f>K199/F199</f>
        <v>0.20608108108108109</v>
      </c>
      <c r="M199" s="163" t="s">
        <v>548</v>
      </c>
      <c r="N199" s="168">
        <v>43052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107</v>
      </c>
      <c r="B200" s="130">
        <v>43073</v>
      </c>
      <c r="C200" s="130"/>
      <c r="D200" s="131" t="s">
        <v>714</v>
      </c>
      <c r="E200" s="132" t="s">
        <v>546</v>
      </c>
      <c r="F200" s="133">
        <v>118.5</v>
      </c>
      <c r="G200" s="132"/>
      <c r="H200" s="132">
        <v>143.5</v>
      </c>
      <c r="I200" s="134">
        <v>145</v>
      </c>
      <c r="J200" s="135" t="s">
        <v>715</v>
      </c>
      <c r="K200" s="136">
        <f>H200-F200</f>
        <v>25</v>
      </c>
      <c r="L200" s="137">
        <f>K200/F200</f>
        <v>0.2109704641350211</v>
      </c>
      <c r="M200" s="132" t="s">
        <v>548</v>
      </c>
      <c r="N200" s="138">
        <v>43097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39">
        <v>108</v>
      </c>
      <c r="B201" s="140">
        <v>43090</v>
      </c>
      <c r="C201" s="140"/>
      <c r="D201" s="141" t="s">
        <v>419</v>
      </c>
      <c r="E201" s="142" t="s">
        <v>546</v>
      </c>
      <c r="F201" s="143">
        <v>715</v>
      </c>
      <c r="G201" s="143"/>
      <c r="H201" s="144">
        <v>500</v>
      </c>
      <c r="I201" s="144">
        <v>872</v>
      </c>
      <c r="J201" s="145" t="s">
        <v>716</v>
      </c>
      <c r="K201" s="146">
        <f>H201-F201</f>
        <v>-215</v>
      </c>
      <c r="L201" s="147">
        <f>K201/F201</f>
        <v>-0.30069930069930068</v>
      </c>
      <c r="M201" s="143" t="s">
        <v>558</v>
      </c>
      <c r="N201" s="140">
        <v>43670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109</v>
      </c>
      <c r="B202" s="130">
        <v>43098</v>
      </c>
      <c r="C202" s="130"/>
      <c r="D202" s="131" t="s">
        <v>705</v>
      </c>
      <c r="E202" s="132" t="s">
        <v>546</v>
      </c>
      <c r="F202" s="133">
        <v>435</v>
      </c>
      <c r="G202" s="132"/>
      <c r="H202" s="132">
        <v>542.5</v>
      </c>
      <c r="I202" s="134">
        <v>539</v>
      </c>
      <c r="J202" s="135" t="s">
        <v>632</v>
      </c>
      <c r="K202" s="136">
        <v>107.5</v>
      </c>
      <c r="L202" s="137">
        <v>0.247126436781609</v>
      </c>
      <c r="M202" s="132" t="s">
        <v>548</v>
      </c>
      <c r="N202" s="138">
        <v>43206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110</v>
      </c>
      <c r="B203" s="130">
        <v>43098</v>
      </c>
      <c r="C203" s="130"/>
      <c r="D203" s="131" t="s">
        <v>518</v>
      </c>
      <c r="E203" s="132" t="s">
        <v>546</v>
      </c>
      <c r="F203" s="133">
        <v>885</v>
      </c>
      <c r="G203" s="132"/>
      <c r="H203" s="132">
        <v>1090</v>
      </c>
      <c r="I203" s="134">
        <v>1084</v>
      </c>
      <c r="J203" s="135" t="s">
        <v>632</v>
      </c>
      <c r="K203" s="136">
        <v>205</v>
      </c>
      <c r="L203" s="137">
        <v>0.23163841807909599</v>
      </c>
      <c r="M203" s="132" t="s">
        <v>548</v>
      </c>
      <c r="N203" s="138">
        <v>43213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9">
        <v>111</v>
      </c>
      <c r="B204" s="170">
        <v>43192</v>
      </c>
      <c r="C204" s="170"/>
      <c r="D204" s="148" t="s">
        <v>717</v>
      </c>
      <c r="E204" s="143" t="s">
        <v>546</v>
      </c>
      <c r="F204" s="171">
        <v>478.5</v>
      </c>
      <c r="G204" s="143"/>
      <c r="H204" s="143">
        <v>442</v>
      </c>
      <c r="I204" s="144">
        <v>613</v>
      </c>
      <c r="J204" s="145" t="s">
        <v>718</v>
      </c>
      <c r="K204" s="146">
        <f>H204-F204</f>
        <v>-36.5</v>
      </c>
      <c r="L204" s="147">
        <f>K204/F204</f>
        <v>-7.6280041797283177E-2</v>
      </c>
      <c r="M204" s="143" t="s">
        <v>558</v>
      </c>
      <c r="N204" s="140">
        <v>43762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112</v>
      </c>
      <c r="B205" s="140">
        <v>43194</v>
      </c>
      <c r="C205" s="140"/>
      <c r="D205" s="141" t="s">
        <v>719</v>
      </c>
      <c r="E205" s="142" t="s">
        <v>546</v>
      </c>
      <c r="F205" s="143">
        <f>141.5-7.3</f>
        <v>134.19999999999999</v>
      </c>
      <c r="G205" s="143"/>
      <c r="H205" s="144">
        <v>77</v>
      </c>
      <c r="I205" s="144">
        <v>180</v>
      </c>
      <c r="J205" s="145" t="s">
        <v>720</v>
      </c>
      <c r="K205" s="146">
        <f>H205-F205</f>
        <v>-57.199999999999989</v>
      </c>
      <c r="L205" s="147">
        <f>K205/F205</f>
        <v>-0.42622950819672129</v>
      </c>
      <c r="M205" s="143" t="s">
        <v>558</v>
      </c>
      <c r="N205" s="140">
        <v>43522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39">
        <v>113</v>
      </c>
      <c r="B206" s="140">
        <v>43209</v>
      </c>
      <c r="C206" s="140"/>
      <c r="D206" s="141" t="s">
        <v>721</v>
      </c>
      <c r="E206" s="142" t="s">
        <v>546</v>
      </c>
      <c r="F206" s="143">
        <v>430</v>
      </c>
      <c r="G206" s="143"/>
      <c r="H206" s="144">
        <v>220</v>
      </c>
      <c r="I206" s="144">
        <v>537</v>
      </c>
      <c r="J206" s="145" t="s">
        <v>722</v>
      </c>
      <c r="K206" s="146">
        <f>H206-F206</f>
        <v>-210</v>
      </c>
      <c r="L206" s="147">
        <f>K206/F206</f>
        <v>-0.48837209302325579</v>
      </c>
      <c r="M206" s="143" t="s">
        <v>558</v>
      </c>
      <c r="N206" s="140">
        <v>43252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114</v>
      </c>
      <c r="B207" s="161">
        <v>43220</v>
      </c>
      <c r="C207" s="161"/>
      <c r="D207" s="162" t="s">
        <v>723</v>
      </c>
      <c r="E207" s="163" t="s">
        <v>546</v>
      </c>
      <c r="F207" s="163">
        <v>153.5</v>
      </c>
      <c r="G207" s="163"/>
      <c r="H207" s="163">
        <v>196</v>
      </c>
      <c r="I207" s="165">
        <v>196</v>
      </c>
      <c r="J207" s="135" t="s">
        <v>724</v>
      </c>
      <c r="K207" s="136">
        <f>H207-F207</f>
        <v>42.5</v>
      </c>
      <c r="L207" s="137">
        <f>K207/F207</f>
        <v>0.27687296416938112</v>
      </c>
      <c r="M207" s="132" t="s">
        <v>548</v>
      </c>
      <c r="N207" s="138">
        <v>43605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115</v>
      </c>
      <c r="B208" s="140">
        <v>43306</v>
      </c>
      <c r="C208" s="140"/>
      <c r="D208" s="141" t="s">
        <v>692</v>
      </c>
      <c r="E208" s="142" t="s">
        <v>546</v>
      </c>
      <c r="F208" s="143">
        <v>27.5</v>
      </c>
      <c r="G208" s="143"/>
      <c r="H208" s="144">
        <v>13.1</v>
      </c>
      <c r="I208" s="144">
        <v>60</v>
      </c>
      <c r="J208" s="145" t="s">
        <v>725</v>
      </c>
      <c r="K208" s="146">
        <v>-14.4</v>
      </c>
      <c r="L208" s="147">
        <v>-0.52363636363636401</v>
      </c>
      <c r="M208" s="143" t="s">
        <v>558</v>
      </c>
      <c r="N208" s="140">
        <v>43138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9">
        <v>116</v>
      </c>
      <c r="B209" s="170">
        <v>43318</v>
      </c>
      <c r="C209" s="170"/>
      <c r="D209" s="148" t="s">
        <v>726</v>
      </c>
      <c r="E209" s="143" t="s">
        <v>546</v>
      </c>
      <c r="F209" s="143">
        <v>148.5</v>
      </c>
      <c r="G209" s="143"/>
      <c r="H209" s="143">
        <v>102</v>
      </c>
      <c r="I209" s="144">
        <v>182</v>
      </c>
      <c r="J209" s="145" t="s">
        <v>727</v>
      </c>
      <c r="K209" s="146">
        <f>H209-F209</f>
        <v>-46.5</v>
      </c>
      <c r="L209" s="147">
        <f>K209/F209</f>
        <v>-0.31313131313131315</v>
      </c>
      <c r="M209" s="143" t="s">
        <v>558</v>
      </c>
      <c r="N209" s="140">
        <v>43661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117</v>
      </c>
      <c r="B210" s="130">
        <v>43335</v>
      </c>
      <c r="C210" s="130"/>
      <c r="D210" s="131" t="s">
        <v>728</v>
      </c>
      <c r="E210" s="132" t="s">
        <v>546</v>
      </c>
      <c r="F210" s="163">
        <v>285</v>
      </c>
      <c r="G210" s="132"/>
      <c r="H210" s="132">
        <v>355</v>
      </c>
      <c r="I210" s="134">
        <v>364</v>
      </c>
      <c r="J210" s="135" t="s">
        <v>729</v>
      </c>
      <c r="K210" s="136">
        <v>70</v>
      </c>
      <c r="L210" s="137">
        <v>0.24561403508771901</v>
      </c>
      <c r="M210" s="132" t="s">
        <v>548</v>
      </c>
      <c r="N210" s="138">
        <v>43455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118</v>
      </c>
      <c r="B211" s="130">
        <v>43341</v>
      </c>
      <c r="C211" s="130"/>
      <c r="D211" s="131" t="s">
        <v>384</v>
      </c>
      <c r="E211" s="132" t="s">
        <v>546</v>
      </c>
      <c r="F211" s="163">
        <v>525</v>
      </c>
      <c r="G211" s="132"/>
      <c r="H211" s="132">
        <v>585</v>
      </c>
      <c r="I211" s="134">
        <v>635</v>
      </c>
      <c r="J211" s="135" t="s">
        <v>730</v>
      </c>
      <c r="K211" s="136">
        <f t="shared" ref="K211:K242" si="46">H211-F211</f>
        <v>60</v>
      </c>
      <c r="L211" s="137">
        <f t="shared" ref="L211:L242" si="47">K211/F211</f>
        <v>0.11428571428571428</v>
      </c>
      <c r="M211" s="132" t="s">
        <v>548</v>
      </c>
      <c r="N211" s="138">
        <v>43662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119</v>
      </c>
      <c r="B212" s="130">
        <v>43395</v>
      </c>
      <c r="C212" s="130"/>
      <c r="D212" s="131" t="s">
        <v>375</v>
      </c>
      <c r="E212" s="132" t="s">
        <v>546</v>
      </c>
      <c r="F212" s="163">
        <v>475</v>
      </c>
      <c r="G212" s="132"/>
      <c r="H212" s="132">
        <v>574</v>
      </c>
      <c r="I212" s="134">
        <v>570</v>
      </c>
      <c r="J212" s="135" t="s">
        <v>632</v>
      </c>
      <c r="K212" s="136">
        <f t="shared" si="46"/>
        <v>99</v>
      </c>
      <c r="L212" s="137">
        <f t="shared" si="47"/>
        <v>0.20842105263157895</v>
      </c>
      <c r="M212" s="132" t="s">
        <v>548</v>
      </c>
      <c r="N212" s="138">
        <v>43403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120</v>
      </c>
      <c r="B213" s="161">
        <v>43397</v>
      </c>
      <c r="C213" s="161"/>
      <c r="D213" s="162" t="s">
        <v>731</v>
      </c>
      <c r="E213" s="163" t="s">
        <v>546</v>
      </c>
      <c r="F213" s="163">
        <v>707.5</v>
      </c>
      <c r="G213" s="163"/>
      <c r="H213" s="163">
        <v>872</v>
      </c>
      <c r="I213" s="165">
        <v>872</v>
      </c>
      <c r="J213" s="166" t="s">
        <v>632</v>
      </c>
      <c r="K213" s="136">
        <f t="shared" si="46"/>
        <v>164.5</v>
      </c>
      <c r="L213" s="167">
        <f t="shared" si="47"/>
        <v>0.23250883392226149</v>
      </c>
      <c r="M213" s="163" t="s">
        <v>548</v>
      </c>
      <c r="N213" s="168">
        <v>43482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121</v>
      </c>
      <c r="B214" s="161">
        <v>43398</v>
      </c>
      <c r="C214" s="161"/>
      <c r="D214" s="162" t="s">
        <v>732</v>
      </c>
      <c r="E214" s="163" t="s">
        <v>546</v>
      </c>
      <c r="F214" s="163">
        <v>162</v>
      </c>
      <c r="G214" s="163"/>
      <c r="H214" s="163">
        <v>204</v>
      </c>
      <c r="I214" s="165">
        <v>209</v>
      </c>
      <c r="J214" s="166" t="s">
        <v>733</v>
      </c>
      <c r="K214" s="136">
        <f t="shared" si="46"/>
        <v>42</v>
      </c>
      <c r="L214" s="167">
        <f t="shared" si="47"/>
        <v>0.25925925925925924</v>
      </c>
      <c r="M214" s="163" t="s">
        <v>548</v>
      </c>
      <c r="N214" s="168">
        <v>43539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122</v>
      </c>
      <c r="B215" s="161">
        <v>43399</v>
      </c>
      <c r="C215" s="161"/>
      <c r="D215" s="162" t="s">
        <v>460</v>
      </c>
      <c r="E215" s="163" t="s">
        <v>546</v>
      </c>
      <c r="F215" s="163">
        <v>240</v>
      </c>
      <c r="G215" s="163"/>
      <c r="H215" s="163">
        <v>297</v>
      </c>
      <c r="I215" s="165">
        <v>297</v>
      </c>
      <c r="J215" s="166" t="s">
        <v>632</v>
      </c>
      <c r="K215" s="172">
        <f t="shared" si="46"/>
        <v>57</v>
      </c>
      <c r="L215" s="167">
        <f t="shared" si="47"/>
        <v>0.23749999999999999</v>
      </c>
      <c r="M215" s="163" t="s">
        <v>548</v>
      </c>
      <c r="N215" s="168">
        <v>43417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123</v>
      </c>
      <c r="B216" s="130">
        <v>43439</v>
      </c>
      <c r="C216" s="130"/>
      <c r="D216" s="131" t="s">
        <v>734</v>
      </c>
      <c r="E216" s="132" t="s">
        <v>546</v>
      </c>
      <c r="F216" s="132">
        <v>202.5</v>
      </c>
      <c r="G216" s="132"/>
      <c r="H216" s="132">
        <v>255</v>
      </c>
      <c r="I216" s="134">
        <v>252</v>
      </c>
      <c r="J216" s="135" t="s">
        <v>632</v>
      </c>
      <c r="K216" s="136">
        <f t="shared" si="46"/>
        <v>52.5</v>
      </c>
      <c r="L216" s="137">
        <f t="shared" si="47"/>
        <v>0.25925925925925924</v>
      </c>
      <c r="M216" s="132" t="s">
        <v>548</v>
      </c>
      <c r="N216" s="138">
        <v>43542</v>
      </c>
      <c r="O216" s="54"/>
      <c r="P216" s="54"/>
      <c r="Q216" s="198"/>
      <c r="R216" s="37" t="s">
        <v>860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124</v>
      </c>
      <c r="B217" s="161">
        <v>43465</v>
      </c>
      <c r="C217" s="130"/>
      <c r="D217" s="162" t="s">
        <v>156</v>
      </c>
      <c r="E217" s="163" t="s">
        <v>546</v>
      </c>
      <c r="F217" s="163">
        <v>710</v>
      </c>
      <c r="G217" s="163"/>
      <c r="H217" s="163">
        <v>866</v>
      </c>
      <c r="I217" s="165">
        <v>866</v>
      </c>
      <c r="J217" s="166" t="s">
        <v>632</v>
      </c>
      <c r="K217" s="136">
        <f t="shared" si="46"/>
        <v>156</v>
      </c>
      <c r="L217" s="137">
        <f t="shared" si="47"/>
        <v>0.21971830985915494</v>
      </c>
      <c r="M217" s="132" t="s">
        <v>548</v>
      </c>
      <c r="N217" s="138">
        <v>43553</v>
      </c>
      <c r="O217" s="54"/>
      <c r="P217" s="54"/>
      <c r="Q217" s="198"/>
      <c r="R217" s="37" t="s">
        <v>860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125</v>
      </c>
      <c r="B218" s="161">
        <v>43522</v>
      </c>
      <c r="C218" s="161"/>
      <c r="D218" s="162" t="s">
        <v>170</v>
      </c>
      <c r="E218" s="163" t="s">
        <v>546</v>
      </c>
      <c r="F218" s="163">
        <v>337.25</v>
      </c>
      <c r="G218" s="163"/>
      <c r="H218" s="163">
        <v>398.5</v>
      </c>
      <c r="I218" s="165">
        <v>411</v>
      </c>
      <c r="J218" s="135" t="s">
        <v>735</v>
      </c>
      <c r="K218" s="136">
        <f t="shared" si="46"/>
        <v>61.25</v>
      </c>
      <c r="L218" s="137">
        <f t="shared" si="47"/>
        <v>0.1816160118606375</v>
      </c>
      <c r="M218" s="132" t="s">
        <v>548</v>
      </c>
      <c r="N218" s="138">
        <v>43760</v>
      </c>
      <c r="O218" s="54"/>
      <c r="P218" s="54"/>
      <c r="Q218" s="198"/>
      <c r="R218" s="37" t="s">
        <v>860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73">
        <v>126</v>
      </c>
      <c r="B219" s="174">
        <v>43559</v>
      </c>
      <c r="C219" s="174"/>
      <c r="D219" s="175" t="s">
        <v>736</v>
      </c>
      <c r="E219" s="176" t="s">
        <v>546</v>
      </c>
      <c r="F219" s="176">
        <v>130</v>
      </c>
      <c r="G219" s="176"/>
      <c r="H219" s="176">
        <v>65</v>
      </c>
      <c r="I219" s="177">
        <v>158</v>
      </c>
      <c r="J219" s="145" t="s">
        <v>737</v>
      </c>
      <c r="K219" s="146">
        <f t="shared" si="46"/>
        <v>-65</v>
      </c>
      <c r="L219" s="147">
        <f t="shared" si="47"/>
        <v>-0.5</v>
      </c>
      <c r="M219" s="143" t="s">
        <v>558</v>
      </c>
      <c r="N219" s="140">
        <v>43726</v>
      </c>
      <c r="O219" s="54"/>
      <c r="P219" s="54"/>
      <c r="Q219" s="198"/>
      <c r="R219" s="37" t="s">
        <v>858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127</v>
      </c>
      <c r="B220" s="161">
        <v>43017</v>
      </c>
      <c r="C220" s="161"/>
      <c r="D220" s="162" t="s">
        <v>205</v>
      </c>
      <c r="E220" s="163" t="s">
        <v>546</v>
      </c>
      <c r="F220" s="163">
        <v>141.5</v>
      </c>
      <c r="G220" s="163"/>
      <c r="H220" s="163">
        <v>183.5</v>
      </c>
      <c r="I220" s="165">
        <v>210</v>
      </c>
      <c r="J220" s="135" t="s">
        <v>733</v>
      </c>
      <c r="K220" s="136">
        <f t="shared" si="46"/>
        <v>42</v>
      </c>
      <c r="L220" s="137">
        <f t="shared" si="47"/>
        <v>0.29681978798586572</v>
      </c>
      <c r="M220" s="132" t="s">
        <v>548</v>
      </c>
      <c r="N220" s="138">
        <v>43042</v>
      </c>
      <c r="O220" s="54"/>
      <c r="P220" s="54"/>
      <c r="Q220" s="198"/>
      <c r="R220" s="37" t="s">
        <v>858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73">
        <v>128</v>
      </c>
      <c r="B221" s="174">
        <v>43074</v>
      </c>
      <c r="C221" s="174"/>
      <c r="D221" s="175" t="s">
        <v>738</v>
      </c>
      <c r="E221" s="176" t="s">
        <v>546</v>
      </c>
      <c r="F221" s="171">
        <v>172</v>
      </c>
      <c r="G221" s="176"/>
      <c r="H221" s="176">
        <v>155.25</v>
      </c>
      <c r="I221" s="177">
        <v>230</v>
      </c>
      <c r="J221" s="145" t="s">
        <v>739</v>
      </c>
      <c r="K221" s="146">
        <f t="shared" si="46"/>
        <v>-16.75</v>
      </c>
      <c r="L221" s="147">
        <f t="shared" si="47"/>
        <v>-9.7383720930232565E-2</v>
      </c>
      <c r="M221" s="143" t="s">
        <v>558</v>
      </c>
      <c r="N221" s="140">
        <v>43787</v>
      </c>
      <c r="O221" s="54"/>
      <c r="P221" s="54"/>
      <c r="Q221" s="198"/>
      <c r="R221" s="37" t="s">
        <v>858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129</v>
      </c>
      <c r="B222" s="161">
        <v>43398</v>
      </c>
      <c r="C222" s="161"/>
      <c r="D222" s="162" t="s">
        <v>117</v>
      </c>
      <c r="E222" s="163" t="s">
        <v>546</v>
      </c>
      <c r="F222" s="163">
        <v>698.5</v>
      </c>
      <c r="G222" s="163"/>
      <c r="H222" s="163">
        <v>890</v>
      </c>
      <c r="I222" s="165">
        <v>890</v>
      </c>
      <c r="J222" s="135" t="s">
        <v>740</v>
      </c>
      <c r="K222" s="136">
        <f t="shared" si="46"/>
        <v>191.5</v>
      </c>
      <c r="L222" s="137">
        <f t="shared" si="47"/>
        <v>0.27415891195418757</v>
      </c>
      <c r="M222" s="132" t="s">
        <v>548</v>
      </c>
      <c r="N222" s="138">
        <v>44328</v>
      </c>
      <c r="O222" s="54"/>
      <c r="P222" s="54"/>
      <c r="Q222" s="198"/>
      <c r="R222" s="37" t="s">
        <v>860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130</v>
      </c>
      <c r="B223" s="161">
        <v>42877</v>
      </c>
      <c r="C223" s="161"/>
      <c r="D223" s="162" t="s">
        <v>741</v>
      </c>
      <c r="E223" s="163" t="s">
        <v>546</v>
      </c>
      <c r="F223" s="163">
        <v>127.6</v>
      </c>
      <c r="G223" s="163"/>
      <c r="H223" s="163">
        <v>138</v>
      </c>
      <c r="I223" s="165">
        <v>190</v>
      </c>
      <c r="J223" s="135" t="s">
        <v>742</v>
      </c>
      <c r="K223" s="136">
        <f t="shared" si="46"/>
        <v>10.400000000000006</v>
      </c>
      <c r="L223" s="137">
        <f t="shared" si="47"/>
        <v>8.1504702194357417E-2</v>
      </c>
      <c r="M223" s="132" t="s">
        <v>548</v>
      </c>
      <c r="N223" s="138">
        <v>43774</v>
      </c>
      <c r="O223" s="54"/>
      <c r="P223" s="54"/>
      <c r="Q223" s="198"/>
      <c r="R223" s="37" t="s">
        <v>858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131</v>
      </c>
      <c r="B224" s="161">
        <v>43158</v>
      </c>
      <c r="C224" s="161"/>
      <c r="D224" s="162" t="s">
        <v>743</v>
      </c>
      <c r="E224" s="163" t="s">
        <v>546</v>
      </c>
      <c r="F224" s="163">
        <v>317</v>
      </c>
      <c r="G224" s="163"/>
      <c r="H224" s="163">
        <v>382.5</v>
      </c>
      <c r="I224" s="165">
        <v>398</v>
      </c>
      <c r="J224" s="135" t="s">
        <v>744</v>
      </c>
      <c r="K224" s="136">
        <f t="shared" si="46"/>
        <v>65.5</v>
      </c>
      <c r="L224" s="137">
        <f t="shared" si="47"/>
        <v>0.20662460567823343</v>
      </c>
      <c r="M224" s="132" t="s">
        <v>548</v>
      </c>
      <c r="N224" s="138">
        <v>44238</v>
      </c>
      <c r="O224" s="54"/>
      <c r="P224" s="54"/>
      <c r="Q224" s="198"/>
      <c r="R224" s="37" t="s">
        <v>858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73">
        <v>132</v>
      </c>
      <c r="B225" s="174">
        <v>43164</v>
      </c>
      <c r="C225" s="174"/>
      <c r="D225" s="175" t="s">
        <v>162</v>
      </c>
      <c r="E225" s="176" t="s">
        <v>546</v>
      </c>
      <c r="F225" s="171">
        <f>510-14.4</f>
        <v>495.6</v>
      </c>
      <c r="G225" s="176"/>
      <c r="H225" s="176">
        <v>350</v>
      </c>
      <c r="I225" s="177">
        <v>672</v>
      </c>
      <c r="J225" s="145" t="s">
        <v>745</v>
      </c>
      <c r="K225" s="146">
        <f t="shared" si="46"/>
        <v>-145.60000000000002</v>
      </c>
      <c r="L225" s="147">
        <f t="shared" si="47"/>
        <v>-0.29378531073446329</v>
      </c>
      <c r="M225" s="143" t="s">
        <v>558</v>
      </c>
      <c r="N225" s="140">
        <v>43887</v>
      </c>
      <c r="O225" s="54"/>
      <c r="P225" s="54"/>
      <c r="Q225" s="198"/>
      <c r="R225" s="37" t="s">
        <v>860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73">
        <v>133</v>
      </c>
      <c r="B226" s="174">
        <v>43237</v>
      </c>
      <c r="C226" s="174"/>
      <c r="D226" s="175" t="s">
        <v>746</v>
      </c>
      <c r="E226" s="176" t="s">
        <v>546</v>
      </c>
      <c r="F226" s="171">
        <v>230.3</v>
      </c>
      <c r="G226" s="176"/>
      <c r="H226" s="176">
        <v>102.5</v>
      </c>
      <c r="I226" s="177">
        <v>348</v>
      </c>
      <c r="J226" s="145" t="s">
        <v>747</v>
      </c>
      <c r="K226" s="146">
        <f t="shared" si="46"/>
        <v>-127.80000000000001</v>
      </c>
      <c r="L226" s="147">
        <f t="shared" si="47"/>
        <v>-0.55492835432045162</v>
      </c>
      <c r="M226" s="143" t="s">
        <v>558</v>
      </c>
      <c r="N226" s="140">
        <v>43896</v>
      </c>
      <c r="O226" s="54"/>
      <c r="P226" s="54"/>
      <c r="Q226" s="198"/>
      <c r="R226" s="37" t="s">
        <v>860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134</v>
      </c>
      <c r="B227" s="161">
        <v>43258</v>
      </c>
      <c r="C227" s="161"/>
      <c r="D227" s="162" t="s">
        <v>423</v>
      </c>
      <c r="E227" s="163" t="s">
        <v>546</v>
      </c>
      <c r="F227" s="163">
        <f>342.5-5.1</f>
        <v>337.4</v>
      </c>
      <c r="G227" s="163"/>
      <c r="H227" s="163">
        <v>412.5</v>
      </c>
      <c r="I227" s="165">
        <v>439</v>
      </c>
      <c r="J227" s="135" t="s">
        <v>748</v>
      </c>
      <c r="K227" s="136">
        <f t="shared" si="46"/>
        <v>75.100000000000023</v>
      </c>
      <c r="L227" s="137">
        <f t="shared" si="47"/>
        <v>0.22258446947243635</v>
      </c>
      <c r="M227" s="132" t="s">
        <v>548</v>
      </c>
      <c r="N227" s="138">
        <v>44230</v>
      </c>
      <c r="O227" s="54"/>
      <c r="P227" s="54"/>
      <c r="Q227" s="198"/>
      <c r="R227" s="37" t="s">
        <v>858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4">
        <v>135</v>
      </c>
      <c r="B228" s="153">
        <v>43285</v>
      </c>
      <c r="C228" s="153"/>
      <c r="D228" s="154" t="s">
        <v>56</v>
      </c>
      <c r="E228" s="155" t="s">
        <v>546</v>
      </c>
      <c r="F228" s="155">
        <f>127.5-5.53</f>
        <v>121.97</v>
      </c>
      <c r="G228" s="156"/>
      <c r="H228" s="156">
        <v>122.5</v>
      </c>
      <c r="I228" s="156">
        <v>170</v>
      </c>
      <c r="J228" s="157" t="s">
        <v>749</v>
      </c>
      <c r="K228" s="158">
        <f t="shared" si="46"/>
        <v>0.53000000000000114</v>
      </c>
      <c r="L228" s="159">
        <f t="shared" si="47"/>
        <v>4.3453308190538747E-3</v>
      </c>
      <c r="M228" s="155" t="s">
        <v>565</v>
      </c>
      <c r="N228" s="153">
        <v>44431</v>
      </c>
      <c r="O228" s="54"/>
      <c r="P228" s="54"/>
      <c r="Q228" s="198"/>
      <c r="R228" s="37" t="s">
        <v>860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73">
        <v>136</v>
      </c>
      <c r="B229" s="174">
        <v>43294</v>
      </c>
      <c r="C229" s="174"/>
      <c r="D229" s="175" t="s">
        <v>750</v>
      </c>
      <c r="E229" s="176" t="s">
        <v>546</v>
      </c>
      <c r="F229" s="171">
        <v>46.5</v>
      </c>
      <c r="G229" s="176"/>
      <c r="H229" s="176">
        <v>17</v>
      </c>
      <c r="I229" s="177">
        <v>59</v>
      </c>
      <c r="J229" s="145" t="s">
        <v>751</v>
      </c>
      <c r="K229" s="146">
        <f t="shared" si="46"/>
        <v>-29.5</v>
      </c>
      <c r="L229" s="147">
        <f t="shared" si="47"/>
        <v>-0.63440860215053763</v>
      </c>
      <c r="M229" s="143" t="s">
        <v>558</v>
      </c>
      <c r="N229" s="140">
        <v>43887</v>
      </c>
      <c r="O229" s="54"/>
      <c r="P229" s="54"/>
      <c r="Q229" s="198"/>
      <c r="R229" s="37" t="s">
        <v>860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137</v>
      </c>
      <c r="B230" s="161">
        <v>43396</v>
      </c>
      <c r="C230" s="161"/>
      <c r="D230" s="162" t="s">
        <v>407</v>
      </c>
      <c r="E230" s="163" t="s">
        <v>546</v>
      </c>
      <c r="F230" s="163">
        <v>156.5</v>
      </c>
      <c r="G230" s="163"/>
      <c r="H230" s="163">
        <v>207.5</v>
      </c>
      <c r="I230" s="165">
        <v>191</v>
      </c>
      <c r="J230" s="135" t="s">
        <v>632</v>
      </c>
      <c r="K230" s="136">
        <f t="shared" si="46"/>
        <v>51</v>
      </c>
      <c r="L230" s="137">
        <f t="shared" si="47"/>
        <v>0.32587859424920129</v>
      </c>
      <c r="M230" s="132" t="s">
        <v>548</v>
      </c>
      <c r="N230" s="138">
        <v>44369</v>
      </c>
      <c r="O230" s="54"/>
      <c r="P230" s="54"/>
      <c r="Q230" s="198"/>
      <c r="R230" s="37" t="s">
        <v>860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138</v>
      </c>
      <c r="B231" s="161">
        <v>43439</v>
      </c>
      <c r="C231" s="161"/>
      <c r="D231" s="162" t="s">
        <v>338</v>
      </c>
      <c r="E231" s="163" t="s">
        <v>546</v>
      </c>
      <c r="F231" s="163">
        <v>259.5</v>
      </c>
      <c r="G231" s="163"/>
      <c r="H231" s="163">
        <v>320</v>
      </c>
      <c r="I231" s="165">
        <v>320</v>
      </c>
      <c r="J231" s="135" t="s">
        <v>632</v>
      </c>
      <c r="K231" s="136">
        <f t="shared" si="46"/>
        <v>60.5</v>
      </c>
      <c r="L231" s="137">
        <f t="shared" si="47"/>
        <v>0.23314065510597304</v>
      </c>
      <c r="M231" s="132" t="s">
        <v>548</v>
      </c>
      <c r="N231" s="138">
        <v>44323</v>
      </c>
      <c r="O231" s="54"/>
      <c r="P231" s="54"/>
      <c r="Q231" s="198"/>
      <c r="R231" s="37" t="s">
        <v>860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73">
        <v>139</v>
      </c>
      <c r="B232" s="174">
        <v>43439</v>
      </c>
      <c r="C232" s="174"/>
      <c r="D232" s="175" t="s">
        <v>752</v>
      </c>
      <c r="E232" s="176" t="s">
        <v>546</v>
      </c>
      <c r="F232" s="176">
        <v>715</v>
      </c>
      <c r="G232" s="176"/>
      <c r="H232" s="176">
        <v>445</v>
      </c>
      <c r="I232" s="177">
        <v>840</v>
      </c>
      <c r="J232" s="145" t="s">
        <v>753</v>
      </c>
      <c r="K232" s="146">
        <f t="shared" si="46"/>
        <v>-270</v>
      </c>
      <c r="L232" s="147">
        <f t="shared" si="47"/>
        <v>-0.3776223776223776</v>
      </c>
      <c r="M232" s="143" t="s">
        <v>558</v>
      </c>
      <c r="N232" s="140">
        <v>43800</v>
      </c>
      <c r="O232" s="54"/>
      <c r="P232" s="54"/>
      <c r="Q232" s="198"/>
      <c r="R232" s="37" t="s">
        <v>860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140</v>
      </c>
      <c r="B233" s="161">
        <v>43469</v>
      </c>
      <c r="C233" s="161"/>
      <c r="D233" s="162" t="s">
        <v>176</v>
      </c>
      <c r="E233" s="163" t="s">
        <v>546</v>
      </c>
      <c r="F233" s="163">
        <v>875</v>
      </c>
      <c r="G233" s="163"/>
      <c r="H233" s="163">
        <v>1165</v>
      </c>
      <c r="I233" s="165">
        <v>1185</v>
      </c>
      <c r="J233" s="135" t="s">
        <v>754</v>
      </c>
      <c r="K233" s="136">
        <f t="shared" si="46"/>
        <v>290</v>
      </c>
      <c r="L233" s="137">
        <f t="shared" si="47"/>
        <v>0.33142857142857141</v>
      </c>
      <c r="M233" s="132" t="s">
        <v>548</v>
      </c>
      <c r="N233" s="138">
        <v>43847</v>
      </c>
      <c r="O233" s="54"/>
      <c r="P233" s="54"/>
      <c r="Q233" s="198"/>
      <c r="R233" s="37" t="s">
        <v>860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141</v>
      </c>
      <c r="B234" s="161">
        <v>43559</v>
      </c>
      <c r="C234" s="161"/>
      <c r="D234" s="162" t="s">
        <v>356</v>
      </c>
      <c r="E234" s="163" t="s">
        <v>546</v>
      </c>
      <c r="F234" s="163">
        <f>387-14.63</f>
        <v>372.37</v>
      </c>
      <c r="G234" s="163"/>
      <c r="H234" s="163">
        <v>490</v>
      </c>
      <c r="I234" s="165">
        <v>490</v>
      </c>
      <c r="J234" s="135" t="s">
        <v>632</v>
      </c>
      <c r="K234" s="136">
        <f t="shared" si="46"/>
        <v>117.63</v>
      </c>
      <c r="L234" s="137">
        <f t="shared" si="47"/>
        <v>0.31589548030185027</v>
      </c>
      <c r="M234" s="132" t="s">
        <v>548</v>
      </c>
      <c r="N234" s="138">
        <v>43850</v>
      </c>
      <c r="O234" s="54"/>
      <c r="P234" s="54"/>
      <c r="Q234" s="198"/>
      <c r="R234" s="37" t="s">
        <v>860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73">
        <v>142</v>
      </c>
      <c r="B235" s="174">
        <v>43578</v>
      </c>
      <c r="C235" s="174"/>
      <c r="D235" s="175" t="s">
        <v>755</v>
      </c>
      <c r="E235" s="176" t="s">
        <v>557</v>
      </c>
      <c r="F235" s="176">
        <v>220</v>
      </c>
      <c r="G235" s="176"/>
      <c r="H235" s="176">
        <v>127.5</v>
      </c>
      <c r="I235" s="177">
        <v>284</v>
      </c>
      <c r="J235" s="145" t="s">
        <v>756</v>
      </c>
      <c r="K235" s="146">
        <f t="shared" si="46"/>
        <v>-92.5</v>
      </c>
      <c r="L235" s="147">
        <f t="shared" si="47"/>
        <v>-0.42045454545454547</v>
      </c>
      <c r="M235" s="143" t="s">
        <v>558</v>
      </c>
      <c r="N235" s="140">
        <v>43896</v>
      </c>
      <c r="O235" s="54"/>
      <c r="P235" s="54"/>
      <c r="Q235" s="198"/>
      <c r="R235" s="37" t="s">
        <v>860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143</v>
      </c>
      <c r="B236" s="161">
        <v>43622</v>
      </c>
      <c r="C236" s="161"/>
      <c r="D236" s="162" t="s">
        <v>461</v>
      </c>
      <c r="E236" s="163" t="s">
        <v>557</v>
      </c>
      <c r="F236" s="163">
        <v>332.8</v>
      </c>
      <c r="G236" s="163"/>
      <c r="H236" s="163">
        <v>405</v>
      </c>
      <c r="I236" s="165">
        <v>419</v>
      </c>
      <c r="J236" s="135" t="s">
        <v>757</v>
      </c>
      <c r="K236" s="136">
        <f t="shared" si="46"/>
        <v>72.199999999999989</v>
      </c>
      <c r="L236" s="137">
        <f t="shared" si="47"/>
        <v>0.21694711538461534</v>
      </c>
      <c r="M236" s="132" t="s">
        <v>548</v>
      </c>
      <c r="N236" s="138">
        <v>43860</v>
      </c>
      <c r="O236" s="54"/>
      <c r="P236" s="54"/>
      <c r="Q236" s="198"/>
      <c r="R236" s="37" t="s">
        <v>858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4">
        <v>144</v>
      </c>
      <c r="B237" s="153">
        <v>43641</v>
      </c>
      <c r="C237" s="153"/>
      <c r="D237" s="154" t="s">
        <v>168</v>
      </c>
      <c r="E237" s="155" t="s">
        <v>546</v>
      </c>
      <c r="F237" s="155">
        <v>386</v>
      </c>
      <c r="G237" s="156"/>
      <c r="H237" s="156">
        <v>395</v>
      </c>
      <c r="I237" s="156">
        <v>452</v>
      </c>
      <c r="J237" s="157" t="s">
        <v>758</v>
      </c>
      <c r="K237" s="158">
        <f t="shared" si="46"/>
        <v>9</v>
      </c>
      <c r="L237" s="159">
        <f t="shared" si="47"/>
        <v>2.3316062176165803E-2</v>
      </c>
      <c r="M237" s="155" t="s">
        <v>565</v>
      </c>
      <c r="N237" s="153">
        <v>43868</v>
      </c>
      <c r="O237" s="54"/>
      <c r="P237" s="54"/>
      <c r="Q237" s="198"/>
      <c r="R237" s="37" t="s">
        <v>858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4">
        <v>145</v>
      </c>
      <c r="B238" s="153">
        <v>43707</v>
      </c>
      <c r="C238" s="153"/>
      <c r="D238" s="154" t="s">
        <v>143</v>
      </c>
      <c r="E238" s="155" t="s">
        <v>546</v>
      </c>
      <c r="F238" s="155">
        <v>137.5</v>
      </c>
      <c r="G238" s="156"/>
      <c r="H238" s="156">
        <v>138.5</v>
      </c>
      <c r="I238" s="156">
        <v>190</v>
      </c>
      <c r="J238" s="157" t="s">
        <v>759</v>
      </c>
      <c r="K238" s="158">
        <f t="shared" si="46"/>
        <v>1</v>
      </c>
      <c r="L238" s="159">
        <f t="shared" si="47"/>
        <v>7.2727272727272727E-3</v>
      </c>
      <c r="M238" s="155" t="s">
        <v>565</v>
      </c>
      <c r="N238" s="153">
        <v>44432</v>
      </c>
      <c r="O238" s="54"/>
      <c r="P238" s="54"/>
      <c r="Q238" s="198"/>
      <c r="R238" s="37" t="s">
        <v>860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146</v>
      </c>
      <c r="B239" s="161">
        <v>43731</v>
      </c>
      <c r="C239" s="161"/>
      <c r="D239" s="162" t="s">
        <v>416</v>
      </c>
      <c r="E239" s="163" t="s">
        <v>546</v>
      </c>
      <c r="F239" s="163">
        <v>235</v>
      </c>
      <c r="G239" s="163"/>
      <c r="H239" s="163">
        <v>295</v>
      </c>
      <c r="I239" s="165">
        <v>296</v>
      </c>
      <c r="J239" s="135" t="s">
        <v>760</v>
      </c>
      <c r="K239" s="136">
        <f t="shared" si="46"/>
        <v>60</v>
      </c>
      <c r="L239" s="137">
        <f t="shared" si="47"/>
        <v>0.25531914893617019</v>
      </c>
      <c r="M239" s="132" t="s">
        <v>548</v>
      </c>
      <c r="N239" s="138">
        <v>43844</v>
      </c>
      <c r="O239" s="54"/>
      <c r="P239" s="54"/>
      <c r="Q239" s="198"/>
      <c r="R239" s="37" t="s">
        <v>858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147</v>
      </c>
      <c r="B240" s="161">
        <v>43752</v>
      </c>
      <c r="C240" s="161"/>
      <c r="D240" s="162" t="s">
        <v>761</v>
      </c>
      <c r="E240" s="163" t="s">
        <v>546</v>
      </c>
      <c r="F240" s="163">
        <v>277.5</v>
      </c>
      <c r="G240" s="163"/>
      <c r="H240" s="163">
        <v>333</v>
      </c>
      <c r="I240" s="165">
        <v>333</v>
      </c>
      <c r="J240" s="135" t="s">
        <v>762</v>
      </c>
      <c r="K240" s="136">
        <f t="shared" si="46"/>
        <v>55.5</v>
      </c>
      <c r="L240" s="137">
        <f t="shared" si="47"/>
        <v>0.2</v>
      </c>
      <c r="M240" s="132" t="s">
        <v>548</v>
      </c>
      <c r="N240" s="138">
        <v>43846</v>
      </c>
      <c r="O240" s="54"/>
      <c r="P240" s="54"/>
      <c r="Q240" s="198"/>
      <c r="R240" s="37" t="s">
        <v>860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148</v>
      </c>
      <c r="B241" s="161">
        <v>43752</v>
      </c>
      <c r="C241" s="161"/>
      <c r="D241" s="162" t="s">
        <v>763</v>
      </c>
      <c r="E241" s="163" t="s">
        <v>546</v>
      </c>
      <c r="F241" s="163">
        <v>930</v>
      </c>
      <c r="G241" s="163"/>
      <c r="H241" s="163">
        <v>1165</v>
      </c>
      <c r="I241" s="165">
        <v>1200</v>
      </c>
      <c r="J241" s="135" t="s">
        <v>764</v>
      </c>
      <c r="K241" s="136">
        <f t="shared" si="46"/>
        <v>235</v>
      </c>
      <c r="L241" s="137">
        <f t="shared" si="47"/>
        <v>0.25268817204301075</v>
      </c>
      <c r="M241" s="132" t="s">
        <v>548</v>
      </c>
      <c r="N241" s="138">
        <v>43847</v>
      </c>
      <c r="O241" s="54"/>
      <c r="P241" s="54"/>
      <c r="Q241" s="198"/>
      <c r="R241" s="37" t="s">
        <v>858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149</v>
      </c>
      <c r="B242" s="161">
        <v>43753</v>
      </c>
      <c r="C242" s="161"/>
      <c r="D242" s="162" t="s">
        <v>765</v>
      </c>
      <c r="E242" s="163" t="s">
        <v>546</v>
      </c>
      <c r="F242" s="133">
        <v>111</v>
      </c>
      <c r="G242" s="163"/>
      <c r="H242" s="163">
        <v>141</v>
      </c>
      <c r="I242" s="165">
        <v>141</v>
      </c>
      <c r="J242" s="135" t="s">
        <v>766</v>
      </c>
      <c r="K242" s="136">
        <f t="shared" si="46"/>
        <v>30</v>
      </c>
      <c r="L242" s="137">
        <f t="shared" si="47"/>
        <v>0.27027027027027029</v>
      </c>
      <c r="M242" s="132" t="s">
        <v>548</v>
      </c>
      <c r="N242" s="138">
        <v>44328</v>
      </c>
      <c r="O242" s="54"/>
      <c r="P242" s="54"/>
      <c r="Q242" s="198"/>
      <c r="R242" s="37" t="s">
        <v>858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150</v>
      </c>
      <c r="B243" s="161">
        <v>43753</v>
      </c>
      <c r="C243" s="161"/>
      <c r="D243" s="162" t="s">
        <v>767</v>
      </c>
      <c r="E243" s="163" t="s">
        <v>546</v>
      </c>
      <c r="F243" s="133">
        <v>296</v>
      </c>
      <c r="G243" s="163"/>
      <c r="H243" s="163">
        <v>370</v>
      </c>
      <c r="I243" s="165">
        <v>370</v>
      </c>
      <c r="J243" s="135" t="s">
        <v>632</v>
      </c>
      <c r="K243" s="136">
        <f t="shared" ref="K243:K268" si="48">H243-F243</f>
        <v>74</v>
      </c>
      <c r="L243" s="137">
        <f t="shared" ref="L243:L268" si="49">K243/F243</f>
        <v>0.25</v>
      </c>
      <c r="M243" s="132" t="s">
        <v>548</v>
      </c>
      <c r="N243" s="138">
        <v>43853</v>
      </c>
      <c r="O243" s="54"/>
      <c r="P243" s="54"/>
      <c r="Q243" s="198"/>
      <c r="R243" s="37" t="s">
        <v>858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151</v>
      </c>
      <c r="B244" s="161">
        <v>43754</v>
      </c>
      <c r="C244" s="161"/>
      <c r="D244" s="162" t="s">
        <v>768</v>
      </c>
      <c r="E244" s="163" t="s">
        <v>546</v>
      </c>
      <c r="F244" s="133">
        <v>300</v>
      </c>
      <c r="G244" s="163"/>
      <c r="H244" s="163">
        <v>382.5</v>
      </c>
      <c r="I244" s="165">
        <v>344</v>
      </c>
      <c r="J244" s="135" t="s">
        <v>769</v>
      </c>
      <c r="K244" s="136">
        <f t="shared" si="48"/>
        <v>82.5</v>
      </c>
      <c r="L244" s="137">
        <f t="shared" si="49"/>
        <v>0.27500000000000002</v>
      </c>
      <c r="M244" s="132" t="s">
        <v>548</v>
      </c>
      <c r="N244" s="138">
        <v>44238</v>
      </c>
      <c r="O244" s="54"/>
      <c r="P244" s="54"/>
      <c r="Q244" s="198"/>
      <c r="R244" s="37" t="s">
        <v>858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152</v>
      </c>
      <c r="B245" s="161">
        <v>43832</v>
      </c>
      <c r="C245" s="161"/>
      <c r="D245" s="162" t="s">
        <v>770</v>
      </c>
      <c r="E245" s="163" t="s">
        <v>546</v>
      </c>
      <c r="F245" s="133">
        <v>495</v>
      </c>
      <c r="G245" s="163"/>
      <c r="H245" s="163">
        <v>595</v>
      </c>
      <c r="I245" s="165">
        <v>590</v>
      </c>
      <c r="J245" s="135" t="s">
        <v>568</v>
      </c>
      <c r="K245" s="136">
        <f t="shared" si="48"/>
        <v>100</v>
      </c>
      <c r="L245" s="137">
        <f t="shared" si="49"/>
        <v>0.20202020202020202</v>
      </c>
      <c r="M245" s="132" t="s">
        <v>548</v>
      </c>
      <c r="N245" s="138">
        <v>44589</v>
      </c>
      <c r="O245" s="54"/>
      <c r="P245" s="54"/>
      <c r="Q245" s="198"/>
      <c r="R245" s="37" t="s">
        <v>858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153</v>
      </c>
      <c r="B246" s="161">
        <v>43966</v>
      </c>
      <c r="C246" s="161"/>
      <c r="D246" s="162" t="s">
        <v>74</v>
      </c>
      <c r="E246" s="163" t="s">
        <v>546</v>
      </c>
      <c r="F246" s="133">
        <v>67.5</v>
      </c>
      <c r="G246" s="163"/>
      <c r="H246" s="163">
        <v>86</v>
      </c>
      <c r="I246" s="165">
        <v>86</v>
      </c>
      <c r="J246" s="135" t="s">
        <v>771</v>
      </c>
      <c r="K246" s="136">
        <f t="shared" si="48"/>
        <v>18.5</v>
      </c>
      <c r="L246" s="137">
        <f t="shared" si="49"/>
        <v>0.27407407407407408</v>
      </c>
      <c r="M246" s="132" t="s">
        <v>548</v>
      </c>
      <c r="N246" s="138">
        <v>44008</v>
      </c>
      <c r="O246" s="54"/>
      <c r="P246" s="54"/>
      <c r="Q246" s="198"/>
      <c r="R246" s="37" t="s">
        <v>858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154</v>
      </c>
      <c r="B247" s="161">
        <v>44035</v>
      </c>
      <c r="C247" s="161"/>
      <c r="D247" s="162" t="s">
        <v>460</v>
      </c>
      <c r="E247" s="163" t="s">
        <v>546</v>
      </c>
      <c r="F247" s="133">
        <v>231</v>
      </c>
      <c r="G247" s="163"/>
      <c r="H247" s="163">
        <v>281</v>
      </c>
      <c r="I247" s="165">
        <v>281</v>
      </c>
      <c r="J247" s="135" t="s">
        <v>632</v>
      </c>
      <c r="K247" s="136">
        <f t="shared" si="48"/>
        <v>50</v>
      </c>
      <c r="L247" s="137">
        <f t="shared" si="49"/>
        <v>0.21645021645021645</v>
      </c>
      <c r="M247" s="132" t="s">
        <v>548</v>
      </c>
      <c r="N247" s="138">
        <v>44358</v>
      </c>
      <c r="O247" s="54"/>
      <c r="P247" s="54"/>
      <c r="Q247" s="198"/>
      <c r="R247" s="37" t="s">
        <v>858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155</v>
      </c>
      <c r="B248" s="161">
        <v>44092</v>
      </c>
      <c r="C248" s="161"/>
      <c r="D248" s="162" t="s">
        <v>141</v>
      </c>
      <c r="E248" s="163" t="s">
        <v>546</v>
      </c>
      <c r="F248" s="163">
        <v>206</v>
      </c>
      <c r="G248" s="163"/>
      <c r="H248" s="163">
        <v>248</v>
      </c>
      <c r="I248" s="165">
        <v>248</v>
      </c>
      <c r="J248" s="135" t="s">
        <v>632</v>
      </c>
      <c r="K248" s="136">
        <f t="shared" si="48"/>
        <v>42</v>
      </c>
      <c r="L248" s="137">
        <f t="shared" si="49"/>
        <v>0.20388349514563106</v>
      </c>
      <c r="M248" s="132" t="s">
        <v>548</v>
      </c>
      <c r="N248" s="138">
        <v>44214</v>
      </c>
      <c r="O248" s="54"/>
      <c r="P248" s="54"/>
      <c r="Q248" s="198"/>
      <c r="R248" s="37" t="s">
        <v>858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156</v>
      </c>
      <c r="B249" s="161">
        <v>44140</v>
      </c>
      <c r="C249" s="161"/>
      <c r="D249" s="162" t="s">
        <v>141</v>
      </c>
      <c r="E249" s="163" t="s">
        <v>546</v>
      </c>
      <c r="F249" s="163">
        <v>182.5</v>
      </c>
      <c r="G249" s="163"/>
      <c r="H249" s="163">
        <v>248</v>
      </c>
      <c r="I249" s="165">
        <v>248</v>
      </c>
      <c r="J249" s="135" t="s">
        <v>632</v>
      </c>
      <c r="K249" s="136">
        <f t="shared" si="48"/>
        <v>65.5</v>
      </c>
      <c r="L249" s="137">
        <f t="shared" si="49"/>
        <v>0.35890410958904112</v>
      </c>
      <c r="M249" s="132" t="s">
        <v>548</v>
      </c>
      <c r="N249" s="138">
        <v>44214</v>
      </c>
      <c r="O249" s="54"/>
      <c r="P249" s="54"/>
      <c r="Q249" s="198"/>
      <c r="R249" s="37" t="s">
        <v>858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157</v>
      </c>
      <c r="B250" s="161">
        <v>44140</v>
      </c>
      <c r="C250" s="161"/>
      <c r="D250" s="162" t="s">
        <v>338</v>
      </c>
      <c r="E250" s="163" t="s">
        <v>546</v>
      </c>
      <c r="F250" s="163">
        <v>247.5</v>
      </c>
      <c r="G250" s="163"/>
      <c r="H250" s="163">
        <v>320</v>
      </c>
      <c r="I250" s="165">
        <v>320</v>
      </c>
      <c r="J250" s="135" t="s">
        <v>632</v>
      </c>
      <c r="K250" s="136">
        <f t="shared" si="48"/>
        <v>72.5</v>
      </c>
      <c r="L250" s="137">
        <f t="shared" si="49"/>
        <v>0.29292929292929293</v>
      </c>
      <c r="M250" s="132" t="s">
        <v>548</v>
      </c>
      <c r="N250" s="138">
        <v>44323</v>
      </c>
      <c r="O250" s="54"/>
      <c r="P250" s="54"/>
      <c r="Q250" s="198"/>
      <c r="R250" s="37" t="s">
        <v>858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158</v>
      </c>
      <c r="B251" s="161">
        <v>44140</v>
      </c>
      <c r="C251" s="161"/>
      <c r="D251" s="162" t="s">
        <v>199</v>
      </c>
      <c r="E251" s="163" t="s">
        <v>546</v>
      </c>
      <c r="F251" s="133">
        <v>925</v>
      </c>
      <c r="G251" s="163"/>
      <c r="H251" s="163">
        <v>1095</v>
      </c>
      <c r="I251" s="165">
        <v>1093</v>
      </c>
      <c r="J251" s="135" t="s">
        <v>772</v>
      </c>
      <c r="K251" s="136">
        <f t="shared" si="48"/>
        <v>170</v>
      </c>
      <c r="L251" s="137">
        <f t="shared" si="49"/>
        <v>0.18378378378378379</v>
      </c>
      <c r="M251" s="132" t="s">
        <v>548</v>
      </c>
      <c r="N251" s="138">
        <v>44201</v>
      </c>
      <c r="O251" s="54"/>
      <c r="P251" s="54"/>
      <c r="Q251" s="198"/>
      <c r="R251" s="37" t="s">
        <v>858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159</v>
      </c>
      <c r="B252" s="161">
        <v>44140</v>
      </c>
      <c r="C252" s="161"/>
      <c r="D252" s="162" t="s">
        <v>356</v>
      </c>
      <c r="E252" s="163" t="s">
        <v>546</v>
      </c>
      <c r="F252" s="133">
        <v>332.5</v>
      </c>
      <c r="G252" s="163"/>
      <c r="H252" s="163">
        <v>393</v>
      </c>
      <c r="I252" s="165">
        <v>406</v>
      </c>
      <c r="J252" s="135" t="s">
        <v>773</v>
      </c>
      <c r="K252" s="136">
        <f t="shared" si="48"/>
        <v>60.5</v>
      </c>
      <c r="L252" s="137">
        <f t="shared" si="49"/>
        <v>0.18195488721804512</v>
      </c>
      <c r="M252" s="132" t="s">
        <v>548</v>
      </c>
      <c r="N252" s="138">
        <v>44256</v>
      </c>
      <c r="O252" s="54"/>
      <c r="P252" s="54"/>
      <c r="Q252" s="198"/>
      <c r="R252" s="37" t="s">
        <v>858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160</v>
      </c>
      <c r="B253" s="161">
        <v>44141</v>
      </c>
      <c r="C253" s="161"/>
      <c r="D253" s="162" t="s">
        <v>460</v>
      </c>
      <c r="E253" s="163" t="s">
        <v>546</v>
      </c>
      <c r="F253" s="133">
        <v>231</v>
      </c>
      <c r="G253" s="163"/>
      <c r="H253" s="163">
        <v>281</v>
      </c>
      <c r="I253" s="165">
        <v>281</v>
      </c>
      <c r="J253" s="135" t="s">
        <v>632</v>
      </c>
      <c r="K253" s="136">
        <f t="shared" si="48"/>
        <v>50</v>
      </c>
      <c r="L253" s="137">
        <f t="shared" si="49"/>
        <v>0.21645021645021645</v>
      </c>
      <c r="M253" s="132" t="s">
        <v>548</v>
      </c>
      <c r="N253" s="138">
        <v>44358</v>
      </c>
      <c r="O253" s="54"/>
      <c r="P253" s="54"/>
      <c r="Q253" s="198"/>
      <c r="R253" s="37" t="s">
        <v>858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161</v>
      </c>
      <c r="B254" s="161">
        <v>44187</v>
      </c>
      <c r="C254" s="161"/>
      <c r="D254" s="162" t="s">
        <v>774</v>
      </c>
      <c r="E254" s="163" t="s">
        <v>546</v>
      </c>
      <c r="F254" s="133">
        <v>190</v>
      </c>
      <c r="G254" s="163"/>
      <c r="H254" s="163">
        <v>239</v>
      </c>
      <c r="I254" s="165">
        <v>239</v>
      </c>
      <c r="J254" s="135" t="s">
        <v>775</v>
      </c>
      <c r="K254" s="136">
        <f t="shared" si="48"/>
        <v>49</v>
      </c>
      <c r="L254" s="137">
        <f t="shared" si="49"/>
        <v>0.25789473684210529</v>
      </c>
      <c r="M254" s="132" t="s">
        <v>548</v>
      </c>
      <c r="N254" s="138">
        <v>44844</v>
      </c>
      <c r="O254" s="54"/>
      <c r="P254" s="54"/>
      <c r="Q254" s="198"/>
      <c r="R254" s="37" t="s">
        <v>858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162</v>
      </c>
      <c r="B255" s="161">
        <v>44258</v>
      </c>
      <c r="C255" s="161"/>
      <c r="D255" s="162" t="s">
        <v>770</v>
      </c>
      <c r="E255" s="163" t="s">
        <v>546</v>
      </c>
      <c r="F255" s="133">
        <v>495</v>
      </c>
      <c r="G255" s="163"/>
      <c r="H255" s="163">
        <v>595</v>
      </c>
      <c r="I255" s="165">
        <v>590</v>
      </c>
      <c r="J255" s="135" t="s">
        <v>568</v>
      </c>
      <c r="K255" s="136">
        <f t="shared" si="48"/>
        <v>100</v>
      </c>
      <c r="L255" s="137">
        <f t="shared" si="49"/>
        <v>0.20202020202020202</v>
      </c>
      <c r="M255" s="132" t="s">
        <v>548</v>
      </c>
      <c r="N255" s="138">
        <v>44589</v>
      </c>
      <c r="O255" s="54"/>
      <c r="P255" s="54"/>
      <c r="Q255" s="198"/>
      <c r="R255" s="37" t="s">
        <v>858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163</v>
      </c>
      <c r="B256" s="161">
        <v>44274</v>
      </c>
      <c r="C256" s="161"/>
      <c r="D256" s="162" t="s">
        <v>356</v>
      </c>
      <c r="E256" s="163" t="s">
        <v>546</v>
      </c>
      <c r="F256" s="133">
        <v>355</v>
      </c>
      <c r="G256" s="163"/>
      <c r="H256" s="163">
        <v>422.5</v>
      </c>
      <c r="I256" s="165">
        <v>420</v>
      </c>
      <c r="J256" s="135" t="s">
        <v>776</v>
      </c>
      <c r="K256" s="136">
        <f t="shared" si="48"/>
        <v>67.5</v>
      </c>
      <c r="L256" s="137">
        <f t="shared" si="49"/>
        <v>0.19014084507042253</v>
      </c>
      <c r="M256" s="132" t="s">
        <v>548</v>
      </c>
      <c r="N256" s="138">
        <v>44361</v>
      </c>
      <c r="O256" s="54"/>
      <c r="P256" s="54"/>
      <c r="R256" s="37" t="s">
        <v>858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164</v>
      </c>
      <c r="B257" s="161">
        <v>44295</v>
      </c>
      <c r="C257" s="161"/>
      <c r="D257" s="162" t="s">
        <v>320</v>
      </c>
      <c r="E257" s="163" t="s">
        <v>546</v>
      </c>
      <c r="F257" s="133">
        <v>555</v>
      </c>
      <c r="G257" s="163"/>
      <c r="H257" s="163">
        <v>663</v>
      </c>
      <c r="I257" s="165">
        <v>663</v>
      </c>
      <c r="J257" s="135" t="s">
        <v>777</v>
      </c>
      <c r="K257" s="136">
        <f t="shared" si="48"/>
        <v>108</v>
      </c>
      <c r="L257" s="137">
        <f t="shared" si="49"/>
        <v>0.19459459459459461</v>
      </c>
      <c r="M257" s="132" t="s">
        <v>548</v>
      </c>
      <c r="N257" s="138">
        <v>44321</v>
      </c>
      <c r="O257" s="54"/>
      <c r="P257" s="54"/>
      <c r="Q257" s="198"/>
      <c r="R257" s="37" t="s">
        <v>858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165</v>
      </c>
      <c r="B258" s="161">
        <v>44308</v>
      </c>
      <c r="C258" s="161"/>
      <c r="D258" s="162" t="s">
        <v>741</v>
      </c>
      <c r="E258" s="163" t="s">
        <v>546</v>
      </c>
      <c r="F258" s="133">
        <v>126.5</v>
      </c>
      <c r="G258" s="163"/>
      <c r="H258" s="163">
        <v>155</v>
      </c>
      <c r="I258" s="165">
        <v>155</v>
      </c>
      <c r="J258" s="135" t="s">
        <v>632</v>
      </c>
      <c r="K258" s="136">
        <f t="shared" si="48"/>
        <v>28.5</v>
      </c>
      <c r="L258" s="137">
        <f t="shared" si="49"/>
        <v>0.22529644268774704</v>
      </c>
      <c r="M258" s="132" t="s">
        <v>548</v>
      </c>
      <c r="N258" s="138">
        <v>44362</v>
      </c>
      <c r="O258" s="54"/>
      <c r="P258" s="54"/>
      <c r="R258" s="37" t="s">
        <v>858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39">
        <v>166</v>
      </c>
      <c r="B259" s="170">
        <v>44368</v>
      </c>
      <c r="C259" s="170"/>
      <c r="D259" s="141" t="s">
        <v>778</v>
      </c>
      <c r="E259" s="143" t="s">
        <v>546</v>
      </c>
      <c r="F259" s="171">
        <v>287.5</v>
      </c>
      <c r="G259" s="143"/>
      <c r="H259" s="143">
        <v>245</v>
      </c>
      <c r="I259" s="144">
        <v>344</v>
      </c>
      <c r="J259" s="145" t="s">
        <v>779</v>
      </c>
      <c r="K259" s="146">
        <f t="shared" si="48"/>
        <v>-42.5</v>
      </c>
      <c r="L259" s="147">
        <f t="shared" si="49"/>
        <v>-0.14782608695652175</v>
      </c>
      <c r="M259" s="143" t="s">
        <v>558</v>
      </c>
      <c r="N259" s="140">
        <v>44508</v>
      </c>
      <c r="O259" s="54"/>
      <c r="P259" s="54"/>
      <c r="R259" s="37" t="s">
        <v>858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167</v>
      </c>
      <c r="B260" s="161">
        <v>44368</v>
      </c>
      <c r="C260" s="161"/>
      <c r="D260" s="162" t="s">
        <v>460</v>
      </c>
      <c r="E260" s="163" t="s">
        <v>546</v>
      </c>
      <c r="F260" s="133">
        <v>241</v>
      </c>
      <c r="G260" s="163"/>
      <c r="H260" s="163">
        <v>298</v>
      </c>
      <c r="I260" s="165">
        <v>320</v>
      </c>
      <c r="J260" s="135" t="s">
        <v>632</v>
      </c>
      <c r="K260" s="136">
        <f t="shared" si="48"/>
        <v>57</v>
      </c>
      <c r="L260" s="137">
        <f t="shared" si="49"/>
        <v>0.23651452282157676</v>
      </c>
      <c r="M260" s="132" t="s">
        <v>548</v>
      </c>
      <c r="N260" s="138">
        <v>44802</v>
      </c>
      <c r="O260" s="54"/>
      <c r="P260" s="54"/>
      <c r="R260" s="37" t="s">
        <v>858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168</v>
      </c>
      <c r="B261" s="161">
        <v>44406</v>
      </c>
      <c r="C261" s="161"/>
      <c r="D261" s="162" t="s">
        <v>741</v>
      </c>
      <c r="E261" s="163" t="s">
        <v>546</v>
      </c>
      <c r="F261" s="133">
        <v>162.5</v>
      </c>
      <c r="G261" s="163"/>
      <c r="H261" s="163">
        <v>200</v>
      </c>
      <c r="I261" s="165">
        <v>200</v>
      </c>
      <c r="J261" s="135" t="s">
        <v>632</v>
      </c>
      <c r="K261" s="136">
        <f t="shared" si="48"/>
        <v>37.5</v>
      </c>
      <c r="L261" s="137">
        <f t="shared" si="49"/>
        <v>0.23076923076923078</v>
      </c>
      <c r="M261" s="132" t="s">
        <v>548</v>
      </c>
      <c r="N261" s="138">
        <v>44802</v>
      </c>
      <c r="O261" s="54"/>
      <c r="P261" s="54"/>
      <c r="R261" s="37" t="s">
        <v>858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169</v>
      </c>
      <c r="B262" s="161">
        <v>44462</v>
      </c>
      <c r="C262" s="161"/>
      <c r="D262" s="162" t="s">
        <v>424</v>
      </c>
      <c r="E262" s="163" t="s">
        <v>546</v>
      </c>
      <c r="F262" s="133">
        <v>1235</v>
      </c>
      <c r="G262" s="163"/>
      <c r="H262" s="163">
        <v>1505</v>
      </c>
      <c r="I262" s="165">
        <v>1500</v>
      </c>
      <c r="J262" s="135" t="s">
        <v>632</v>
      </c>
      <c r="K262" s="136">
        <f t="shared" si="48"/>
        <v>270</v>
      </c>
      <c r="L262" s="137">
        <f t="shared" si="49"/>
        <v>0.21862348178137653</v>
      </c>
      <c r="M262" s="132" t="s">
        <v>548</v>
      </c>
      <c r="N262" s="138">
        <v>44564</v>
      </c>
      <c r="O262" s="54"/>
      <c r="P262" s="54"/>
      <c r="R262" s="37" t="s">
        <v>858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170</v>
      </c>
      <c r="B263" s="161">
        <v>44480</v>
      </c>
      <c r="C263" s="161"/>
      <c r="D263" s="162" t="s">
        <v>780</v>
      </c>
      <c r="E263" s="163" t="s">
        <v>546</v>
      </c>
      <c r="F263" s="133">
        <v>58.75</v>
      </c>
      <c r="G263" s="163"/>
      <c r="H263" s="163">
        <v>64.25</v>
      </c>
      <c r="I263" s="165"/>
      <c r="J263" s="135" t="s">
        <v>632</v>
      </c>
      <c r="K263" s="136">
        <f t="shared" si="48"/>
        <v>5.5</v>
      </c>
      <c r="L263" s="137">
        <f t="shared" si="49"/>
        <v>9.3617021276595741E-2</v>
      </c>
      <c r="M263" s="132" t="s">
        <v>548</v>
      </c>
      <c r="N263" s="138">
        <v>45322</v>
      </c>
      <c r="O263" s="54"/>
      <c r="P263" s="54"/>
      <c r="R263" s="37" t="s">
        <v>858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171</v>
      </c>
      <c r="B264" s="130">
        <v>44481</v>
      </c>
      <c r="C264" s="130"/>
      <c r="D264" s="131" t="s">
        <v>273</v>
      </c>
      <c r="E264" s="132" t="s">
        <v>546</v>
      </c>
      <c r="F264" s="133">
        <v>315</v>
      </c>
      <c r="G264" s="132"/>
      <c r="H264" s="132">
        <v>335</v>
      </c>
      <c r="I264" s="134">
        <v>380</v>
      </c>
      <c r="J264" s="135" t="s">
        <v>823</v>
      </c>
      <c r="K264" s="136">
        <f t="shared" si="48"/>
        <v>20</v>
      </c>
      <c r="L264" s="137">
        <f t="shared" si="49"/>
        <v>6.3492063492063489E-2</v>
      </c>
      <c r="M264" s="132" t="s">
        <v>548</v>
      </c>
      <c r="N264" s="138">
        <v>45297</v>
      </c>
      <c r="O264" s="54"/>
      <c r="P264" s="54"/>
      <c r="R264" s="37" t="s">
        <v>858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29">
        <v>172</v>
      </c>
      <c r="B265" s="130">
        <v>44481</v>
      </c>
      <c r="C265" s="130"/>
      <c r="D265" s="131" t="s">
        <v>781</v>
      </c>
      <c r="E265" s="132" t="s">
        <v>546</v>
      </c>
      <c r="F265" s="133">
        <v>45.5</v>
      </c>
      <c r="G265" s="132"/>
      <c r="H265" s="132">
        <v>56.5</v>
      </c>
      <c r="I265" s="134">
        <v>56</v>
      </c>
      <c r="J265" s="135" t="s">
        <v>632</v>
      </c>
      <c r="K265" s="136">
        <f t="shared" si="48"/>
        <v>11</v>
      </c>
      <c r="L265" s="137">
        <f t="shared" si="49"/>
        <v>0.24175824175824176</v>
      </c>
      <c r="M265" s="132" t="s">
        <v>548</v>
      </c>
      <c r="N265" s="138">
        <v>44881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173</v>
      </c>
      <c r="B266" s="130">
        <v>44551</v>
      </c>
      <c r="C266" s="130"/>
      <c r="D266" s="131" t="s">
        <v>128</v>
      </c>
      <c r="E266" s="132" t="s">
        <v>546</v>
      </c>
      <c r="F266" s="133">
        <v>2300</v>
      </c>
      <c r="G266" s="132"/>
      <c r="H266" s="132">
        <f>(2820+2200)/2</f>
        <v>2510</v>
      </c>
      <c r="I266" s="134">
        <v>3000</v>
      </c>
      <c r="J266" s="135" t="s">
        <v>782</v>
      </c>
      <c r="K266" s="136">
        <f t="shared" si="48"/>
        <v>210</v>
      </c>
      <c r="L266" s="137">
        <f t="shared" si="49"/>
        <v>9.1304347826086957E-2</v>
      </c>
      <c r="M266" s="132" t="s">
        <v>548</v>
      </c>
      <c r="N266" s="138">
        <v>44649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174</v>
      </c>
      <c r="B267" s="130">
        <v>44606</v>
      </c>
      <c r="C267" s="130"/>
      <c r="D267" s="131" t="s">
        <v>414</v>
      </c>
      <c r="E267" s="132" t="s">
        <v>546</v>
      </c>
      <c r="F267" s="133">
        <v>635</v>
      </c>
      <c r="G267" s="132"/>
      <c r="H267" s="132">
        <v>700</v>
      </c>
      <c r="I267" s="134">
        <v>764</v>
      </c>
      <c r="J267" s="135" t="s">
        <v>807</v>
      </c>
      <c r="K267" s="136">
        <f t="shared" si="48"/>
        <v>65</v>
      </c>
      <c r="L267" s="137">
        <f t="shared" si="49"/>
        <v>0.10236220472440945</v>
      </c>
      <c r="M267" s="132" t="s">
        <v>548</v>
      </c>
      <c r="N267" s="138">
        <v>45159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175</v>
      </c>
      <c r="B268" s="130">
        <v>44613</v>
      </c>
      <c r="C268" s="130"/>
      <c r="D268" s="131" t="s">
        <v>424</v>
      </c>
      <c r="E268" s="132" t="s">
        <v>546</v>
      </c>
      <c r="F268" s="133">
        <v>1255</v>
      </c>
      <c r="G268" s="132"/>
      <c r="H268" s="132">
        <v>1515</v>
      </c>
      <c r="I268" s="134">
        <v>1510</v>
      </c>
      <c r="J268" s="135" t="s">
        <v>632</v>
      </c>
      <c r="K268" s="136">
        <f t="shared" si="48"/>
        <v>260</v>
      </c>
      <c r="L268" s="137">
        <f t="shared" si="49"/>
        <v>0.20717131474103587</v>
      </c>
      <c r="M268" s="132" t="s">
        <v>548</v>
      </c>
      <c r="N268" s="138">
        <v>44834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260">
        <v>176</v>
      </c>
      <c r="B269" s="251">
        <v>44670</v>
      </c>
      <c r="C269" s="251"/>
      <c r="D269" s="252" t="s">
        <v>511</v>
      </c>
      <c r="E269" s="253" t="s">
        <v>546</v>
      </c>
      <c r="F269" s="254">
        <v>445</v>
      </c>
      <c r="G269" s="254"/>
      <c r="H269" s="254">
        <v>460</v>
      </c>
      <c r="I269" s="254">
        <v>553</v>
      </c>
      <c r="J269" s="255" t="s">
        <v>846</v>
      </c>
      <c r="K269" s="256">
        <f t="shared" ref="K269" si="50">H269-F269</f>
        <v>15</v>
      </c>
      <c r="L269" s="257">
        <f t="shared" ref="L269" si="51">K269/F269</f>
        <v>3.3707865168539325E-2</v>
      </c>
      <c r="M269" s="258" t="s">
        <v>565</v>
      </c>
      <c r="N269" s="259">
        <v>45397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177</v>
      </c>
      <c r="B270" s="161">
        <v>44746</v>
      </c>
      <c r="C270" s="161"/>
      <c r="D270" s="162" t="s">
        <v>783</v>
      </c>
      <c r="E270" s="163" t="s">
        <v>546</v>
      </c>
      <c r="F270" s="163">
        <v>207.5</v>
      </c>
      <c r="G270" s="163"/>
      <c r="H270" s="163">
        <v>254</v>
      </c>
      <c r="I270" s="165">
        <v>254</v>
      </c>
      <c r="J270" s="135" t="s">
        <v>632</v>
      </c>
      <c r="K270" s="136">
        <f t="shared" ref="K270:K280" si="52">H270-F270</f>
        <v>46.5</v>
      </c>
      <c r="L270" s="137">
        <f t="shared" ref="L270:L280" si="53">K270/F270</f>
        <v>0.22409638554216868</v>
      </c>
      <c r="M270" s="132" t="s">
        <v>548</v>
      </c>
      <c r="N270" s="138">
        <v>44792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178</v>
      </c>
      <c r="B271" s="161">
        <v>44775</v>
      </c>
      <c r="C271" s="161"/>
      <c r="D271" s="162" t="s">
        <v>462</v>
      </c>
      <c r="E271" s="163" t="s">
        <v>546</v>
      </c>
      <c r="F271" s="163">
        <v>31.25</v>
      </c>
      <c r="G271" s="163"/>
      <c r="H271" s="163">
        <v>38.75</v>
      </c>
      <c r="I271" s="165">
        <v>38</v>
      </c>
      <c r="J271" s="135" t="s">
        <v>632</v>
      </c>
      <c r="K271" s="136">
        <f t="shared" si="52"/>
        <v>7.5</v>
      </c>
      <c r="L271" s="137">
        <f t="shared" si="53"/>
        <v>0.24</v>
      </c>
      <c r="M271" s="132" t="s">
        <v>548</v>
      </c>
      <c r="N271" s="138">
        <v>44844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179</v>
      </c>
      <c r="B272" s="161">
        <v>44841</v>
      </c>
      <c r="C272" s="161"/>
      <c r="D272" s="162" t="s">
        <v>784</v>
      </c>
      <c r="E272" s="163" t="s">
        <v>546</v>
      </c>
      <c r="F272" s="133">
        <v>665</v>
      </c>
      <c r="G272" s="163"/>
      <c r="H272" s="163">
        <v>807.5</v>
      </c>
      <c r="I272" s="165">
        <v>840</v>
      </c>
      <c r="J272" s="135" t="s">
        <v>782</v>
      </c>
      <c r="K272" s="136">
        <f t="shared" si="52"/>
        <v>142.5</v>
      </c>
      <c r="L272" s="137">
        <f t="shared" si="53"/>
        <v>0.21428571428571427</v>
      </c>
      <c r="M272" s="132" t="s">
        <v>548</v>
      </c>
      <c r="N272" s="138">
        <v>45097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160">
        <v>180</v>
      </c>
      <c r="B273" s="161">
        <v>44844</v>
      </c>
      <c r="C273" s="161"/>
      <c r="D273" s="162" t="s">
        <v>416</v>
      </c>
      <c r="E273" s="163" t="s">
        <v>546</v>
      </c>
      <c r="F273" s="133">
        <v>227.5</v>
      </c>
      <c r="G273" s="163"/>
      <c r="H273" s="163">
        <v>270</v>
      </c>
      <c r="I273" s="165">
        <v>291</v>
      </c>
      <c r="J273" s="135" t="s">
        <v>809</v>
      </c>
      <c r="K273" s="136">
        <f t="shared" si="52"/>
        <v>42.5</v>
      </c>
      <c r="L273" s="137">
        <f t="shared" si="53"/>
        <v>0.18681318681318682</v>
      </c>
      <c r="M273" s="132" t="s">
        <v>548</v>
      </c>
      <c r="N273" s="138">
        <v>45160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60">
        <v>181</v>
      </c>
      <c r="B274" s="161">
        <v>44845</v>
      </c>
      <c r="C274" s="161"/>
      <c r="D274" s="162" t="s">
        <v>414</v>
      </c>
      <c r="E274" s="163" t="s">
        <v>546</v>
      </c>
      <c r="F274" s="133">
        <v>555</v>
      </c>
      <c r="G274" s="163"/>
      <c r="H274" s="163">
        <v>700</v>
      </c>
      <c r="I274" s="165">
        <v>765</v>
      </c>
      <c r="J274" s="135" t="s">
        <v>808</v>
      </c>
      <c r="K274" s="136">
        <f t="shared" si="52"/>
        <v>145</v>
      </c>
      <c r="L274" s="137">
        <f t="shared" si="53"/>
        <v>0.26126126126126126</v>
      </c>
      <c r="M274" s="132" t="s">
        <v>548</v>
      </c>
      <c r="N274" s="138">
        <v>45159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60">
        <v>182</v>
      </c>
      <c r="B275" s="161">
        <v>44981</v>
      </c>
      <c r="C275" s="161"/>
      <c r="D275" s="162" t="s">
        <v>429</v>
      </c>
      <c r="E275" s="163" t="s">
        <v>546</v>
      </c>
      <c r="F275" s="133">
        <v>1675</v>
      </c>
      <c r="G275" s="163"/>
      <c r="H275" s="163">
        <v>2080</v>
      </c>
      <c r="I275" s="165">
        <v>2080</v>
      </c>
      <c r="J275" s="135" t="s">
        <v>632</v>
      </c>
      <c r="K275" s="136">
        <f t="shared" si="52"/>
        <v>405</v>
      </c>
      <c r="L275" s="137">
        <f t="shared" si="53"/>
        <v>0.2417910447761194</v>
      </c>
      <c r="M275" s="132" t="s">
        <v>548</v>
      </c>
      <c r="N275" s="138">
        <v>45119</v>
      </c>
      <c r="O275" s="54"/>
      <c r="P275" s="54"/>
      <c r="R275" s="37" t="s">
        <v>861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160">
        <v>183</v>
      </c>
      <c r="B276" s="161">
        <v>44986</v>
      </c>
      <c r="C276" s="161"/>
      <c r="D276" s="162" t="s">
        <v>462</v>
      </c>
      <c r="E276" s="163" t="s">
        <v>546</v>
      </c>
      <c r="F276" s="133">
        <v>57.5</v>
      </c>
      <c r="G276" s="163"/>
      <c r="H276" s="163">
        <v>120</v>
      </c>
      <c r="I276" s="165">
        <v>120</v>
      </c>
      <c r="J276" s="135" t="s">
        <v>632</v>
      </c>
      <c r="K276" s="136">
        <f t="shared" si="52"/>
        <v>62.5</v>
      </c>
      <c r="L276" s="137">
        <f t="shared" si="53"/>
        <v>1.0869565217391304</v>
      </c>
      <c r="M276" s="132" t="s">
        <v>548</v>
      </c>
      <c r="N276" s="138">
        <v>45049</v>
      </c>
      <c r="O276" s="54"/>
      <c r="P276" s="54"/>
      <c r="R276" s="37" t="s">
        <v>861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184</v>
      </c>
      <c r="B277" s="161">
        <v>45008</v>
      </c>
      <c r="C277" s="161"/>
      <c r="D277" s="162" t="s">
        <v>476</v>
      </c>
      <c r="E277" s="163" t="s">
        <v>546</v>
      </c>
      <c r="F277" s="133">
        <v>2765</v>
      </c>
      <c r="G277" s="163"/>
      <c r="H277" s="163">
        <v>3547.5</v>
      </c>
      <c r="I277" s="165">
        <v>3523</v>
      </c>
      <c r="J277" s="135" t="s">
        <v>632</v>
      </c>
      <c r="K277" s="136">
        <f t="shared" si="52"/>
        <v>782.5</v>
      </c>
      <c r="L277" s="137">
        <f t="shared" si="53"/>
        <v>0.28300180831826399</v>
      </c>
      <c r="M277" s="132" t="s">
        <v>548</v>
      </c>
      <c r="N277" s="138">
        <v>45177</v>
      </c>
      <c r="O277" s="54"/>
      <c r="P277" s="54"/>
      <c r="R277" s="37" t="s">
        <v>861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A278" s="160">
        <v>185</v>
      </c>
      <c r="B278" s="161">
        <v>45027</v>
      </c>
      <c r="C278" s="161"/>
      <c r="D278" s="162" t="s">
        <v>785</v>
      </c>
      <c r="E278" s="163" t="s">
        <v>546</v>
      </c>
      <c r="F278" s="163">
        <v>460</v>
      </c>
      <c r="G278" s="163"/>
      <c r="H278" s="163">
        <v>825</v>
      </c>
      <c r="I278" s="165">
        <v>810</v>
      </c>
      <c r="J278" s="135" t="s">
        <v>632</v>
      </c>
      <c r="K278" s="136">
        <f t="shared" si="52"/>
        <v>365</v>
      </c>
      <c r="L278" s="137">
        <f t="shared" si="53"/>
        <v>0.79347826086956519</v>
      </c>
      <c r="M278" s="132" t="s">
        <v>548</v>
      </c>
      <c r="N278" s="138">
        <v>45155</v>
      </c>
      <c r="O278" s="54"/>
      <c r="P278" s="54"/>
      <c r="R278" s="37" t="s">
        <v>861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160">
        <v>186</v>
      </c>
      <c r="B279" s="161">
        <v>45050</v>
      </c>
      <c r="C279" s="161"/>
      <c r="D279" s="162" t="s">
        <v>41</v>
      </c>
      <c r="E279" s="163" t="s">
        <v>546</v>
      </c>
      <c r="F279" s="163">
        <v>3630</v>
      </c>
      <c r="G279" s="163"/>
      <c r="H279" s="163">
        <v>5150</v>
      </c>
      <c r="I279" s="165">
        <v>5040</v>
      </c>
      <c r="J279" s="135" t="s">
        <v>632</v>
      </c>
      <c r="K279" s="136">
        <f t="shared" si="52"/>
        <v>1520</v>
      </c>
      <c r="L279" s="137">
        <f t="shared" si="53"/>
        <v>0.41873278236914602</v>
      </c>
      <c r="M279" s="132" t="s">
        <v>548</v>
      </c>
      <c r="N279" s="138">
        <v>45344</v>
      </c>
      <c r="O279" s="54"/>
      <c r="P279" s="54"/>
      <c r="R279" s="37" t="s">
        <v>861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160">
        <v>187</v>
      </c>
      <c r="B280" s="161">
        <v>45075</v>
      </c>
      <c r="C280" s="161"/>
      <c r="D280" s="162" t="s">
        <v>786</v>
      </c>
      <c r="E280" s="163" t="s">
        <v>546</v>
      </c>
      <c r="F280" s="133">
        <v>585</v>
      </c>
      <c r="G280" s="163"/>
      <c r="H280" s="163">
        <v>732</v>
      </c>
      <c r="I280" s="165">
        <v>732</v>
      </c>
      <c r="J280" s="135" t="s">
        <v>632</v>
      </c>
      <c r="K280" s="136">
        <f t="shared" si="52"/>
        <v>147</v>
      </c>
      <c r="L280" s="137">
        <f t="shared" si="53"/>
        <v>0.25128205128205128</v>
      </c>
      <c r="M280" s="132" t="s">
        <v>548</v>
      </c>
      <c r="N280" s="138">
        <v>45152</v>
      </c>
      <c r="O280" s="54"/>
      <c r="P280" s="54"/>
      <c r="R280" s="37" t="s">
        <v>861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F280" s="37"/>
      <c r="AG280" s="54"/>
      <c r="AI280" s="37"/>
      <c r="AK280" s="37"/>
      <c r="AL280" s="54"/>
    </row>
    <row r="281" spans="1:38" ht="12.75" customHeight="1">
      <c r="A281" s="160">
        <v>188</v>
      </c>
      <c r="B281" s="161">
        <v>45078</v>
      </c>
      <c r="C281" s="161"/>
      <c r="D281" s="162" t="s">
        <v>501</v>
      </c>
      <c r="E281" s="163" t="s">
        <v>546</v>
      </c>
      <c r="F281" s="133">
        <v>3310</v>
      </c>
      <c r="G281" s="163"/>
      <c r="H281" s="163">
        <v>4300</v>
      </c>
      <c r="I281" s="165">
        <v>4300</v>
      </c>
      <c r="J281" s="135" t="s">
        <v>632</v>
      </c>
      <c r="K281" s="136">
        <f t="shared" ref="K281" si="54">H281-F281</f>
        <v>990</v>
      </c>
      <c r="L281" s="137">
        <f t="shared" ref="L281" si="55">K281/F281</f>
        <v>0.29909365558912387</v>
      </c>
      <c r="M281" s="132" t="s">
        <v>548</v>
      </c>
      <c r="N281" s="138">
        <v>45436</v>
      </c>
      <c r="O281" s="54"/>
      <c r="P281" s="54"/>
      <c r="R281" s="37" t="s">
        <v>861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F281" s="37"/>
      <c r="AG281" s="54"/>
      <c r="AI281" s="37"/>
      <c r="AK281" s="37"/>
      <c r="AL281" s="54"/>
    </row>
    <row r="282" spans="1:38" ht="12.75" customHeight="1">
      <c r="A282" s="160">
        <v>189</v>
      </c>
      <c r="B282" s="161">
        <v>45103</v>
      </c>
      <c r="C282" s="161"/>
      <c r="D282" s="162" t="s">
        <v>804</v>
      </c>
      <c r="E282" s="163" t="s">
        <v>546</v>
      </c>
      <c r="F282" s="133">
        <v>282.5</v>
      </c>
      <c r="G282" s="163"/>
      <c r="H282" s="163">
        <v>383</v>
      </c>
      <c r="I282" s="165">
        <v>383</v>
      </c>
      <c r="J282" s="135" t="s">
        <v>632</v>
      </c>
      <c r="K282" s="136">
        <f>H282-F282</f>
        <v>100.5</v>
      </c>
      <c r="L282" s="137">
        <f>K282/F282</f>
        <v>0.35575221238938054</v>
      </c>
      <c r="M282" s="132" t="s">
        <v>548</v>
      </c>
      <c r="N282" s="138">
        <v>45265</v>
      </c>
      <c r="O282" s="54"/>
      <c r="P282" s="54"/>
      <c r="R282" s="37" t="s">
        <v>861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F282" s="37"/>
      <c r="AG282" s="54"/>
      <c r="AI282" s="37"/>
      <c r="AK282" s="37"/>
      <c r="AL282" s="54"/>
    </row>
    <row r="283" spans="1:38" ht="12.75" customHeight="1">
      <c r="A283" s="160">
        <v>190</v>
      </c>
      <c r="B283" s="161">
        <v>45120</v>
      </c>
      <c r="C283" s="161"/>
      <c r="D283" s="162" t="s">
        <v>500</v>
      </c>
      <c r="E283" s="163" t="s">
        <v>546</v>
      </c>
      <c r="F283" s="133">
        <v>2312.5</v>
      </c>
      <c r="G283" s="163"/>
      <c r="H283" s="163">
        <v>2935</v>
      </c>
      <c r="I283" s="165">
        <v>2935</v>
      </c>
      <c r="J283" s="135" t="s">
        <v>632</v>
      </c>
      <c r="K283" s="136">
        <f>H283-F283</f>
        <v>622.5</v>
      </c>
      <c r="L283" s="137">
        <f>K283/F283</f>
        <v>0.26918918918918922</v>
      </c>
      <c r="M283" s="132" t="s">
        <v>548</v>
      </c>
      <c r="N283" s="138">
        <v>45177</v>
      </c>
      <c r="O283" s="54"/>
      <c r="P283" s="54"/>
      <c r="R283" s="37" t="s">
        <v>861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F283" s="37"/>
      <c r="AG283" s="54"/>
      <c r="AI283" s="37"/>
      <c r="AK283" s="37"/>
      <c r="AL283" s="54"/>
    </row>
    <row r="284" spans="1:38" ht="12.75" customHeight="1">
      <c r="A284" s="160">
        <v>191</v>
      </c>
      <c r="B284" s="161">
        <v>45125</v>
      </c>
      <c r="C284" s="161"/>
      <c r="D284" s="162" t="s">
        <v>199</v>
      </c>
      <c r="E284" s="163" t="s">
        <v>546</v>
      </c>
      <c r="F284" s="133">
        <v>3980</v>
      </c>
      <c r="G284" s="163"/>
      <c r="H284" s="163">
        <v>4895</v>
      </c>
      <c r="I284" s="165">
        <v>4895</v>
      </c>
      <c r="J284" s="135" t="s">
        <v>632</v>
      </c>
      <c r="K284" s="136">
        <f>H284-F284</f>
        <v>915</v>
      </c>
      <c r="L284" s="137">
        <f>K284/F284</f>
        <v>0.22989949748743718</v>
      </c>
      <c r="M284" s="132" t="s">
        <v>548</v>
      </c>
      <c r="N284" s="138">
        <v>45155</v>
      </c>
      <c r="O284" s="54"/>
      <c r="P284" s="54"/>
      <c r="R284" s="37" t="s">
        <v>861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160">
        <v>192</v>
      </c>
      <c r="B285" s="161">
        <v>45145</v>
      </c>
      <c r="C285" s="161"/>
      <c r="D285" s="162" t="s">
        <v>806</v>
      </c>
      <c r="E285" s="163" t="s">
        <v>546</v>
      </c>
      <c r="F285" s="133">
        <v>565</v>
      </c>
      <c r="G285" s="163"/>
      <c r="H285" s="163">
        <v>725</v>
      </c>
      <c r="I285" s="165">
        <v>725</v>
      </c>
      <c r="J285" s="135" t="s">
        <v>632</v>
      </c>
      <c r="K285" s="136">
        <f>H285-F285</f>
        <v>160</v>
      </c>
      <c r="L285" s="137">
        <f>K285/F285</f>
        <v>0.2831858407079646</v>
      </c>
      <c r="M285" s="132" t="s">
        <v>548</v>
      </c>
      <c r="N285" s="138">
        <v>45169</v>
      </c>
      <c r="O285" s="54"/>
      <c r="P285" s="54"/>
      <c r="R285" s="37" t="s">
        <v>861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32">
        <v>193</v>
      </c>
      <c r="B286" s="233">
        <v>45167</v>
      </c>
      <c r="C286" s="233"/>
      <c r="D286" s="234" t="s">
        <v>810</v>
      </c>
      <c r="E286" s="235" t="s">
        <v>546</v>
      </c>
      <c r="F286" s="133">
        <v>700</v>
      </c>
      <c r="G286" s="235"/>
      <c r="H286" s="235">
        <v>950</v>
      </c>
      <c r="I286" s="236">
        <v>950</v>
      </c>
      <c r="J286" s="237" t="s">
        <v>632</v>
      </c>
      <c r="K286" s="136">
        <f>H286-F286</f>
        <v>250</v>
      </c>
      <c r="L286" s="137">
        <f>K286/F286</f>
        <v>0.35714285714285715</v>
      </c>
      <c r="M286" s="132" t="s">
        <v>548</v>
      </c>
      <c r="N286" s="138">
        <v>45261</v>
      </c>
      <c r="O286" s="54"/>
      <c r="P286" s="54"/>
      <c r="R286" s="37" t="s">
        <v>861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8">
        <v>194</v>
      </c>
      <c r="B287" s="179">
        <v>45184</v>
      </c>
      <c r="C287" s="53"/>
      <c r="D287" s="53" t="s">
        <v>503</v>
      </c>
      <c r="E287" s="180" t="s">
        <v>546</v>
      </c>
      <c r="F287" s="51" t="s">
        <v>811</v>
      </c>
      <c r="G287" s="51"/>
      <c r="H287" s="51"/>
      <c r="I287" s="51">
        <v>480</v>
      </c>
      <c r="J287" s="51" t="s">
        <v>547</v>
      </c>
      <c r="K287" s="51"/>
      <c r="L287" s="51"/>
      <c r="M287" s="51"/>
      <c r="N287" s="51"/>
      <c r="O287" s="54"/>
      <c r="P287" s="54"/>
      <c r="R287" s="37" t="s">
        <v>861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32">
        <v>195</v>
      </c>
      <c r="B288" s="233">
        <v>45203</v>
      </c>
      <c r="C288" s="233"/>
      <c r="D288" s="234" t="s">
        <v>172</v>
      </c>
      <c r="E288" s="235" t="s">
        <v>546</v>
      </c>
      <c r="F288" s="133">
        <v>992.5</v>
      </c>
      <c r="G288" s="235"/>
      <c r="H288" s="235">
        <v>1198</v>
      </c>
      <c r="I288" s="236">
        <v>1198</v>
      </c>
      <c r="J288" s="237" t="s">
        <v>632</v>
      </c>
      <c r="K288" s="136">
        <f>H288-F288</f>
        <v>205.5</v>
      </c>
      <c r="L288" s="137">
        <f>K288/F288</f>
        <v>0.2070528967254408</v>
      </c>
      <c r="M288" s="132" t="s">
        <v>548</v>
      </c>
      <c r="N288" s="138">
        <v>45392</v>
      </c>
      <c r="O288" s="54"/>
      <c r="P288" s="54"/>
      <c r="R288" s="37" t="s">
        <v>862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32">
        <v>196</v>
      </c>
      <c r="B289" s="233">
        <v>45216</v>
      </c>
      <c r="C289" s="233"/>
      <c r="D289" s="234" t="s">
        <v>104</v>
      </c>
      <c r="E289" s="235" t="s">
        <v>546</v>
      </c>
      <c r="F289" s="133">
        <v>5425</v>
      </c>
      <c r="G289" s="235"/>
      <c r="H289" s="235">
        <v>6880</v>
      </c>
      <c r="I289" s="236">
        <v>6870</v>
      </c>
      <c r="J289" s="237" t="s">
        <v>632</v>
      </c>
      <c r="K289" s="136">
        <f>H289-F289</f>
        <v>1455</v>
      </c>
      <c r="L289" s="137">
        <f>K289/F289</f>
        <v>0.26820276497695855</v>
      </c>
      <c r="M289" s="132" t="s">
        <v>548</v>
      </c>
      <c r="N289" s="138">
        <v>45342</v>
      </c>
      <c r="O289" s="54"/>
      <c r="P289" s="54"/>
      <c r="R289" s="37" t="s">
        <v>862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32">
        <v>197</v>
      </c>
      <c r="B290" s="233">
        <v>45216</v>
      </c>
      <c r="C290" s="233"/>
      <c r="D290" s="234" t="s">
        <v>812</v>
      </c>
      <c r="E290" s="235" t="s">
        <v>546</v>
      </c>
      <c r="F290" s="133">
        <v>1090</v>
      </c>
      <c r="G290" s="235"/>
      <c r="H290" s="235">
        <v>1415</v>
      </c>
      <c r="I290" s="236">
        <v>1415</v>
      </c>
      <c r="J290" s="237" t="s">
        <v>632</v>
      </c>
      <c r="K290" s="136">
        <f>H290-F290</f>
        <v>325</v>
      </c>
      <c r="L290" s="137">
        <f>K290/F290</f>
        <v>0.29816513761467889</v>
      </c>
      <c r="M290" s="132" t="s">
        <v>548</v>
      </c>
      <c r="N290" s="138">
        <v>45282</v>
      </c>
      <c r="O290" s="54"/>
      <c r="P290" s="54"/>
      <c r="R290" s="37" t="s">
        <v>861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32">
        <v>198</v>
      </c>
      <c r="B291" s="233">
        <v>45236</v>
      </c>
      <c r="C291" s="233"/>
      <c r="D291" s="234" t="s">
        <v>815</v>
      </c>
      <c r="E291" s="235" t="s">
        <v>546</v>
      </c>
      <c r="F291" s="133">
        <v>1270</v>
      </c>
      <c r="G291" s="235"/>
      <c r="H291" s="235">
        <v>1613</v>
      </c>
      <c r="I291" s="236">
        <v>1613</v>
      </c>
      <c r="J291" s="237" t="s">
        <v>632</v>
      </c>
      <c r="K291" s="136">
        <f>H291-F291</f>
        <v>343</v>
      </c>
      <c r="L291" s="137">
        <f>K291/F291</f>
        <v>0.27007874015748029</v>
      </c>
      <c r="M291" s="132" t="s">
        <v>548</v>
      </c>
      <c r="N291" s="138">
        <v>45246</v>
      </c>
      <c r="O291" s="54"/>
      <c r="P291" s="54"/>
      <c r="R291" s="37" t="s">
        <v>862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178">
        <v>199</v>
      </c>
      <c r="B292" s="179">
        <v>45251</v>
      </c>
      <c r="C292" s="53"/>
      <c r="D292" s="53" t="s">
        <v>816</v>
      </c>
      <c r="E292" s="180" t="s">
        <v>546</v>
      </c>
      <c r="F292" s="51" t="s">
        <v>817</v>
      </c>
      <c r="G292" s="51"/>
      <c r="H292" s="51"/>
      <c r="I292" s="51">
        <v>1490</v>
      </c>
      <c r="J292" s="51" t="s">
        <v>547</v>
      </c>
      <c r="K292" s="51"/>
      <c r="L292" s="51"/>
      <c r="M292" s="51"/>
      <c r="N292" s="51"/>
      <c r="O292" s="54"/>
      <c r="P292" s="54"/>
      <c r="R292" s="37" t="s">
        <v>861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178">
        <v>200</v>
      </c>
      <c r="B293" s="179">
        <v>45254</v>
      </c>
      <c r="C293" s="53"/>
      <c r="D293" s="53" t="s">
        <v>815</v>
      </c>
      <c r="E293" s="180" t="s">
        <v>546</v>
      </c>
      <c r="F293" s="51" t="s">
        <v>818</v>
      </c>
      <c r="G293" s="51"/>
      <c r="H293" s="51"/>
      <c r="I293" s="51">
        <v>1806</v>
      </c>
      <c r="J293" s="51" t="s">
        <v>547</v>
      </c>
      <c r="K293" s="51"/>
      <c r="L293" s="51"/>
      <c r="M293" s="51"/>
      <c r="N293" s="51"/>
      <c r="O293" s="54"/>
      <c r="P293" s="54"/>
      <c r="R293" s="37" t="s">
        <v>862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32">
        <v>201</v>
      </c>
      <c r="B294" s="233">
        <v>45265</v>
      </c>
      <c r="C294" s="233"/>
      <c r="D294" s="234" t="s">
        <v>504</v>
      </c>
      <c r="E294" s="235" t="s">
        <v>546</v>
      </c>
      <c r="F294" s="133">
        <v>435</v>
      </c>
      <c r="G294" s="235"/>
      <c r="H294" s="235">
        <v>558</v>
      </c>
      <c r="I294" s="236">
        <v>558</v>
      </c>
      <c r="J294" s="237" t="s">
        <v>632</v>
      </c>
      <c r="K294" s="136">
        <f>H294-F294</f>
        <v>123</v>
      </c>
      <c r="L294" s="137">
        <f>K294/F294</f>
        <v>0.28275862068965518</v>
      </c>
      <c r="M294" s="132" t="s">
        <v>548</v>
      </c>
      <c r="N294" s="138">
        <v>45378</v>
      </c>
      <c r="O294" s="54"/>
      <c r="P294" s="54"/>
      <c r="R294" s="37" t="s">
        <v>861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202</v>
      </c>
      <c r="B295" s="233">
        <v>45272</v>
      </c>
      <c r="C295" s="233"/>
      <c r="D295" s="234" t="s">
        <v>820</v>
      </c>
      <c r="E295" s="235" t="s">
        <v>546</v>
      </c>
      <c r="F295" s="133">
        <v>4225</v>
      </c>
      <c r="G295" s="235"/>
      <c r="H295" s="235">
        <v>5512</v>
      </c>
      <c r="I295" s="236">
        <v>5512</v>
      </c>
      <c r="J295" s="237" t="s">
        <v>632</v>
      </c>
      <c r="K295" s="136">
        <f>H295-F295</f>
        <v>1287</v>
      </c>
      <c r="L295" s="137">
        <f>K295/F295</f>
        <v>0.30461538461538462</v>
      </c>
      <c r="M295" s="132" t="s">
        <v>548</v>
      </c>
      <c r="N295" s="138">
        <v>45329</v>
      </c>
      <c r="O295" s="54"/>
      <c r="P295" s="54"/>
      <c r="R295" s="37" t="s">
        <v>862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203</v>
      </c>
      <c r="B296" s="179">
        <v>45292</v>
      </c>
      <c r="C296" s="53"/>
      <c r="D296" s="53" t="s">
        <v>309</v>
      </c>
      <c r="E296" s="180" t="s">
        <v>546</v>
      </c>
      <c r="F296" s="51" t="s">
        <v>821</v>
      </c>
      <c r="G296" s="51"/>
      <c r="H296" s="51"/>
      <c r="I296" s="51">
        <v>4909</v>
      </c>
      <c r="J296" s="51" t="s">
        <v>547</v>
      </c>
      <c r="K296" s="51"/>
      <c r="L296" s="51"/>
      <c r="M296" s="51"/>
      <c r="N296" s="51"/>
      <c r="O296" s="54"/>
      <c r="P296" s="54"/>
      <c r="R296" s="37" t="s">
        <v>862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178">
        <v>204</v>
      </c>
      <c r="B297" s="179">
        <v>45294</v>
      </c>
      <c r="C297" s="53"/>
      <c r="D297" s="53" t="s">
        <v>502</v>
      </c>
      <c r="E297" s="180" t="s">
        <v>546</v>
      </c>
      <c r="F297" s="51" t="s">
        <v>822</v>
      </c>
      <c r="G297" s="51"/>
      <c r="H297" s="51"/>
      <c r="I297" s="51">
        <v>1080</v>
      </c>
      <c r="J297" s="51" t="s">
        <v>547</v>
      </c>
      <c r="K297" s="51"/>
      <c r="L297" s="51"/>
      <c r="M297" s="51"/>
      <c r="N297" s="51"/>
      <c r="O297" s="54"/>
      <c r="P297" s="54"/>
      <c r="R297" s="37" t="s">
        <v>861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178">
        <v>205</v>
      </c>
      <c r="B298" s="179">
        <v>45315</v>
      </c>
      <c r="C298" s="53"/>
      <c r="D298" s="53" t="s">
        <v>310</v>
      </c>
      <c r="E298" s="180" t="s">
        <v>546</v>
      </c>
      <c r="F298" s="51" t="s">
        <v>824</v>
      </c>
      <c r="G298" s="51"/>
      <c r="H298" s="51"/>
      <c r="I298" s="51">
        <v>2077</v>
      </c>
      <c r="J298" s="51" t="s">
        <v>547</v>
      </c>
      <c r="K298" s="51"/>
      <c r="L298" s="51"/>
      <c r="M298" s="51"/>
      <c r="N298" s="51"/>
      <c r="O298" s="54"/>
      <c r="P298" s="54"/>
      <c r="R298" s="37" t="s">
        <v>862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178">
        <v>206</v>
      </c>
      <c r="B299" s="179">
        <v>45320</v>
      </c>
      <c r="C299" s="53"/>
      <c r="D299" s="53" t="s">
        <v>825</v>
      </c>
      <c r="E299" s="180" t="s">
        <v>546</v>
      </c>
      <c r="F299" s="51" t="s">
        <v>826</v>
      </c>
      <c r="G299" s="51"/>
      <c r="H299" s="51"/>
      <c r="I299" s="51">
        <v>2906</v>
      </c>
      <c r="J299" s="51" t="s">
        <v>547</v>
      </c>
      <c r="K299" s="51"/>
      <c r="L299" s="51"/>
      <c r="M299" s="51"/>
      <c r="N299" s="51"/>
      <c r="O299" s="54"/>
      <c r="P299" s="54"/>
      <c r="R299" s="37" t="s">
        <v>861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232">
        <v>207</v>
      </c>
      <c r="B300" s="233">
        <v>45331</v>
      </c>
      <c r="C300" s="233"/>
      <c r="D300" s="234" t="s">
        <v>500</v>
      </c>
      <c r="E300" s="235" t="s">
        <v>546</v>
      </c>
      <c r="F300" s="133">
        <v>3270</v>
      </c>
      <c r="G300" s="235"/>
      <c r="H300" s="235">
        <v>4096</v>
      </c>
      <c r="I300" s="236">
        <v>4096</v>
      </c>
      <c r="J300" s="237" t="s">
        <v>632</v>
      </c>
      <c r="K300" s="136">
        <f>H300-F300</f>
        <v>826</v>
      </c>
      <c r="L300" s="137">
        <f>K300/F300</f>
        <v>0.25259938837920487</v>
      </c>
      <c r="M300" s="132" t="s">
        <v>548</v>
      </c>
      <c r="N300" s="138">
        <v>45377</v>
      </c>
      <c r="O300" s="54"/>
      <c r="P300" s="54"/>
      <c r="R300" s="37" t="s">
        <v>861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178">
        <v>208</v>
      </c>
      <c r="B301" s="179">
        <v>45345</v>
      </c>
      <c r="C301" s="53"/>
      <c r="D301" s="53" t="s">
        <v>59</v>
      </c>
      <c r="E301" s="180" t="s">
        <v>546</v>
      </c>
      <c r="F301" s="51" t="s">
        <v>841</v>
      </c>
      <c r="G301" s="51"/>
      <c r="H301" s="51"/>
      <c r="I301" s="51">
        <v>2627</v>
      </c>
      <c r="J301" s="51" t="s">
        <v>547</v>
      </c>
      <c r="K301" s="51"/>
      <c r="L301" s="51"/>
      <c r="M301" s="51"/>
      <c r="N301" s="53"/>
      <c r="O301" s="54"/>
      <c r="P301" s="54"/>
      <c r="R301" s="37" t="s">
        <v>862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232">
        <v>209</v>
      </c>
      <c r="B302" s="233">
        <v>45356</v>
      </c>
      <c r="C302" s="233"/>
      <c r="D302" s="234" t="s">
        <v>810</v>
      </c>
      <c r="E302" s="235" t="s">
        <v>546</v>
      </c>
      <c r="F302" s="133">
        <v>925</v>
      </c>
      <c r="G302" s="235"/>
      <c r="H302" s="235">
        <v>1170</v>
      </c>
      <c r="I302" s="236">
        <v>1170</v>
      </c>
      <c r="J302" s="237" t="s">
        <v>632</v>
      </c>
      <c r="K302" s="136">
        <f>H302-F302</f>
        <v>245</v>
      </c>
      <c r="L302" s="137">
        <f>K302/F302</f>
        <v>0.26486486486486488</v>
      </c>
      <c r="M302" s="132" t="s">
        <v>548</v>
      </c>
      <c r="N302" s="138">
        <v>45435</v>
      </c>
      <c r="O302" s="54"/>
      <c r="P302" s="54"/>
      <c r="R302" s="37" t="s">
        <v>863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210</v>
      </c>
      <c r="B303" s="233">
        <v>45372</v>
      </c>
      <c r="C303" s="233"/>
      <c r="D303" s="234" t="s">
        <v>476</v>
      </c>
      <c r="E303" s="235" t="s">
        <v>546</v>
      </c>
      <c r="F303" s="133">
        <v>2910</v>
      </c>
      <c r="G303" s="235"/>
      <c r="H303" s="235">
        <v>3696</v>
      </c>
      <c r="I303" s="236">
        <v>3696</v>
      </c>
      <c r="J303" s="237" t="s">
        <v>632</v>
      </c>
      <c r="K303" s="136">
        <f>H303-F303</f>
        <v>786</v>
      </c>
      <c r="L303" s="137">
        <f>K303/F303</f>
        <v>0.27010309278350514</v>
      </c>
      <c r="M303" s="132" t="s">
        <v>548</v>
      </c>
      <c r="N303" s="138">
        <v>45412</v>
      </c>
      <c r="O303" s="54"/>
      <c r="P303" s="54"/>
      <c r="R303" s="37" t="s">
        <v>863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78">
        <v>211</v>
      </c>
      <c r="B304" s="179">
        <v>45387</v>
      </c>
      <c r="C304" s="53"/>
      <c r="D304" s="53" t="s">
        <v>506</v>
      </c>
      <c r="E304" s="180" t="s">
        <v>546</v>
      </c>
      <c r="F304" s="51" t="s">
        <v>844</v>
      </c>
      <c r="G304" s="51"/>
      <c r="H304" s="51"/>
      <c r="I304" s="51">
        <v>938</v>
      </c>
      <c r="J304" s="51" t="s">
        <v>547</v>
      </c>
      <c r="K304" s="51"/>
      <c r="L304" s="51"/>
      <c r="M304" s="51"/>
      <c r="N304" s="53"/>
      <c r="O304" s="54"/>
      <c r="P304" s="54"/>
      <c r="R304" s="43" t="s">
        <v>862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212</v>
      </c>
      <c r="B305" s="179">
        <v>45407</v>
      </c>
      <c r="C305" s="53"/>
      <c r="D305" s="53" t="s">
        <v>812</v>
      </c>
      <c r="E305" s="180" t="s">
        <v>546</v>
      </c>
      <c r="F305" s="51" t="s">
        <v>847</v>
      </c>
      <c r="G305" s="51"/>
      <c r="H305" s="51"/>
      <c r="I305" s="51">
        <v>1675</v>
      </c>
      <c r="J305" s="51" t="s">
        <v>547</v>
      </c>
      <c r="K305" s="51"/>
      <c r="L305" s="51"/>
      <c r="M305" s="51"/>
      <c r="N305" s="53"/>
      <c r="O305" s="54"/>
      <c r="P305" s="54"/>
      <c r="R305" s="43" t="s">
        <v>862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213</v>
      </c>
      <c r="B306" s="179">
        <v>45426</v>
      </c>
      <c r="C306" s="53"/>
      <c r="D306" s="53" t="s">
        <v>789</v>
      </c>
      <c r="E306" s="180" t="s">
        <v>546</v>
      </c>
      <c r="F306" s="51" t="s">
        <v>851</v>
      </c>
      <c r="G306" s="51"/>
      <c r="H306" s="51"/>
      <c r="I306" s="51">
        <v>617</v>
      </c>
      <c r="J306" s="51" t="s">
        <v>547</v>
      </c>
      <c r="K306" s="51"/>
      <c r="L306" s="51"/>
      <c r="M306" s="51"/>
      <c r="N306" s="53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>
        <v>214</v>
      </c>
      <c r="B307" s="179">
        <v>45448</v>
      </c>
      <c r="C307" s="53"/>
      <c r="D307" s="53" t="s">
        <v>736</v>
      </c>
      <c r="E307" s="180" t="s">
        <v>546</v>
      </c>
      <c r="F307" s="51" t="s">
        <v>989</v>
      </c>
      <c r="G307" s="51"/>
      <c r="H307" s="51"/>
      <c r="I307" s="51">
        <v>505</v>
      </c>
      <c r="J307" s="51" t="s">
        <v>547</v>
      </c>
      <c r="K307" s="51"/>
      <c r="L307" s="51"/>
      <c r="M307" s="51"/>
      <c r="N307" s="53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/>
      <c r="B308" s="179"/>
      <c r="C308" s="53"/>
      <c r="D308" s="53"/>
      <c r="E308" s="180"/>
      <c r="F308" s="51"/>
      <c r="G308" s="51"/>
      <c r="H308" s="51"/>
      <c r="I308" s="51"/>
      <c r="J308" s="51"/>
      <c r="K308" s="51"/>
      <c r="L308" s="51"/>
      <c r="M308" s="51"/>
      <c r="N308" s="53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5" customHeight="1">
      <c r="A309" s="178"/>
      <c r="B309" s="179"/>
      <c r="C309" s="53"/>
      <c r="D309" s="53"/>
      <c r="E309" s="180"/>
      <c r="F309" s="51"/>
      <c r="G309" s="51"/>
      <c r="H309" s="51"/>
      <c r="I309" s="51"/>
      <c r="J309" s="51"/>
      <c r="K309" s="51"/>
      <c r="L309" s="51"/>
      <c r="M309" s="51"/>
      <c r="N309" s="53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B310" s="181" t="s">
        <v>787</v>
      </c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82"/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82"/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51"/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5" customHeight="1">
      <c r="F486" s="54"/>
      <c r="G486" s="54"/>
      <c r="H486" s="54"/>
      <c r="I486" s="54"/>
      <c r="J486" s="37"/>
      <c r="K486" s="54"/>
      <c r="L486" s="54"/>
      <c r="M486" s="54"/>
      <c r="O486" s="37"/>
    </row>
  </sheetData>
  <mergeCells count="38">
    <mergeCell ref="P68:P69"/>
    <mergeCell ref="J70:J71"/>
    <mergeCell ref="A70:A71"/>
    <mergeCell ref="B70:B71"/>
    <mergeCell ref="A68:A69"/>
    <mergeCell ref="B68:B69"/>
    <mergeCell ref="J68:J69"/>
    <mergeCell ref="M68:M69"/>
    <mergeCell ref="O68:O69"/>
    <mergeCell ref="M55:M56"/>
    <mergeCell ref="N55:N56"/>
    <mergeCell ref="O55:O56"/>
    <mergeCell ref="P55:P56"/>
    <mergeCell ref="O57:O60"/>
    <mergeCell ref="P57:P60"/>
    <mergeCell ref="M63:M64"/>
    <mergeCell ref="N63:N64"/>
    <mergeCell ref="O63:O64"/>
    <mergeCell ref="P63:P64"/>
    <mergeCell ref="M61:M62"/>
    <mergeCell ref="N61:N62"/>
    <mergeCell ref="O61:O62"/>
    <mergeCell ref="P61:P62"/>
    <mergeCell ref="J65:J66"/>
    <mergeCell ref="A65:A66"/>
    <mergeCell ref="B65:B66"/>
    <mergeCell ref="J55:J56"/>
    <mergeCell ref="A55:A56"/>
    <mergeCell ref="B55:B56"/>
    <mergeCell ref="A57:A60"/>
    <mergeCell ref="B57:B60"/>
    <mergeCell ref="A63:A64"/>
    <mergeCell ref="B63:B64"/>
    <mergeCell ref="J63:J64"/>
    <mergeCell ref="A61:A62"/>
    <mergeCell ref="B61:B62"/>
    <mergeCell ref="J61:J62"/>
    <mergeCell ref="J57:J60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2024-06-05T19:30:41Z</dcterms:modified>
</cp:coreProperties>
</file>