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F&amp;O)'!$A$78:$B$289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" i="6" l="1"/>
  <c r="M46" i="6"/>
  <c r="K47" i="6"/>
  <c r="K46" i="6"/>
  <c r="M52" i="6"/>
  <c r="K53" i="6"/>
  <c r="K52" i="6"/>
  <c r="L13" i="6"/>
  <c r="K13" i="6"/>
  <c r="M13" i="6" s="1"/>
  <c r="L19" i="6"/>
  <c r="M19" i="6" s="1"/>
  <c r="K19" i="6"/>
  <c r="M15" i="6"/>
  <c r="L15" i="6"/>
  <c r="K15" i="6"/>
  <c r="L22" i="6"/>
  <c r="K22" i="6"/>
  <c r="M22" i="6" s="1"/>
  <c r="M54" i="6"/>
  <c r="K55" i="6"/>
  <c r="K54" i="6"/>
  <c r="K51" i="6" l="1"/>
  <c r="M51" i="6" s="1"/>
  <c r="K50" i="6"/>
  <c r="M50" i="6" s="1"/>
  <c r="K49" i="6"/>
  <c r="M49" i="6"/>
  <c r="K48" i="6"/>
  <c r="M48" i="6" s="1"/>
  <c r="L39" i="6"/>
  <c r="K39" i="6"/>
  <c r="L37" i="6"/>
  <c r="K37" i="6"/>
  <c r="L38" i="6"/>
  <c r="K38" i="6"/>
  <c r="M38" i="6" s="1"/>
  <c r="K58" i="6"/>
  <c r="M58" i="6" s="1"/>
  <c r="M37" i="6" l="1"/>
  <c r="M39" i="6"/>
  <c r="L14" i="6" l="1"/>
  <c r="K14" i="6"/>
  <c r="L17" i="6"/>
  <c r="K17" i="6"/>
  <c r="M17" i="6" s="1"/>
  <c r="L18" i="6"/>
  <c r="K18" i="6"/>
  <c r="M18" i="6" s="1"/>
  <c r="M14" i="6" l="1"/>
  <c r="P16" i="6" l="1"/>
  <c r="K267" i="6" l="1"/>
  <c r="L267" i="6" s="1"/>
  <c r="P65" i="6"/>
  <c r="K288" i="6" l="1"/>
  <c r="L288" i="6" s="1"/>
  <c r="P12" i="6" l="1"/>
  <c r="P11" i="6" l="1"/>
  <c r="K289" i="6" l="1"/>
  <c r="L289" i="6" s="1"/>
  <c r="K255" i="6" l="1"/>
  <c r="L255" i="6" s="1"/>
  <c r="K274" i="6" l="1"/>
  <c r="L274" i="6" s="1"/>
  <c r="K280" i="6" l="1"/>
  <c r="L280" i="6" s="1"/>
  <c r="K286" i="6" l="1"/>
  <c r="L286" i="6" s="1"/>
  <c r="P10" i="6"/>
  <c r="P63" i="6" l="1"/>
  <c r="K265" i="6" l="1"/>
  <c r="L265" i="6" s="1"/>
  <c r="K275" i="6" l="1"/>
  <c r="L275" i="6" s="1"/>
  <c r="K281" i="6" l="1"/>
  <c r="L281" i="6" s="1"/>
  <c r="K249" i="6" l="1"/>
  <c r="L249" i="6" s="1"/>
  <c r="K250" i="6" l="1"/>
  <c r="L250" i="6" s="1"/>
  <c r="K276" i="6" l="1"/>
  <c r="L276" i="6" s="1"/>
  <c r="K268" i="6" l="1"/>
  <c r="L268" i="6" s="1"/>
  <c r="K272" i="6" l="1"/>
  <c r="L272" i="6" s="1"/>
  <c r="K277" i="6" l="1"/>
  <c r="L277" i="6" s="1"/>
  <c r="K269" i="6" l="1"/>
  <c r="L269" i="6" s="1"/>
  <c r="K263" i="6"/>
  <c r="L263" i="6" s="1"/>
  <c r="K271" i="6" l="1"/>
  <c r="L271" i="6" s="1"/>
  <c r="K259" i="6" l="1"/>
  <c r="L259" i="6" s="1"/>
  <c r="K260" i="6" l="1"/>
  <c r="L260" i="6" s="1"/>
  <c r="K253" i="6"/>
  <c r="L253" i="6" s="1"/>
  <c r="K270" i="6" l="1"/>
  <c r="L270" i="6" s="1"/>
  <c r="K264" i="6"/>
  <c r="L264" i="6" s="1"/>
  <c r="K266" i="6" l="1"/>
  <c r="L266" i="6" s="1"/>
  <c r="L6" i="2" l="1"/>
  <c r="K6" i="3"/>
  <c r="D7" i="5" l="1"/>
  <c r="M7" i="6"/>
  <c r="K261" i="6" l="1"/>
  <c r="L261" i="6" s="1"/>
  <c r="K258" i="6" l="1"/>
  <c r="L258" i="6" s="1"/>
  <c r="K262" i="6" l="1"/>
  <c r="L262" i="6" s="1"/>
  <c r="K257" i="6"/>
  <c r="L257" i="6" s="1"/>
  <c r="K256" i="6"/>
  <c r="L256" i="6" s="1"/>
  <c r="K254" i="6"/>
  <c r="L254" i="6" s="1"/>
  <c r="H252" i="6"/>
  <c r="K252" i="6" s="1"/>
  <c r="L252" i="6" s="1"/>
  <c r="K251" i="6"/>
  <c r="L251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F220" i="6"/>
  <c r="K220" i="6" s="1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F214" i="6"/>
  <c r="K214" i="6" s="1"/>
  <c r="L214" i="6" s="1"/>
  <c r="F213" i="6"/>
  <c r="K213" i="6" s="1"/>
  <c r="L213" i="6" s="1"/>
  <c r="K212" i="6"/>
  <c r="L212" i="6" s="1"/>
  <c r="F211" i="6"/>
  <c r="K211" i="6" s="1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5" i="6"/>
  <c r="L195" i="6" s="1"/>
  <c r="K193" i="6"/>
  <c r="L193" i="6" s="1"/>
  <c r="K192" i="6"/>
  <c r="L192" i="6" s="1"/>
  <c r="F191" i="6"/>
  <c r="K191" i="6" s="1"/>
  <c r="L191" i="6" s="1"/>
  <c r="K190" i="6"/>
  <c r="L190" i="6" s="1"/>
  <c r="K187" i="6"/>
  <c r="L187" i="6" s="1"/>
  <c r="K186" i="6"/>
  <c r="L186" i="6" s="1"/>
  <c r="K185" i="6"/>
  <c r="L185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5" i="6"/>
  <c r="L165" i="6" s="1"/>
  <c r="K163" i="6"/>
  <c r="L163" i="6" s="1"/>
  <c r="K161" i="6"/>
  <c r="L161" i="6" s="1"/>
  <c r="K159" i="6"/>
  <c r="L159" i="6" s="1"/>
  <c r="K158" i="6"/>
  <c r="L158" i="6" s="1"/>
  <c r="K157" i="6"/>
  <c r="L157" i="6" s="1"/>
  <c r="K155" i="6"/>
  <c r="L155" i="6" s="1"/>
  <c r="K154" i="6"/>
  <c r="L154" i="6" s="1"/>
  <c r="K153" i="6"/>
  <c r="L153" i="6" s="1"/>
  <c r="K152" i="6"/>
  <c r="K151" i="6"/>
  <c r="L151" i="6" s="1"/>
  <c r="K150" i="6"/>
  <c r="L150" i="6" s="1"/>
  <c r="K148" i="6"/>
  <c r="L148" i="6" s="1"/>
  <c r="K147" i="6"/>
  <c r="L147" i="6" s="1"/>
  <c r="K146" i="6"/>
  <c r="L146" i="6" s="1"/>
  <c r="K145" i="6"/>
  <c r="L145" i="6" s="1"/>
  <c r="K144" i="6"/>
  <c r="L144" i="6" s="1"/>
  <c r="F143" i="6"/>
  <c r="K143" i="6" s="1"/>
  <c r="L143" i="6" s="1"/>
  <c r="H142" i="6"/>
  <c r="K142" i="6" s="1"/>
  <c r="L142" i="6" s="1"/>
  <c r="K139" i="6"/>
  <c r="L139" i="6" s="1"/>
  <c r="K138" i="6"/>
  <c r="L138" i="6" s="1"/>
  <c r="K137" i="6"/>
  <c r="L137" i="6" s="1"/>
  <c r="K136" i="6"/>
  <c r="L136" i="6" s="1"/>
  <c r="K135" i="6"/>
  <c r="L135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H108" i="6"/>
  <c r="K108" i="6" s="1"/>
  <c r="L108" i="6" s="1"/>
  <c r="F107" i="6"/>
  <c r="K107" i="6" s="1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6" i="4"/>
</calcChain>
</file>

<file path=xl/sharedStrings.xml><?xml version="1.0" encoding="utf-8"?>
<sst xmlns="http://schemas.openxmlformats.org/spreadsheetml/2006/main" count="2846" uniqueCount="1086">
  <si>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</si>
  <si>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</si>
  <si>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</si>
  <si>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</si>
  <si>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</si>
  <si>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</si>
  <si>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</si>
  <si>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</si>
  <si>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</si>
  <si>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</si>
  <si>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</si>
  <si>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</si>
  <si>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</si>
  <si>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</si>
  <si>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</si>
  <si>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</si>
  <si>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</si>
  <si>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</si>
  <si>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</si>
  <si>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</si>
  <si>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</si>
  <si>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</si>
  <si>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</si>
  <si>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</si>
  <si>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</si>
  <si>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</si>
  <si>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</si>
  <si>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</si>
  <si>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</si>
  <si>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</si>
  <si>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</si>
  <si>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</si>
  <si>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</si>
  <si>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</si>
  <si>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</si>
  <si>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</si>
  <si>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</si>
  <si>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</si>
  <si>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</si>
  <si>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</si>
  <si>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</si>
  <si>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</si>
  <si>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</si>
  <si>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</si>
  <si>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</si>
  <si>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</si>
  <si>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</si>
  <si>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</si>
  <si>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</si>
  <si>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</si>
  <si>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</si>
  <si>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</si>
  <si>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</si>
  <si>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</si>
  <si>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</si>
  <si>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</si>
  <si>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</si>
  <si>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</si>
  <si>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</si>
  <si>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</si>
  <si>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</si>
  <si>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</si>
  <si>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</si>
  <si>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</si>
  <si>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</si>
  <si>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</si>
  <si>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</si>
  <si>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</si>
  <si>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</si>
  <si>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</si>
  <si>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</si>
  <si>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</si>
  <si>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</si>
  <si>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</si>
  <si>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</si>
  <si>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</si>
  <si>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</si>
  <si>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</si>
  <si>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</si>
  <si>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</si>
  <si>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</si>
  <si>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</si>
  <si>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</si>
  <si>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</si>
  <si>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</si>
  <si>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</si>
  <si>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</si>
  <si>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</si>
  <si>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</si>
  <si>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</si>
  <si>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</si>
  <si>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</si>
  <si>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</si>
  <si>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</si>
  <si>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</si>
  <si>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</si>
  <si>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</si>
  <si>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</si>
  <si>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</si>
  <si>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</si>
  <si>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</si>
  <si>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</si>
  <si>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</si>
  <si>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</si>
  <si>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</si>
  <si>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</si>
  <si>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</si>
  <si>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</si>
  <si>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</si>
  <si>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</si>
  <si>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</si>
  <si>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</si>
  <si>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</si>
  <si>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</si>
  <si>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</si>
  <si>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</si>
  <si>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</si>
  <si>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</si>
  <si>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</si>
  <si>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</si>
  <si>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</si>
  <si>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</si>
  <si>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</si>
  <si>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</si>
  <si>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</si>
  <si>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</si>
  <si>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</si>
  <si>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</si>
  <si>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</si>
  <si>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</si>
  <si>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</si>
  <si>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</si>
  <si>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</si>
  <si>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</si>
  <si>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</si>
  <si>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</si>
  <si>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</si>
  <si>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</si>
  <si>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</si>
  <si>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</si>
  <si>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</si>
  <si>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</si>
  <si>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</si>
  <si>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</si>
  <si>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</si>
  <si>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</si>
  <si>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</si>
  <si>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</si>
  <si>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</si>
  <si>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</si>
  <si>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</si>
  <si>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</si>
  <si>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</si>
  <si>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</si>
  <si>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</si>
  <si>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</si>
  <si>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</si>
  <si>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</si>
  <si>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</si>
  <si>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</si>
  <si>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</si>
  <si>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</si>
  <si>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</si>
  <si>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</si>
  <si>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</si>
  <si>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</si>
  <si>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</si>
  <si>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</si>
  <si>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</si>
  <si>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</si>
  <si>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</si>
  <si>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</si>
  <si>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</si>
  <si>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</si>
  <si>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</si>
  <si>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</si>
  <si>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</si>
  <si>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</si>
  <si>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</si>
  <si>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</si>
  <si>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</si>
  <si>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</si>
  <si>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</si>
  <si>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</si>
  <si>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</si>
  <si>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</si>
  <si>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</si>
  <si>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</si>
  <si>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</si>
  <si>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</si>
  <si>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</si>
  <si>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</si>
  <si>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</si>
  <si>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</si>
  <si>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</si>
  <si>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</si>
  <si>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</si>
  <si>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</si>
  <si>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</si>
  <si>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</si>
  <si>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</si>
  <si>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</si>
  <si>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</si>
  <si>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</si>
  <si>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</si>
  <si>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</si>
  <si>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</si>
  <si>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</si>
  <si>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</si>
  <si>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</si>
  <si>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</si>
  <si>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</si>
  <si>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</si>
  <si>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</si>
  <si>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</si>
  <si>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</si>
  <si>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</si>
  <si>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</si>
  <si>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</si>
  <si>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</si>
  <si>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</si>
  <si>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</si>
  <si>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</si>
  <si>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</si>
  <si>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</si>
  <si>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</si>
  <si>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</si>
  <si>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</si>
  <si>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</si>
  <si>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</si>
  <si>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</si>
  <si>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</si>
  <si>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</si>
  <si>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</si>
  <si>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</si>
  <si>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</si>
  <si>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</si>
  <si>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</si>
  <si>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</si>
  <si>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</si>
  <si>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</si>
  <si>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</si>
  <si>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</si>
  <si>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</si>
  <si>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</si>
  <si>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</si>
  <si>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</si>
  <si>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</si>
  <si>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</si>
  <si>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</si>
  <si>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</si>
  <si>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</si>
  <si>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</si>
  <si>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</si>
  <si>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</si>
  <si>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</si>
  <si>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</si>
  <si>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</si>
  <si>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</si>
  <si>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</si>
  <si>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</si>
  <si>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</si>
  <si>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</si>
  <si>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</si>
  <si>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</si>
  <si>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</si>
  <si>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</si>
  <si>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</si>
  <si>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</si>
  <si>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</si>
  <si>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</si>
  <si>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</si>
  <si>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</si>
  <si>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</si>
  <si>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</si>
  <si>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</si>
  <si>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</si>
  <si>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</si>
  <si>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</si>
  <si>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</si>
  <si>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</si>
  <si>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</si>
  <si>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</si>
  <si>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</si>
  <si>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</si>
  <si>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</si>
  <si>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</si>
  <si>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</si>
  <si>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</si>
  <si>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</si>
  <si>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</si>
  <si>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</si>
  <si>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</si>
  <si>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</si>
  <si>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</si>
  <si>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</si>
  <si>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</si>
  <si>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</si>
  <si>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</si>
  <si>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</si>
  <si>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</si>
  <si>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</si>
  <si>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</si>
  <si>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</si>
  <si>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</si>
  <si>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</si>
  <si>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</si>
  <si>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</si>
  <si>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</si>
  <si>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</si>
  <si>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</si>
  <si>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</si>
  <si>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</si>
  <si>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</si>
  <si>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</si>
  <si>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</si>
  <si>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</si>
  <si>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</si>
  <si>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</si>
  <si>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</si>
  <si>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</si>
  <si>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</si>
  <si>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</si>
  <si>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</si>
  <si>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</si>
  <si>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</si>
  <si>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</si>
  <si>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</si>
  <si>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</si>
  <si>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</si>
  <si>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</si>
  <si>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</si>
  <si>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</si>
  <si>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</si>
  <si>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</si>
  <si>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</si>
  <si>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</si>
  <si>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</si>
  <si>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</si>
  <si>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</si>
  <si>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</si>
  <si>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</si>
  <si>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</si>
  <si>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</si>
  <si>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</si>
  <si>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</si>
  <si>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</si>
  <si>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</si>
  <si>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</si>
  <si>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</si>
  <si>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</si>
  <si>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</si>
  <si>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</si>
  <si>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</si>
  <si>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</si>
  <si>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</si>
  <si>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</si>
  <si>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</si>
  <si>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</si>
  <si>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</si>
  <si>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</si>
  <si>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</si>
  <si>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</si>
  <si>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</si>
  <si>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</si>
  <si>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</si>
  <si>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</si>
  <si>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</si>
  <si>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</si>
  <si>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</si>
  <si>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</si>
  <si>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</si>
  <si>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</si>
  <si>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</si>
  <si>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</si>
  <si>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</si>
  <si>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</si>
  <si>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</si>
  <si>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</si>
  <si>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</si>
  <si>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</si>
  <si>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</si>
  <si>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</si>
  <si>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</si>
  <si>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</si>
  <si>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</si>
  <si>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</si>
  <si>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</si>
  <si>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</si>
  <si>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</si>
  <si>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</si>
  <si>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</si>
  <si>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</si>
  <si>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</si>
  <si>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</si>
  <si>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</si>
  <si>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</si>
  <si>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</si>
  <si>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</si>
  <si>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</si>
  <si>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</si>
  <si>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</si>
  <si>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</si>
  <si>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</si>
  <si>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</si>
  <si>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</si>
  <si>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</si>
  <si>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</si>
  <si>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</si>
  <si>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</si>
  <si>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</si>
  <si>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</si>
  <si>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</si>
  <si>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</si>
  <si>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</si>
  <si>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</si>
  <si>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</si>
  <si>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</si>
  <si>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</si>
  <si>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</si>
  <si>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</si>
  <si>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</si>
  <si>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</si>
  <si>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</si>
  <si>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</si>
  <si>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</si>
  <si>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</si>
  <si>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</si>
  <si>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</si>
  <si>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</si>
  <si>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</si>
  <si>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</si>
  <si>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</si>
  <si>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</si>
  <si>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</si>
  <si>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</si>
  <si>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</si>
  <si>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</si>
  <si>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</si>
  <si>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</si>
  <si>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</si>
  <si>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</si>
  <si>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</si>
  <si>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</si>
  <si>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</si>
  <si>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</si>
  <si>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</si>
  <si>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</si>
  <si>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</si>
  <si>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</si>
  <si>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</si>
  <si>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</si>
  <si>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</si>
  <si>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</si>
  <si>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</si>
  <si>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</si>
  <si>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</si>
  <si>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</si>
  <si>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</si>
  <si>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</si>
  <si>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</si>
  <si>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</si>
  <si>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</si>
  <si>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</si>
  <si>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</si>
  <si>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</si>
  <si>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</si>
  <si>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</si>
  <si>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</si>
  <si>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</si>
  <si>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</si>
  <si>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</si>
  <si>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</si>
  <si>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</si>
  <si>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</si>
  <si>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</si>
  <si>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</si>
  <si>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</si>
  <si>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</si>
  <si>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</si>
  <si>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</si>
  <si>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</si>
  <si>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</si>
  <si>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</si>
  <si>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</si>
  <si>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</si>
  <si>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</si>
  <si>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</si>
  <si>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</si>
  <si>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</si>
  <si>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</si>
  <si>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</si>
  <si>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</si>
  <si>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</si>
  <si>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</si>
  <si>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</si>
  <si>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</si>
  <si>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</si>
  <si>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</si>
  <si>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</si>
  <si>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</si>
  <si>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</si>
  <si>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</si>
  <si>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</si>
  <si>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</si>
  <si>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</si>
  <si>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</si>
  <si>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</si>
  <si>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</si>
  <si>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</si>
  <si>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</si>
  <si>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</si>
  <si>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</si>
  <si>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</si>
  <si>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</si>
  <si>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</si>
  <si>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</si>
  <si>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</si>
  <si>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</si>
  <si>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</si>
  <si>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</si>
  <si>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</si>
  <si>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</si>
  <si>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</si>
  <si>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</si>
  <si>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</si>
  <si>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</si>
  <si>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</si>
  <si>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</si>
  <si>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</si>
  <si>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</si>
  <si>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</si>
  <si>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</si>
  <si>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</si>
  <si>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</si>
  <si>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</si>
  <si>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</si>
  <si>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</si>
  <si>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</si>
  <si>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</si>
  <si>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</si>
  <si>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</si>
  <si>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</si>
  <si>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</si>
  <si>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</si>
  <si>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</si>
  <si>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</si>
  <si>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</si>
  <si>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</si>
  <si>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</si>
  <si>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</si>
  <si>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</si>
  <si>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</si>
  <si>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</si>
  <si>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</si>
  <si>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</si>
  <si>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</si>
  <si>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</si>
  <si>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</si>
  <si>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</si>
  <si>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</si>
  <si>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</si>
  <si>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</si>
  <si>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</si>
  <si>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</si>
  <si>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</si>
  <si>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</si>
  <si>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</si>
  <si>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</si>
  <si>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</si>
  <si>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</si>
  <si>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</si>
  <si>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</si>
  <si>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</si>
  <si>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</si>
  <si>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</si>
  <si>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</si>
  <si>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</si>
  <si>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</si>
  <si>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</si>
  <si>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</si>
  <si>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</si>
  <si>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</si>
  <si>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</si>
  <si>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</si>
  <si>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</si>
  <si>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</si>
  <si>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</si>
  <si>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</si>
  <si>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</si>
  <si>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</si>
  <si>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</si>
  <si>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</si>
  <si>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</si>
  <si>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</si>
  <si>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</si>
  <si>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</si>
  <si>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</si>
  <si>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</si>
  <si>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</si>
  <si>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</si>
  <si>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</si>
  <si>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</si>
  <si>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</si>
  <si>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</si>
  <si>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</si>
  <si>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</si>
  <si>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</si>
  <si>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</si>
  <si>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</si>
  <si>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</si>
  <si>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</si>
  <si>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</si>
  <si>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</si>
  <si>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</si>
  <si>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</si>
  <si>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</si>
  <si>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</si>
  <si>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</si>
  <si>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</si>
  <si>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</si>
  <si>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</si>
  <si>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</si>
  <si>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</si>
  <si>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</si>
  <si>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</si>
  <si>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</si>
  <si>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</si>
  <si>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</si>
  <si>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</si>
  <si>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</si>
  <si>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</si>
  <si>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</si>
  <si>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</si>
  <si>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</si>
  <si>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</si>
  <si>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</si>
  <si>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</si>
  <si>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</si>
  <si>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</si>
  <si>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</si>
  <si>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</si>
  <si>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</si>
  <si>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</si>
  <si>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</si>
  <si>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</si>
  <si>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</si>
  <si>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</si>
  <si>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</si>
  <si>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</si>
  <si>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</si>
  <si>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</si>
  <si>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</si>
  <si>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</si>
  <si>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</si>
  <si>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</si>
  <si>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</si>
  <si>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</si>
  <si>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</si>
  <si>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</si>
  <si>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</si>
  <si>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</si>
  <si>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</si>
  <si>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</si>
  <si>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</si>
  <si>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</si>
  <si>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</si>
  <si>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</si>
  <si>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</si>
  <si>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</si>
  <si>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</si>
  <si>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</si>
  <si>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</si>
  <si>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</si>
  <si>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</si>
  <si>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</si>
  <si>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</si>
  <si>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</si>
  <si>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</si>
  <si>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</si>
  <si>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</si>
  <si>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</si>
  <si>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</si>
  <si>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</si>
  <si>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</si>
  <si>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</si>
  <si>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</si>
  <si>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</si>
  <si>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</si>
  <si>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</si>
  <si>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</si>
  <si>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</si>
  <si>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</si>
  <si>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</si>
  <si>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</si>
  <si>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</si>
  <si>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</si>
  <si>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</si>
  <si>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</si>
  <si>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</si>
  <si>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</si>
  <si>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</si>
  <si>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</si>
  <si>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</si>
  <si>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</si>
  <si>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</si>
  <si>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</si>
  <si>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</si>
  <si>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</si>
  <si>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</si>
  <si>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</si>
  <si>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</si>
  <si>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</si>
  <si>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</si>
  <si>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</si>
  <si>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</si>
  <si>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</si>
  <si>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</si>
  <si>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</si>
  <si>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</si>
  <si>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</si>
  <si>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</si>
  <si>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</si>
  <si>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</si>
  <si>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</si>
  <si>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</si>
  <si>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</si>
  <si>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</si>
  <si>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</si>
  <si>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</si>
  <si>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</si>
  <si>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</si>
  <si>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</si>
  <si>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</si>
  <si>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</si>
  <si>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</si>
  <si>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</si>
  <si>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</si>
  <si>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</si>
  <si>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</si>
  <si>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</si>
  <si>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</si>
  <si>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</si>
  <si>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</si>
  <si>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</si>
  <si>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</si>
  <si>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</si>
  <si>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</si>
  <si>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</si>
  <si>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</si>
  <si>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</si>
  <si>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</si>
  <si>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</si>
  <si>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</si>
  <si>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</si>
  <si>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</si>
  <si>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</si>
  <si>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</si>
  <si>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</si>
  <si>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</si>
  <si>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</si>
  <si>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</si>
  <si>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</si>
  <si>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</si>
  <si>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</si>
  <si>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</si>
  <si>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</si>
  <si>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</si>
  <si>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</si>
  <si>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</si>
  <si>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</si>
  <si>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</si>
  <si>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</si>
  <si>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</si>
  <si>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</si>
  <si>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</si>
  <si>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</si>
  <si>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</si>
  <si>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</si>
  <si>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</si>
  <si>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</si>
  <si>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</si>
  <si>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</si>
  <si>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</si>
  <si>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</si>
  <si>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</si>
  <si>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</si>
  <si>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</si>
  <si>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</si>
  <si>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</si>
  <si>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</si>
  <si>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</si>
  <si>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</si>
  <si>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</si>
  <si>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</si>
  <si>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</si>
  <si>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</si>
  <si>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</si>
  <si>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</si>
  <si>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</si>
  <si>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</si>
  <si>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</si>
  <si>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</si>
  <si>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</si>
  <si>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</si>
  <si>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</si>
  <si>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</si>
  <si>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</si>
  <si>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</si>
  <si>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</si>
  <si>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</si>
  <si>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</si>
  <si>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</si>
  <si>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</si>
  <si>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</si>
  <si>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</si>
  <si>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</si>
  <si>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</si>
  <si>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</si>
  <si>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</si>
  <si>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</si>
  <si>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</si>
  <si>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</si>
  <si>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</si>
  <si>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</si>
  <si>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</si>
  <si>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</si>
  <si>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</si>
  <si>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</si>
  <si>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</si>
  <si>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</si>
  <si>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</si>
  <si>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</si>
  <si>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</si>
  <si>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</si>
  <si>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</si>
  <si>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</si>
  <si>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</si>
  <si>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</si>
  <si>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</si>
  <si>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</si>
  <si>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</si>
  <si>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2150-2350</t>
  </si>
  <si>
    <t>Chemicals</t>
  </si>
  <si>
    <t>730-740</t>
  </si>
  <si>
    <t>NILKAMAL</t>
  </si>
  <si>
    <t>Profiit of Rs.15/-</t>
  </si>
  <si>
    <t>1320-1330</t>
  </si>
  <si>
    <t>LTF</t>
  </si>
  <si>
    <t>NSE</t>
  </si>
  <si>
    <t>468-495</t>
  </si>
  <si>
    <t>480-490</t>
  </si>
  <si>
    <t>Accu &lt;&gt;</t>
  </si>
  <si>
    <t>3752-3852</t>
  </si>
  <si>
    <t>4072-4172</t>
  </si>
  <si>
    <t>1805-1955</t>
  </si>
  <si>
    <t>1292-1342</t>
  </si>
  <si>
    <t>1417-1492</t>
  </si>
  <si>
    <t>H</t>
  </si>
  <si>
    <t>K</t>
  </si>
  <si>
    <t>N</t>
  </si>
  <si>
    <t>V</t>
  </si>
  <si>
    <t>J</t>
  </si>
  <si>
    <t>R</t>
  </si>
  <si>
    <t>D</t>
  </si>
  <si>
    <t>2500-2600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</si>
  <si>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</si>
  <si>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</si>
  <si>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</si>
  <si>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</si>
  <si>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</si>
  <si>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</si>
  <si>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</si>
  <si>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</si>
  <si>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</si>
  <si>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</si>
  <si>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</si>
  <si>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</si>
  <si>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</si>
  <si>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</si>
  <si>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</si>
  <si>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</si>
  <si>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</si>
  <si>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</si>
  <si>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</si>
  <si>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</si>
  <si>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</si>
  <si>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</si>
  <si>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</si>
  <si>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</si>
  <si>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</si>
  <si>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</si>
  <si>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</si>
  <si>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</si>
  <si>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</si>
  <si>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</si>
  <si>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</si>
  <si>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KAUSHAL HITESHBHAI PARIKH</t>
  </si>
  <si>
    <t>GRAVITON RESEARCH CAPITAL LLP</t>
  </si>
  <si>
    <t>680-720</t>
  </si>
  <si>
    <t>2750-2850</t>
  </si>
  <si>
    <t>450-500</t>
  </si>
  <si>
    <t>HRTI PRIVATE LIMITED</t>
  </si>
  <si>
    <t>MARUTI JUNE FUT</t>
  </si>
  <si>
    <t>TOPGAIN FINANCE PRIVATE LIMITED</t>
  </si>
  <si>
    <t>INDRAIND</t>
  </si>
  <si>
    <t>47.64-51.64</t>
  </si>
  <si>
    <t>FTL</t>
  </si>
  <si>
    <t>SAWABUSI</t>
  </si>
  <si>
    <t>NIMIT JAYENDRA SHAH</t>
  </si>
  <si>
    <t>1005-1040</t>
  </si>
  <si>
    <t>1115-1200</t>
  </si>
  <si>
    <t>3000-3150</t>
  </si>
  <si>
    <t>215-230</t>
  </si>
  <si>
    <t>NIFTY 22500 PE 06 JUNE</t>
  </si>
  <si>
    <t>NIFTY 22000 PE 06 JUNE</t>
  </si>
  <si>
    <t>FINNIFTY 21600 PE 04 JUNE</t>
  </si>
  <si>
    <t>FINNIFTY 21300 PE 04 JUNE</t>
  </si>
  <si>
    <t>FINNIFTY 21600 CE 04 JUNE</t>
  </si>
  <si>
    <t>FINNIFTY 21900 CE 04 JUNE</t>
  </si>
  <si>
    <t>TATACONSUM 1080 CE JUNE</t>
  </si>
  <si>
    <t>TATACONSUM 1120 CE JUNE</t>
  </si>
  <si>
    <t>MIDCPNIFTY 11300 PE 03 JUNE</t>
  </si>
  <si>
    <t>MIDCPNIFTY 11150 PE 03 JUNE</t>
  </si>
  <si>
    <t>MANSI SHARE AND STOCK ADVISORS PVT LTD</t>
  </si>
  <si>
    <t>Profit of Rs.17.5/-</t>
  </si>
  <si>
    <t>Profit of Rs.95/-</t>
  </si>
  <si>
    <t>Profit of Rs.34.5/-</t>
  </si>
  <si>
    <t>615-645</t>
  </si>
  <si>
    <t>12800-13000</t>
  </si>
  <si>
    <t>GRASIM JUNE FUT</t>
  </si>
  <si>
    <t>2410-2435</t>
  </si>
  <si>
    <t>LT JUNE FUT</t>
  </si>
  <si>
    <t>3950-4020</t>
  </si>
  <si>
    <t>RELIANCE 3020 CE JUNE</t>
  </si>
  <si>
    <t>RELIANCE 3100 CE JUNE</t>
  </si>
  <si>
    <t>94-98</t>
  </si>
  <si>
    <t>NIFTY 24200 CE 27 JUNE</t>
  </si>
  <si>
    <t>40-1</t>
  </si>
  <si>
    <t>GUJTLRM</t>
  </si>
  <si>
    <t>VIJAY VINODCHANDRA SHAH</t>
  </si>
  <si>
    <t>PIOTEX</t>
  </si>
  <si>
    <t>KBCGLOBAL</t>
  </si>
  <si>
    <t>KBC Global Limited</t>
  </si>
  <si>
    <t>EPITOME TRADING AND INVESTMENTS</t>
  </si>
  <si>
    <t>TRU</t>
  </si>
  <si>
    <t>TruCap Finance Limited</t>
  </si>
  <si>
    <t>VERITAAS</t>
  </si>
  <si>
    <t>Veritaas Advertising Ltd</t>
  </si>
  <si>
    <t>VIKASECO</t>
  </si>
  <si>
    <t>Vikas EcoTech Limited</t>
  </si>
  <si>
    <t>VISHWAS FINCAP SERVICES PRIVATE LIMITED</t>
  </si>
  <si>
    <t>Retail Research Technical Calls &amp; Fundamental Performance Report for the month of June-2024</t>
  </si>
  <si>
    <t>Profit of Rs.110/-</t>
  </si>
  <si>
    <t>2815-2915</t>
  </si>
  <si>
    <t>3100-3200</t>
  </si>
  <si>
    <t>Loss of Rs.26.5/-</t>
  </si>
  <si>
    <t>Loss of Rs.250/-</t>
  </si>
  <si>
    <t>Loss of Rs.7.5/-</t>
  </si>
  <si>
    <t>Loss of Rs.45/-</t>
  </si>
  <si>
    <t>312.5-352</t>
  </si>
  <si>
    <t>1530-1520</t>
  </si>
  <si>
    <t>1680-1800</t>
  </si>
  <si>
    <t>Loss of Rs.200/-</t>
  </si>
  <si>
    <t>Loss of Rs.31/-</t>
  </si>
  <si>
    <t>510-540</t>
  </si>
  <si>
    <t>Loss of Rs.124.5/-</t>
  </si>
  <si>
    <t>Profit of Rs.2.25/-</t>
  </si>
  <si>
    <t>Profit of Rs.65/-</t>
  </si>
  <si>
    <t>FINNIFTY 22000 CE 04 JUNE</t>
  </si>
  <si>
    <t xml:space="preserve">FINNIFTY 22500 CE 04 JUNE </t>
  </si>
  <si>
    <t>Loss of Rs.157.5/-</t>
  </si>
  <si>
    <t>Profit of Rs.117.5/-</t>
  </si>
  <si>
    <t>Loss of Rs.27.5/-</t>
  </si>
  <si>
    <t>424.5-434.5</t>
  </si>
  <si>
    <t>AFEL</t>
  </si>
  <si>
    <t>RDS CORPORATE SERVICES PRIVATE LIMITED</t>
  </si>
  <si>
    <t>ASHIS</t>
  </si>
  <si>
    <t>MAGNUM HEALTH AND SAFETY PRIVATE LIMTED</t>
  </si>
  <si>
    <t>BAZELINTER</t>
  </si>
  <si>
    <t>YASHIV HOLDINGS PRIVATE LIMITED</t>
  </si>
  <si>
    <t>CINCO STOCK VISION LLP</t>
  </si>
  <si>
    <t>GKCONS</t>
  </si>
  <si>
    <t>VIKAS JAIN</t>
  </si>
  <si>
    <t>GOKUL</t>
  </si>
  <si>
    <t>MARWADI CHANDARANA INTERMEDIARIES BROKERS PRIVATE LIMITED</t>
  </si>
  <si>
    <t>ARJUNSINH RAJPUT</t>
  </si>
  <si>
    <t>HEALTHYLIFE</t>
  </si>
  <si>
    <t>PUSHPA BHAJU</t>
  </si>
  <si>
    <t>TANDRA SENGUPTA</t>
  </si>
  <si>
    <t>IISL</t>
  </si>
  <si>
    <t>FAISALSHAIKH</t>
  </si>
  <si>
    <t>JETMALL</t>
  </si>
  <si>
    <t>TARUNA PANKAJ TATED</t>
  </si>
  <si>
    <t>KUMPFIN</t>
  </si>
  <si>
    <t>SRIRAMULU CHOWDARY POLINENI</t>
  </si>
  <si>
    <t>RAHUL ANANTRAI MEHTA</t>
  </si>
  <si>
    <t>MANAKALUCO</t>
  </si>
  <si>
    <t>SUSHIL KUMAR AGRAWAL AND SONS HUF</t>
  </si>
  <si>
    <t>SUNIL KUMAR AGRAWAL</t>
  </si>
  <si>
    <t>NBFOOT</t>
  </si>
  <si>
    <t>DEV GANPAT PAWAR</t>
  </si>
  <si>
    <t>DHARAM PAL AGGARWAL</t>
  </si>
  <si>
    <t>REXSEAL</t>
  </si>
  <si>
    <t>ARYAMAN BROKING LIMITED</t>
  </si>
  <si>
    <t>ROLLT</t>
  </si>
  <si>
    <t>CAMELLIA TRADEX PRIVATE LIMITED</t>
  </si>
  <si>
    <t>RINKOOBAJAJ</t>
  </si>
  <si>
    <t>ROYALIND</t>
  </si>
  <si>
    <t>MONEYCREW FINTEC PRIVATE LIMITED</t>
  </si>
  <si>
    <t>ANIL SURESHBHAI MISTRY</t>
  </si>
  <si>
    <t>RSCINT</t>
  </si>
  <si>
    <t>LIBORD FINANCE LIMITED</t>
  </si>
  <si>
    <t>SAI</t>
  </si>
  <si>
    <t>SOMANI VENTURES AND INNOVATIONS LIMITED</t>
  </si>
  <si>
    <t>SHARIKA</t>
  </si>
  <si>
    <t>SATYA PRAKASH MITTAL</t>
  </si>
  <si>
    <t>PARESH DHIRAJLAL SHAH</t>
  </si>
  <si>
    <t>SIELFNS</t>
  </si>
  <si>
    <t>MANUSHI ASHISHKUMAR TERAIYA</t>
  </si>
  <si>
    <t>MAHENDRA GIRDHARILAL WADHWANI</t>
  </si>
  <si>
    <t>SIPTL</t>
  </si>
  <si>
    <t>M GANESHBABU</t>
  </si>
  <si>
    <t>STARLIT</t>
  </si>
  <si>
    <t>N L RUNGTA (HUF)</t>
  </si>
  <si>
    <t>SHRUTIKA SHRIDHAR</t>
  </si>
  <si>
    <t>STERPOW</t>
  </si>
  <si>
    <t>TGIF</t>
  </si>
  <si>
    <t>FUTURETEC SOLUTIONS</t>
  </si>
  <si>
    <t>VEERHEALTH</t>
  </si>
  <si>
    <t>JAYAKRISHNA TAPARIA</t>
  </si>
  <si>
    <t>ZEELEARN</t>
  </si>
  <si>
    <t>MANSI SHARE &amp; STOCK ADVISORS PRIVATE LIMITED</t>
  </si>
  <si>
    <t>21STCENMGM</t>
  </si>
  <si>
    <t>21st Century Mgmt-Depo</t>
  </si>
  <si>
    <t>PANNALAL BHANSALI</t>
  </si>
  <si>
    <t>AJOONI</t>
  </si>
  <si>
    <t>Ajooni Biotech Limited</t>
  </si>
  <si>
    <t>SHALIN MAHESHBHAI SHAH</t>
  </si>
  <si>
    <t>BEACON</t>
  </si>
  <si>
    <t>Beacon Trusteeship Ltd</t>
  </si>
  <si>
    <t>KUMAR VINOD</t>
  </si>
  <si>
    <t>VISHAL BIPINKUMAR DOSHI</t>
  </si>
  <si>
    <t>VINEY EQUITY MARKET LLP</t>
  </si>
  <si>
    <t>GSMFOILS</t>
  </si>
  <si>
    <t>GSM Foils Limited</t>
  </si>
  <si>
    <t>ASHWIN STOCKS AND INVESTMENT PRIVATE LIMITED</t>
  </si>
  <si>
    <t>RAJ KAMAL JAIN</t>
  </si>
  <si>
    <t>GVPTECH</t>
  </si>
  <si>
    <t>GVP Infotech Limited</t>
  </si>
  <si>
    <t>NALSAN ENTERPRISES PRIVATE LIMITED</t>
  </si>
  <si>
    <t>RISHIRAJ GHANSHYAMDAS KALANTRI</t>
  </si>
  <si>
    <t>HERITGFOOD</t>
  </si>
  <si>
    <t>Heritage Foods Ltd.</t>
  </si>
  <si>
    <t>QE SECURITIES LLP</t>
  </si>
  <si>
    <t>HGS</t>
  </si>
  <si>
    <t>Hinduja Global Sols Ltd</t>
  </si>
  <si>
    <t>HINDUJA GROUP LIMITED</t>
  </si>
  <si>
    <t>IBREALEST</t>
  </si>
  <si>
    <t>Indiabulls Real Estate Li</t>
  </si>
  <si>
    <t>ABDUL AZEES</t>
  </si>
  <si>
    <t>Multi Commodity Exchange</t>
  </si>
  <si>
    <t>WF ASIAN SMALLER COMPANIES FUND LIMITED</t>
  </si>
  <si>
    <t>NDTV</t>
  </si>
  <si>
    <t>New Delhi Television Limi</t>
  </si>
  <si>
    <t>PARAS</t>
  </si>
  <si>
    <t>Paras Def and Spce Tech L</t>
  </si>
  <si>
    <t>Rural Electrification Cor</t>
  </si>
  <si>
    <t>TGL</t>
  </si>
  <si>
    <t>Teerth Gopicon Limited</t>
  </si>
  <si>
    <t>SOHAM FINCARE INDIA LLP</t>
  </si>
  <si>
    <t>IND SWIFT LABORATORIES LIMITED</t>
  </si>
  <si>
    <t>URBAN</t>
  </si>
  <si>
    <t>Urban Enviro Waste Mgmt L</t>
  </si>
  <si>
    <t>RAHUL DHRUV</t>
  </si>
  <si>
    <t>VINEETLAB</t>
  </si>
  <si>
    <t>Vineet Laboratories Ltd</t>
  </si>
  <si>
    <t>KAMAL AMRUTLAL JIVANI</t>
  </si>
  <si>
    <t>GLOBE</t>
  </si>
  <si>
    <t>Globe Textiles (I) Ltd.</t>
  </si>
  <si>
    <t>AVANCE VENTURES PRIVATE LIMITED</t>
  </si>
  <si>
    <t>AASIA EXPORTS</t>
  </si>
  <si>
    <t>NCC Limited</t>
  </si>
  <si>
    <t>SMALL CAP WORLD FUND INC</t>
  </si>
  <si>
    <t>158-164</t>
  </si>
  <si>
    <t>180-190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</si>
</sst>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29" applyNumberFormat="0" applyFill="0" applyAlignment="0" applyProtection="0"/>
    <xf numFmtId="0" fontId="41" fillId="0" borderId="30" applyNumberFormat="0" applyFill="0" applyAlignment="0" applyProtection="0"/>
    <xf numFmtId="0" fontId="42" fillId="0" borderId="31" applyNumberFormat="0" applyFill="0" applyAlignment="0" applyProtection="0"/>
    <xf numFmtId="0" fontId="46" fillId="12" borderId="32" applyNumberFormat="0" applyAlignment="0" applyProtection="0"/>
    <xf numFmtId="0" fontId="47" fillId="13" borderId="33" applyNumberFormat="0" applyAlignment="0" applyProtection="0"/>
    <xf numFmtId="0" fontId="48" fillId="13" borderId="32" applyNumberFormat="0" applyAlignment="0" applyProtection="0"/>
    <xf numFmtId="0" fontId="49" fillId="0" borderId="34" applyNumberFormat="0" applyFill="0" applyAlignment="0" applyProtection="0"/>
    <xf numFmtId="0" fontId="50" fillId="14" borderId="35" applyNumberFormat="0" applyAlignment="0" applyProtection="0"/>
    <xf numFmtId="0" fontId="53" fillId="0" borderId="37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6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6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73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5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7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165" fontId="36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5" fontId="3" fillId="0" borderId="28" xfId="0" applyNumberFormat="1" applyFont="1" applyBorder="1" applyAlignment="1">
      <alignment horizontal="center" vertical="center"/>
    </xf>
    <xf numFmtId="43" fontId="36" fillId="0" borderId="28" xfId="0" applyNumberFormat="1" applyFont="1" applyBorder="1" applyAlignment="1">
      <alignment horizontal="center" vertical="top"/>
    </xf>
    <xf numFmtId="10" fontId="37" fillId="0" borderId="28" xfId="0" applyNumberFormat="1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8" xfId="1" applyFont="1" applyBorder="1"/>
    <xf numFmtId="2" fontId="6" fillId="0" borderId="28" xfId="1" applyNumberFormat="1" applyFont="1" applyBorder="1" applyAlignment="1">
      <alignment horizontal="right"/>
    </xf>
    <xf numFmtId="2" fontId="6" fillId="0" borderId="28" xfId="1" applyNumberFormat="1" applyFont="1" applyBorder="1"/>
    <xf numFmtId="10" fontId="6" fillId="0" borderId="28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8" xfId="0" applyFont="1" applyBorder="1"/>
    <xf numFmtId="0" fontId="15" fillId="0" borderId="28" xfId="0" applyFont="1" applyBorder="1"/>
    <xf numFmtId="2" fontId="3" fillId="0" borderId="28" xfId="0" applyNumberFormat="1" applyFont="1" applyBorder="1"/>
    <xf numFmtId="15" fontId="53" fillId="0" borderId="28" xfId="12" applyNumberFormat="1" applyFont="1" applyBorder="1"/>
    <xf numFmtId="2" fontId="3" fillId="0" borderId="28" xfId="1" applyNumberFormat="1" applyBorder="1"/>
    <xf numFmtId="15" fontId="1" fillId="0" borderId="28" xfId="12" applyNumberFormat="1" applyFont="1" applyBorder="1"/>
    <xf numFmtId="2" fontId="3" fillId="0" borderId="28" xfId="1" applyNumberFormat="1" applyBorder="1" applyAlignment="1">
      <alignment horizontal="right"/>
    </xf>
    <xf numFmtId="0" fontId="3" fillId="0" borderId="28" xfId="1" applyBorder="1"/>
    <xf numFmtId="10" fontId="3" fillId="0" borderId="28" xfId="46" applyNumberFormat="1" applyFont="1" applyBorder="1"/>
    <xf numFmtId="0" fontId="1" fillId="0" borderId="28" xfId="12" applyFont="1" applyBorder="1" applyAlignment="1">
      <alignment horizontal="left"/>
    </xf>
    <xf numFmtId="49" fontId="1" fillId="0" borderId="28" xfId="12" applyNumberFormat="1" applyFont="1" applyBorder="1"/>
    <xf numFmtId="0" fontId="1" fillId="0" borderId="28" xfId="12" applyFont="1" applyBorder="1"/>
    <xf numFmtId="0" fontId="3" fillId="0" borderId="28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8" xfId="0" applyFont="1" applyBorder="1"/>
    <xf numFmtId="1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8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6" fillId="0" borderId="22" xfId="0" applyNumberFormat="1" applyFont="1" applyBorder="1" applyAlignment="1">
      <alignment horizontal="center" vertical="center"/>
    </xf>
    <xf numFmtId="2" fontId="36" fillId="0" borderId="28" xfId="0" applyNumberFormat="1" applyFont="1" applyBorder="1" applyAlignment="1">
      <alignment horizontal="center" vertical="center"/>
    </xf>
    <xf numFmtId="10" fontId="36" fillId="0" borderId="28" xfId="0" applyNumberFormat="1" applyFont="1" applyBorder="1" applyAlignment="1">
      <alignment horizontal="center" vertical="center" wrapText="1"/>
    </xf>
    <xf numFmtId="166" fontId="36" fillId="0" borderId="39" xfId="0" applyNumberFormat="1" applyFont="1" applyBorder="1" applyAlignment="1">
      <alignment horizontal="center" vertical="center"/>
    </xf>
    <xf numFmtId="0" fontId="36" fillId="41" borderId="28" xfId="0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6" fillId="4" borderId="28" xfId="0" applyFont="1" applyFill="1" applyBorder="1" applyAlignment="1">
      <alignment horizontal="left" vertical="center" wrapText="1"/>
    </xf>
    <xf numFmtId="2" fontId="36" fillId="41" borderId="28" xfId="0" applyNumberFormat="1" applyFont="1" applyFill="1" applyBorder="1" applyAlignment="1">
      <alignment horizontal="center" vertical="center"/>
    </xf>
    <xf numFmtId="10" fontId="36" fillId="41" borderId="28" xfId="0" applyNumberFormat="1" applyFont="1" applyFill="1" applyBorder="1" applyAlignment="1">
      <alignment horizontal="center" vertical="center" wrapText="1"/>
    </xf>
    <xf numFmtId="16" fontId="36" fillId="41" borderId="28" xfId="0" applyNumberFormat="1" applyFont="1" applyFill="1" applyBorder="1" applyAlignment="1">
      <alignment horizontal="center" vertical="center"/>
    </xf>
    <xf numFmtId="2" fontId="37" fillId="42" borderId="28" xfId="0" applyNumberFormat="1" applyFont="1" applyFill="1" applyBorder="1" applyAlignment="1">
      <alignment horizontal="center" vertical="center"/>
    </xf>
    <xf numFmtId="0" fontId="3" fillId="42" borderId="28" xfId="0" applyFont="1" applyFill="1" applyBorder="1" applyAlignment="1">
      <alignment horizontal="center" vertical="center"/>
    </xf>
    <xf numFmtId="165" fontId="36" fillId="42" borderId="28" xfId="0" applyNumberFormat="1" applyFont="1" applyFill="1" applyBorder="1" applyAlignment="1">
      <alignment horizontal="center" vertical="center"/>
    </xf>
    <xf numFmtId="15" fontId="3" fillId="42" borderId="28" xfId="0" applyNumberFormat="1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left"/>
    </xf>
    <xf numFmtId="43" fontId="36" fillId="42" borderId="28" xfId="0" applyNumberFormat="1" applyFont="1" applyFill="1" applyBorder="1" applyAlignment="1">
      <alignment horizontal="center" vertical="top"/>
    </xf>
    <xf numFmtId="0" fontId="36" fillId="0" borderId="38" xfId="0" applyFont="1" applyBorder="1"/>
    <xf numFmtId="0" fontId="3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0" fillId="0" borderId="22" xfId="0" applyBorder="1"/>
    <xf numFmtId="0" fontId="36" fillId="0" borderId="22" xfId="0" applyFont="1" applyBorder="1"/>
    <xf numFmtId="0" fontId="37" fillId="0" borderId="22" xfId="0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166" fontId="36" fillId="0" borderId="28" xfId="0" applyNumberFormat="1" applyFont="1" applyBorder="1" applyAlignment="1">
      <alignment horizontal="center" vertical="center"/>
    </xf>
    <xf numFmtId="0" fontId="3" fillId="0" borderId="23" xfId="0" applyFont="1" applyBorder="1"/>
    <xf numFmtId="0" fontId="15" fillId="0" borderId="38" xfId="0" applyFont="1" applyBorder="1"/>
    <xf numFmtId="2" fontId="3" fillId="0" borderId="38" xfId="0" applyNumberFormat="1" applyFont="1" applyBorder="1"/>
    <xf numFmtId="0" fontId="3" fillId="0" borderId="38" xfId="0" applyFont="1" applyBorder="1"/>
    <xf numFmtId="0" fontId="3" fillId="0" borderId="28" xfId="0" applyFont="1" applyFill="1" applyBorder="1"/>
    <xf numFmtId="0" fontId="3" fillId="2" borderId="28" xfId="0" applyFont="1" applyFill="1" applyBorder="1"/>
    <xf numFmtId="0" fontId="3" fillId="0" borderId="40" xfId="0" applyFont="1" applyFill="1" applyBorder="1" applyAlignment="1">
      <alignment horizontal="left"/>
    </xf>
    <xf numFmtId="0" fontId="3" fillId="2" borderId="38" xfId="0" applyFont="1" applyFill="1" applyBorder="1"/>
    <xf numFmtId="0" fontId="0" fillId="0" borderId="28" xfId="0" applyBorder="1"/>
    <xf numFmtId="16" fontId="36" fillId="0" borderId="39" xfId="0" applyNumberFormat="1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18" fillId="2" borderId="22" xfId="0" applyFont="1" applyFill="1" applyBorder="1" applyAlignment="1">
      <alignment horizontal="right"/>
    </xf>
    <xf numFmtId="2" fontId="18" fillId="2" borderId="22" xfId="0" applyNumberFormat="1" applyFont="1" applyFill="1" applyBorder="1" applyAlignment="1">
      <alignment horizontal="right"/>
    </xf>
    <xf numFmtId="0" fontId="3" fillId="0" borderId="28" xfId="0" applyFont="1" applyBorder="1" applyAlignment="1">
      <alignment horizontal="center"/>
    </xf>
    <xf numFmtId="0" fontId="37" fillId="0" borderId="39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16" fontId="36" fillId="0" borderId="38" xfId="0" applyNumberFormat="1" applyFont="1" applyBorder="1" applyAlignment="1">
      <alignment horizontal="center" vertical="center"/>
    </xf>
    <xf numFmtId="0" fontId="37" fillId="41" borderId="28" xfId="0" applyFont="1" applyFill="1" applyBorder="1" applyAlignment="1">
      <alignment horizontal="center" vertical="center"/>
    </xf>
    <xf numFmtId="2" fontId="37" fillId="41" borderId="28" xfId="0" applyNumberFormat="1" applyFont="1" applyFill="1" applyBorder="1" applyAlignment="1">
      <alignment horizontal="center" vertical="center"/>
    </xf>
    <xf numFmtId="166" fontId="36" fillId="41" borderId="28" xfId="0" applyNumberFormat="1" applyFont="1" applyFill="1" applyBorder="1" applyAlignment="1">
      <alignment horizontal="center" vertical="center"/>
    </xf>
    <xf numFmtId="16" fontId="36" fillId="42" borderId="28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28" xfId="0" applyFont="1" applyFill="1" applyBorder="1"/>
    <xf numFmtId="0" fontId="36" fillId="42" borderId="38" xfId="0" applyFont="1" applyFill="1" applyBorder="1"/>
    <xf numFmtId="0" fontId="37" fillId="46" borderId="41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6" fillId="47" borderId="38" xfId="0" applyFont="1" applyFill="1" applyBorder="1"/>
    <xf numFmtId="0" fontId="37" fillId="47" borderId="38" xfId="0" applyFont="1" applyFill="1" applyBorder="1" applyAlignment="1">
      <alignment horizontal="center" vertical="center"/>
    </xf>
    <xf numFmtId="0" fontId="36" fillId="47" borderId="28" xfId="0" applyFont="1" applyFill="1" applyBorder="1"/>
    <xf numFmtId="0" fontId="36" fillId="47" borderId="28" xfId="0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center" vertical="center"/>
    </xf>
    <xf numFmtId="0" fontId="36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66" fontId="36" fillId="46" borderId="28" xfId="0" applyNumberFormat="1" applyFont="1" applyFill="1" applyBorder="1" applyAlignment="1">
      <alignment horizontal="center" vertical="center"/>
    </xf>
    <xf numFmtId="2" fontId="37" fillId="47" borderId="28" xfId="0" applyNumberFormat="1" applyFont="1" applyFill="1" applyBorder="1" applyAlignment="1">
      <alignment horizontal="center" vertical="center"/>
    </xf>
    <xf numFmtId="0" fontId="3" fillId="47" borderId="28" xfId="0" applyFont="1" applyFill="1" applyBorder="1" applyAlignment="1">
      <alignment horizontal="center" vertical="center"/>
    </xf>
    <xf numFmtId="165" fontId="36" fillId="47" borderId="28" xfId="0" applyNumberFormat="1" applyFont="1" applyFill="1" applyBorder="1" applyAlignment="1">
      <alignment horizontal="center" vertical="center"/>
    </xf>
    <xf numFmtId="15" fontId="3" fillId="47" borderId="28" xfId="0" applyNumberFormat="1" applyFont="1" applyFill="1" applyBorder="1" applyAlignment="1">
      <alignment horizontal="center" vertical="center"/>
    </xf>
    <xf numFmtId="0" fontId="36" fillId="47" borderId="28" xfId="0" applyFont="1" applyFill="1" applyBorder="1" applyAlignment="1">
      <alignment horizontal="left"/>
    </xf>
    <xf numFmtId="43" fontId="36" fillId="47" borderId="28" xfId="0" applyNumberFormat="1" applyFont="1" applyFill="1" applyBorder="1" applyAlignment="1">
      <alignment horizontal="center" vertical="top"/>
    </xf>
    <xf numFmtId="2" fontId="36" fillId="46" borderId="28" xfId="0" applyNumberFormat="1" applyFont="1" applyFill="1" applyBorder="1" applyAlignment="1">
      <alignment horizontal="center" vertical="center"/>
    </xf>
    <xf numFmtId="10" fontId="36" fillId="46" borderId="28" xfId="0" applyNumberFormat="1" applyFont="1" applyFill="1" applyBorder="1" applyAlignment="1">
      <alignment horizontal="center" vertical="center" wrapText="1"/>
    </xf>
    <xf numFmtId="16" fontId="36" fillId="46" borderId="28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166" fontId="36" fillId="42" borderId="38" xfId="0" applyNumberFormat="1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0" fontId="36" fillId="42" borderId="38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37" fillId="47" borderId="39" xfId="0" applyFont="1" applyFill="1" applyBorder="1" applyAlignment="1">
      <alignment horizontal="center" vertical="center"/>
    </xf>
    <xf numFmtId="166" fontId="36" fillId="46" borderId="38" xfId="0" applyNumberFormat="1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0" fontId="37" fillId="46" borderId="38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166" fontId="36" fillId="47" borderId="38" xfId="0" applyNumberFormat="1" applyFont="1" applyFill="1" applyBorder="1" applyAlignment="1">
      <alignment horizontal="center" vertical="center"/>
    </xf>
    <xf numFmtId="166" fontId="36" fillId="47" borderId="39" xfId="0" applyNumberFormat="1" applyFont="1" applyFill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16" fontId="36" fillId="0" borderId="38" xfId="0" applyNumberFormat="1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45448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45448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35" t="s">
        <v>16</v>
      </c>
      <c r="B9" s="337" t="s">
        <v>17</v>
      </c>
      <c r="C9" s="337" t="s">
        <v>18</v>
      </c>
      <c r="D9" s="337" t="s">
        <v>19</v>
      </c>
      <c r="E9" s="26" t="s">
        <v>20</v>
      </c>
      <c r="F9" s="26" t="s">
        <v>21</v>
      </c>
      <c r="G9" s="332" t="s">
        <v>22</v>
      </c>
      <c r="H9" s="333"/>
      <c r="I9" s="334"/>
      <c r="J9" s="332" t="s">
        <v>23</v>
      </c>
      <c r="K9" s="333"/>
      <c r="L9" s="334"/>
      <c r="M9" s="26"/>
      <c r="N9" s="27"/>
      <c r="O9" s="27"/>
      <c r="P9" s="27"/>
    </row>
    <row r="10" spans="1:16" ht="40.200000000000003">
      <c r="A10" s="336"/>
      <c r="B10" s="338"/>
      <c r="C10" s="338"/>
      <c r="D10" s="338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803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45470</v>
      </c>
      <c r="E11" s="204">
        <v>21908.15</v>
      </c>
      <c r="F11" s="204">
        <v>22114.05</v>
      </c>
      <c r="G11" s="203">
        <v>21059.1</v>
      </c>
      <c r="H11" s="203">
        <v>20210.05</v>
      </c>
      <c r="I11" s="203">
        <v>19155.099999999999</v>
      </c>
      <c r="J11" s="203">
        <v>22963.1</v>
      </c>
      <c r="K11" s="203">
        <v>24018.050000000003</v>
      </c>
      <c r="L11" s="203">
        <v>24867.1</v>
      </c>
      <c r="M11" s="202">
        <v>23169</v>
      </c>
      <c r="N11" s="202">
        <v>21265</v>
      </c>
      <c r="O11" s="202">
        <v>15708850</v>
      </c>
      <c r="P11" s="205">
        <v>3.4334382448608716E-2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45469</v>
      </c>
      <c r="E12" s="204">
        <v>47088.55</v>
      </c>
      <c r="F12" s="204">
        <v>48123.833333333336</v>
      </c>
      <c r="G12" s="203">
        <v>45149.666666666672</v>
      </c>
      <c r="H12" s="203">
        <v>43210.783333333333</v>
      </c>
      <c r="I12" s="203">
        <v>40236.616666666669</v>
      </c>
      <c r="J12" s="203">
        <v>50062.716666666674</v>
      </c>
      <c r="K12" s="203">
        <v>53036.883333333346</v>
      </c>
      <c r="L12" s="203">
        <v>54975.766666666677</v>
      </c>
      <c r="M12" s="202">
        <v>51098</v>
      </c>
      <c r="N12" s="202">
        <v>46184.95</v>
      </c>
      <c r="O12" s="202">
        <v>2751435</v>
      </c>
      <c r="P12" s="205">
        <v>0.11725687972809999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45468</v>
      </c>
      <c r="E13" s="217">
        <v>20946.8</v>
      </c>
      <c r="F13" s="217">
        <v>21349.95</v>
      </c>
      <c r="G13" s="219">
        <v>20099.650000000001</v>
      </c>
      <c r="H13" s="219">
        <v>19252.5</v>
      </c>
      <c r="I13" s="219">
        <v>18002.2</v>
      </c>
      <c r="J13" s="219">
        <v>22197.100000000002</v>
      </c>
      <c r="K13" s="219">
        <v>23447.399999999998</v>
      </c>
      <c r="L13" s="219">
        <v>24294.550000000003</v>
      </c>
      <c r="M13" s="220">
        <v>22600.25</v>
      </c>
      <c r="N13" s="220">
        <v>20502.8</v>
      </c>
      <c r="O13" s="220">
        <v>127670</v>
      </c>
      <c r="P13" s="221">
        <v>0.61016521629461473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45467</v>
      </c>
      <c r="E14" s="217">
        <v>10812.1</v>
      </c>
      <c r="F14" s="217">
        <v>11070.916666666666</v>
      </c>
      <c r="G14" s="219">
        <v>10356.833333333332</v>
      </c>
      <c r="H14" s="219">
        <v>9901.5666666666657</v>
      </c>
      <c r="I14" s="219">
        <v>9187.4833333333318</v>
      </c>
      <c r="J14" s="219">
        <v>11526.183333333332</v>
      </c>
      <c r="K14" s="219">
        <v>12240.266666666665</v>
      </c>
      <c r="L14" s="219">
        <v>12695.533333333333</v>
      </c>
      <c r="M14" s="220">
        <v>11785</v>
      </c>
      <c r="N14" s="220">
        <v>10615.65</v>
      </c>
      <c r="O14" s="220">
        <v>1204250</v>
      </c>
      <c r="P14" s="221">
        <v>-6.3660219652055594E-2</v>
      </c>
    </row>
    <row r="15" spans="1:16" ht="12.75" customHeight="1">
      <c r="A15" s="213">
        <v>5</v>
      </c>
      <c r="B15" s="286" t="s">
        <v>34</v>
      </c>
      <c r="C15" s="217" t="s">
        <v>866</v>
      </c>
      <c r="D15" s="218">
        <v>45471</v>
      </c>
      <c r="E15" s="217">
        <v>64295.1</v>
      </c>
      <c r="F15" s="217">
        <v>66278.816666666666</v>
      </c>
      <c r="G15" s="219">
        <v>61873.783333333326</v>
      </c>
      <c r="H15" s="219">
        <v>59452.46666666666</v>
      </c>
      <c r="I15" s="219">
        <v>55047.43333333332</v>
      </c>
      <c r="J15" s="219">
        <v>68700.133333333331</v>
      </c>
      <c r="K15" s="219">
        <v>73105.166666666686</v>
      </c>
      <c r="L15" s="219">
        <v>75526.483333333337</v>
      </c>
      <c r="M15" s="220">
        <v>70683.850000000006</v>
      </c>
      <c r="N15" s="220">
        <v>63857.5</v>
      </c>
      <c r="O15" s="220">
        <v>8940</v>
      </c>
      <c r="P15" s="221">
        <v>0.38604651162790699</v>
      </c>
    </row>
    <row r="16" spans="1:16" ht="12.75" customHeight="1">
      <c r="A16" s="213">
        <v>6</v>
      </c>
      <c r="B16" s="225" t="s">
        <v>843</v>
      </c>
      <c r="C16" s="222" t="s">
        <v>39</v>
      </c>
      <c r="D16" s="218">
        <v>45470</v>
      </c>
      <c r="E16" s="217">
        <v>596.6</v>
      </c>
      <c r="F16" s="217">
        <v>596.83333333333337</v>
      </c>
      <c r="G16" s="219">
        <v>565.66666666666674</v>
      </c>
      <c r="H16" s="219">
        <v>534.73333333333335</v>
      </c>
      <c r="I16" s="219">
        <v>503.56666666666672</v>
      </c>
      <c r="J16" s="219">
        <v>627.76666666666677</v>
      </c>
      <c r="K16" s="219">
        <v>658.93333333333351</v>
      </c>
      <c r="L16" s="219">
        <v>689.86666666666679</v>
      </c>
      <c r="M16" s="220">
        <v>628</v>
      </c>
      <c r="N16" s="220">
        <v>565.9</v>
      </c>
      <c r="O16" s="220">
        <v>10369000</v>
      </c>
      <c r="P16" s="221">
        <v>-4.9587534372135658E-2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45470</v>
      </c>
      <c r="E17" s="217">
        <v>7677.15</v>
      </c>
      <c r="F17" s="217">
        <v>7830.0666666666657</v>
      </c>
      <c r="G17" s="219">
        <v>6861.2333333333318</v>
      </c>
      <c r="H17" s="219">
        <v>6045.3166666666657</v>
      </c>
      <c r="I17" s="219">
        <v>5076.4833333333318</v>
      </c>
      <c r="J17" s="219">
        <v>8645.9833333333318</v>
      </c>
      <c r="K17" s="219">
        <v>9614.8166666666675</v>
      </c>
      <c r="L17" s="219">
        <v>10430.733333333332</v>
      </c>
      <c r="M17" s="220">
        <v>8798.9</v>
      </c>
      <c r="N17" s="220">
        <v>7014.15</v>
      </c>
      <c r="O17" s="220">
        <v>1183500</v>
      </c>
      <c r="P17" s="221">
        <v>8.1933493315049705E-2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45470</v>
      </c>
      <c r="E18" s="217">
        <v>26408.400000000001</v>
      </c>
      <c r="F18" s="217">
        <v>26213.733333333337</v>
      </c>
      <c r="G18" s="219">
        <v>25909.766666666674</v>
      </c>
      <c r="H18" s="219">
        <v>25411.133333333335</v>
      </c>
      <c r="I18" s="219">
        <v>25107.166666666672</v>
      </c>
      <c r="J18" s="219">
        <v>26712.366666666676</v>
      </c>
      <c r="K18" s="219">
        <v>27016.333333333336</v>
      </c>
      <c r="L18" s="219">
        <v>27514.966666666678</v>
      </c>
      <c r="M18" s="220">
        <v>26517.7</v>
      </c>
      <c r="N18" s="220">
        <v>25715.1</v>
      </c>
      <c r="O18" s="220">
        <v>145780</v>
      </c>
      <c r="P18" s="221">
        <v>-1.8052000538865687E-2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45470</v>
      </c>
      <c r="E19" s="217">
        <v>207.05</v>
      </c>
      <c r="F19" s="217">
        <v>211.03333333333333</v>
      </c>
      <c r="G19" s="219">
        <v>192.66666666666666</v>
      </c>
      <c r="H19" s="219">
        <v>178.28333333333333</v>
      </c>
      <c r="I19" s="219">
        <v>159.91666666666666</v>
      </c>
      <c r="J19" s="219">
        <v>225.41666666666666</v>
      </c>
      <c r="K19" s="219">
        <v>243.78333333333333</v>
      </c>
      <c r="L19" s="219">
        <v>258.16666666666663</v>
      </c>
      <c r="M19" s="220">
        <v>229.4</v>
      </c>
      <c r="N19" s="220">
        <v>196.65</v>
      </c>
      <c r="O19" s="220">
        <v>56727000</v>
      </c>
      <c r="P19" s="221">
        <v>-2.0898641588296763E-3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45470</v>
      </c>
      <c r="E20" s="217">
        <v>265.10000000000002</v>
      </c>
      <c r="F20" s="217">
        <v>269.5</v>
      </c>
      <c r="G20" s="219">
        <v>246.05</v>
      </c>
      <c r="H20" s="219">
        <v>227</v>
      </c>
      <c r="I20" s="219">
        <v>203.55</v>
      </c>
      <c r="J20" s="219">
        <v>288.55</v>
      </c>
      <c r="K20" s="219">
        <v>312.00000000000006</v>
      </c>
      <c r="L20" s="219">
        <v>331.05</v>
      </c>
      <c r="M20" s="220">
        <v>292.95</v>
      </c>
      <c r="N20" s="220">
        <v>250.45</v>
      </c>
      <c r="O20" s="220">
        <v>28217800</v>
      </c>
      <c r="P20" s="221">
        <v>-1.7650253439536568E-2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45470</v>
      </c>
      <c r="E21" s="217">
        <v>2282.1999999999998</v>
      </c>
      <c r="F21" s="217">
        <v>2358.85</v>
      </c>
      <c r="G21" s="219">
        <v>2027.6999999999998</v>
      </c>
      <c r="H21" s="219">
        <v>1773.1999999999998</v>
      </c>
      <c r="I21" s="219">
        <v>1442.0499999999997</v>
      </c>
      <c r="J21" s="219">
        <v>2613.35</v>
      </c>
      <c r="K21" s="219">
        <v>2944.5000000000005</v>
      </c>
      <c r="L21" s="219">
        <v>3199</v>
      </c>
      <c r="M21" s="220">
        <v>2690</v>
      </c>
      <c r="N21" s="220">
        <v>2104.35</v>
      </c>
      <c r="O21" s="220">
        <v>4704900</v>
      </c>
      <c r="P21" s="221">
        <v>-3.4416943726142103E-2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45470</v>
      </c>
      <c r="E22" s="217">
        <v>2945.85</v>
      </c>
      <c r="F22" s="217">
        <v>3081.5500000000006</v>
      </c>
      <c r="G22" s="219">
        <v>2619.1000000000013</v>
      </c>
      <c r="H22" s="219">
        <v>2292.3500000000008</v>
      </c>
      <c r="I22" s="219">
        <v>1829.9000000000015</v>
      </c>
      <c r="J22" s="219">
        <v>3408.3000000000011</v>
      </c>
      <c r="K22" s="219">
        <v>3870.7500000000009</v>
      </c>
      <c r="L22" s="219">
        <v>4197.5000000000009</v>
      </c>
      <c r="M22" s="220">
        <v>3544</v>
      </c>
      <c r="N22" s="220">
        <v>2754.8</v>
      </c>
      <c r="O22" s="220">
        <v>13156800</v>
      </c>
      <c r="P22" s="221">
        <v>-4.7726581838711077E-2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45470</v>
      </c>
      <c r="E23" s="217">
        <v>1247.1500000000001</v>
      </c>
      <c r="F23" s="217">
        <v>1310.3833333333334</v>
      </c>
      <c r="G23" s="219">
        <v>1056.7666666666669</v>
      </c>
      <c r="H23" s="219">
        <v>866.38333333333344</v>
      </c>
      <c r="I23" s="219">
        <v>612.76666666666688</v>
      </c>
      <c r="J23" s="219">
        <v>1500.7666666666669</v>
      </c>
      <c r="K23" s="219">
        <v>1754.3833333333332</v>
      </c>
      <c r="L23" s="219">
        <v>1944.7666666666669</v>
      </c>
      <c r="M23" s="220">
        <v>1564</v>
      </c>
      <c r="N23" s="220">
        <v>1120</v>
      </c>
      <c r="O23" s="220">
        <v>30237200</v>
      </c>
      <c r="P23" s="221">
        <v>-0.14672882427307207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45470</v>
      </c>
      <c r="E24" s="217">
        <v>4713.05</v>
      </c>
      <c r="F24" s="217">
        <v>4650.0666666666666</v>
      </c>
      <c r="G24" s="219">
        <v>4425.1333333333332</v>
      </c>
      <c r="H24" s="219">
        <v>4137.2166666666662</v>
      </c>
      <c r="I24" s="219">
        <v>3912.2833333333328</v>
      </c>
      <c r="J24" s="219">
        <v>4937.9833333333336</v>
      </c>
      <c r="K24" s="219">
        <v>5162.9166666666661</v>
      </c>
      <c r="L24" s="219">
        <v>5450.8333333333339</v>
      </c>
      <c r="M24" s="220">
        <v>4875</v>
      </c>
      <c r="N24" s="220">
        <v>4362.1499999999996</v>
      </c>
      <c r="O24" s="220">
        <v>956000</v>
      </c>
      <c r="P24" s="221">
        <v>-8.5079911953296963E-2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45470</v>
      </c>
      <c r="E25" s="217">
        <v>557.29999999999995</v>
      </c>
      <c r="F25" s="217">
        <v>580.80000000000007</v>
      </c>
      <c r="G25" s="219">
        <v>491.65000000000009</v>
      </c>
      <c r="H25" s="219">
        <v>426</v>
      </c>
      <c r="I25" s="219">
        <v>336.85</v>
      </c>
      <c r="J25" s="219">
        <v>646.45000000000016</v>
      </c>
      <c r="K25" s="219">
        <v>735.6</v>
      </c>
      <c r="L25" s="219">
        <v>801.25000000000023</v>
      </c>
      <c r="M25" s="220">
        <v>669.95</v>
      </c>
      <c r="N25" s="220">
        <v>515.15</v>
      </c>
      <c r="O25" s="220">
        <v>32217300</v>
      </c>
      <c r="P25" s="221">
        <v>-1.4996422871608607E-2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45470</v>
      </c>
      <c r="E26" s="217">
        <v>5855.15</v>
      </c>
      <c r="F26" s="217">
        <v>5847.833333333333</v>
      </c>
      <c r="G26" s="219">
        <v>5710.6666666666661</v>
      </c>
      <c r="H26" s="219">
        <v>5566.1833333333334</v>
      </c>
      <c r="I26" s="219">
        <v>5429.0166666666664</v>
      </c>
      <c r="J26" s="219">
        <v>5992.3166666666657</v>
      </c>
      <c r="K26" s="219">
        <v>6129.4833333333318</v>
      </c>
      <c r="L26" s="219">
        <v>6273.9666666666653</v>
      </c>
      <c r="M26" s="220">
        <v>5985</v>
      </c>
      <c r="N26" s="220">
        <v>5703.35</v>
      </c>
      <c r="O26" s="220">
        <v>2178750</v>
      </c>
      <c r="P26" s="221">
        <v>-4.3411448328851326E-2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45470</v>
      </c>
      <c r="E27" s="217">
        <v>452.8</v>
      </c>
      <c r="F27" s="217">
        <v>452.75</v>
      </c>
      <c r="G27" s="219">
        <v>428.85</v>
      </c>
      <c r="H27" s="219">
        <v>404.90000000000003</v>
      </c>
      <c r="I27" s="219">
        <v>381.00000000000006</v>
      </c>
      <c r="J27" s="219">
        <v>476.7</v>
      </c>
      <c r="K27" s="219">
        <v>500.59999999999997</v>
      </c>
      <c r="L27" s="219">
        <v>524.54999999999995</v>
      </c>
      <c r="M27" s="220">
        <v>476.65</v>
      </c>
      <c r="N27" s="220">
        <v>428.8</v>
      </c>
      <c r="O27" s="220">
        <v>13467400</v>
      </c>
      <c r="P27" s="221">
        <v>-6.3150425733207186E-2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45470</v>
      </c>
      <c r="E28" s="217">
        <v>208.15</v>
      </c>
      <c r="F28" s="217">
        <v>212.13333333333333</v>
      </c>
      <c r="G28" s="219">
        <v>187.86666666666665</v>
      </c>
      <c r="H28" s="219">
        <v>167.58333333333331</v>
      </c>
      <c r="I28" s="219">
        <v>143.31666666666663</v>
      </c>
      <c r="J28" s="219">
        <v>232.41666666666666</v>
      </c>
      <c r="K28" s="219">
        <v>256.68333333333328</v>
      </c>
      <c r="L28" s="219">
        <v>276.9666666666667</v>
      </c>
      <c r="M28" s="220">
        <v>236.4</v>
      </c>
      <c r="N28" s="220">
        <v>191.85</v>
      </c>
      <c r="O28" s="220">
        <v>90310000</v>
      </c>
      <c r="P28" s="221">
        <v>3.6735162438296408E-2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45470</v>
      </c>
      <c r="E29" s="217">
        <v>2841.65</v>
      </c>
      <c r="F29" s="217">
        <v>2829.7000000000003</v>
      </c>
      <c r="G29" s="219">
        <v>2770.3500000000004</v>
      </c>
      <c r="H29" s="219">
        <v>2699.05</v>
      </c>
      <c r="I29" s="219">
        <v>2639.7000000000003</v>
      </c>
      <c r="J29" s="219">
        <v>2901.0000000000005</v>
      </c>
      <c r="K29" s="219">
        <v>2960.35</v>
      </c>
      <c r="L29" s="219">
        <v>3031.6500000000005</v>
      </c>
      <c r="M29" s="220">
        <v>2889.05</v>
      </c>
      <c r="N29" s="220">
        <v>2758.4</v>
      </c>
      <c r="O29" s="220">
        <v>11424200</v>
      </c>
      <c r="P29" s="221">
        <v>-2.7562138236295539E-2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45470</v>
      </c>
      <c r="E30" s="217">
        <v>2021.25</v>
      </c>
      <c r="F30" s="217">
        <v>2040.8666666666668</v>
      </c>
      <c r="G30" s="219">
        <v>1926.2333333333336</v>
      </c>
      <c r="H30" s="219">
        <v>1831.2166666666667</v>
      </c>
      <c r="I30" s="219">
        <v>1716.5833333333335</v>
      </c>
      <c r="J30" s="219">
        <v>2135.8833333333337</v>
      </c>
      <c r="K30" s="219">
        <v>2250.5166666666669</v>
      </c>
      <c r="L30" s="219">
        <v>2345.5333333333338</v>
      </c>
      <c r="M30" s="220">
        <v>2155.5</v>
      </c>
      <c r="N30" s="220">
        <v>1945.85</v>
      </c>
      <c r="O30" s="220">
        <v>2492664</v>
      </c>
      <c r="P30" s="221">
        <v>-3.2064985036340317E-2</v>
      </c>
    </row>
    <row r="31" spans="1:16" ht="12.75" customHeight="1">
      <c r="A31" s="213">
        <v>21</v>
      </c>
      <c r="B31" s="225" t="s">
        <v>843</v>
      </c>
      <c r="C31" s="217" t="s">
        <v>60</v>
      </c>
      <c r="D31" s="218">
        <v>45470</v>
      </c>
      <c r="E31" s="217">
        <v>5501.4</v>
      </c>
      <c r="F31" s="217">
        <v>5493.1333333333323</v>
      </c>
      <c r="G31" s="219">
        <v>5213.3166666666648</v>
      </c>
      <c r="H31" s="219">
        <v>4925.2333333333327</v>
      </c>
      <c r="I31" s="219">
        <v>4645.4166666666652</v>
      </c>
      <c r="J31" s="219">
        <v>5781.2166666666644</v>
      </c>
      <c r="K31" s="219">
        <v>6061.0333333333319</v>
      </c>
      <c r="L31" s="219">
        <v>6349.1166666666641</v>
      </c>
      <c r="M31" s="220">
        <v>5772.95</v>
      </c>
      <c r="N31" s="220">
        <v>5205.05</v>
      </c>
      <c r="O31" s="220">
        <v>515875</v>
      </c>
      <c r="P31" s="221">
        <v>-4.9735206078747408E-2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45470</v>
      </c>
      <c r="E32" s="217">
        <v>623.04999999999995</v>
      </c>
      <c r="F32" s="217">
        <v>622.81666666666661</v>
      </c>
      <c r="G32" s="219">
        <v>597.63333333333321</v>
      </c>
      <c r="H32" s="219">
        <v>572.21666666666658</v>
      </c>
      <c r="I32" s="219">
        <v>547.03333333333319</v>
      </c>
      <c r="J32" s="219">
        <v>648.23333333333323</v>
      </c>
      <c r="K32" s="219">
        <v>673.41666666666663</v>
      </c>
      <c r="L32" s="219">
        <v>698.83333333333326</v>
      </c>
      <c r="M32" s="220">
        <v>648</v>
      </c>
      <c r="N32" s="220">
        <v>597.4</v>
      </c>
      <c r="O32" s="220">
        <v>23122000</v>
      </c>
      <c r="P32" s="221">
        <v>2.5956047759127874E-4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45470</v>
      </c>
      <c r="E33" s="217">
        <v>1201.45</v>
      </c>
      <c r="F33" s="217">
        <v>1184.8666666666668</v>
      </c>
      <c r="G33" s="219">
        <v>1131.5833333333335</v>
      </c>
      <c r="H33" s="219">
        <v>1061.7166666666667</v>
      </c>
      <c r="I33" s="219">
        <v>1008.4333333333334</v>
      </c>
      <c r="J33" s="219">
        <v>1254.7333333333336</v>
      </c>
      <c r="K33" s="219">
        <v>1308.0166666666669</v>
      </c>
      <c r="L33" s="219">
        <v>1377.8833333333337</v>
      </c>
      <c r="M33" s="220">
        <v>1238.1500000000001</v>
      </c>
      <c r="N33" s="220">
        <v>1115</v>
      </c>
      <c r="O33" s="220">
        <v>12041700</v>
      </c>
      <c r="P33" s="221">
        <v>-3.5421623050489029E-2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45470</v>
      </c>
      <c r="E34" s="217">
        <v>1133.4000000000001</v>
      </c>
      <c r="F34" s="217">
        <v>1152.8833333333334</v>
      </c>
      <c r="G34" s="219">
        <v>1075.2666666666669</v>
      </c>
      <c r="H34" s="219">
        <v>1017.1333333333334</v>
      </c>
      <c r="I34" s="219">
        <v>939.51666666666688</v>
      </c>
      <c r="J34" s="219">
        <v>1211.0166666666669</v>
      </c>
      <c r="K34" s="219">
        <v>1288.6333333333332</v>
      </c>
      <c r="L34" s="219">
        <v>1346.7666666666669</v>
      </c>
      <c r="M34" s="220">
        <v>1230.5</v>
      </c>
      <c r="N34" s="220">
        <v>1094.75</v>
      </c>
      <c r="O34" s="220">
        <v>45755625</v>
      </c>
      <c r="P34" s="221">
        <v>-4.7254034357105672E-2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45470</v>
      </c>
      <c r="E35" s="217">
        <v>9180.15</v>
      </c>
      <c r="F35" s="217">
        <v>9082.4333333333325</v>
      </c>
      <c r="G35" s="219">
        <v>8829.9166666666642</v>
      </c>
      <c r="H35" s="219">
        <v>8479.6833333333325</v>
      </c>
      <c r="I35" s="219">
        <v>8227.1666666666642</v>
      </c>
      <c r="J35" s="219">
        <v>9432.6666666666642</v>
      </c>
      <c r="K35" s="219">
        <v>9685.1833333333307</v>
      </c>
      <c r="L35" s="219">
        <v>10035.416666666664</v>
      </c>
      <c r="M35" s="220">
        <v>9334.9500000000007</v>
      </c>
      <c r="N35" s="220">
        <v>8732.2000000000007</v>
      </c>
      <c r="O35" s="220">
        <v>2056350</v>
      </c>
      <c r="P35" s="221">
        <v>-5.3855709947547618E-2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45470</v>
      </c>
      <c r="E36" s="217">
        <v>1477.95</v>
      </c>
      <c r="F36" s="217">
        <v>1494.7166666666669</v>
      </c>
      <c r="G36" s="219">
        <v>1411.2833333333338</v>
      </c>
      <c r="H36" s="219">
        <v>1344.6166666666668</v>
      </c>
      <c r="I36" s="219">
        <v>1261.1833333333336</v>
      </c>
      <c r="J36" s="219">
        <v>1561.3833333333339</v>
      </c>
      <c r="K36" s="219">
        <v>1644.8166666666668</v>
      </c>
      <c r="L36" s="219">
        <v>1711.483333333334</v>
      </c>
      <c r="M36" s="220">
        <v>1578.15</v>
      </c>
      <c r="N36" s="220">
        <v>1428.05</v>
      </c>
      <c r="O36" s="220">
        <v>10816500</v>
      </c>
      <c r="P36" s="221">
        <v>-3.2902677813044838E-2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45470</v>
      </c>
      <c r="E37" s="217">
        <v>6490.5</v>
      </c>
      <c r="F37" s="217">
        <v>6594.25</v>
      </c>
      <c r="G37" s="219">
        <v>6247.05</v>
      </c>
      <c r="H37" s="219">
        <v>6003.6</v>
      </c>
      <c r="I37" s="219">
        <v>5656.4000000000005</v>
      </c>
      <c r="J37" s="219">
        <v>6837.7</v>
      </c>
      <c r="K37" s="219">
        <v>7184.9000000000005</v>
      </c>
      <c r="L37" s="219">
        <v>7428.3499999999995</v>
      </c>
      <c r="M37" s="220">
        <v>6941.45</v>
      </c>
      <c r="N37" s="220">
        <v>6350.8</v>
      </c>
      <c r="O37" s="220">
        <v>8691875</v>
      </c>
      <c r="P37" s="221">
        <v>1.90667409209485E-2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45470</v>
      </c>
      <c r="E38" s="217">
        <v>2909.35</v>
      </c>
      <c r="F38" s="217">
        <v>2917.9666666666672</v>
      </c>
      <c r="G38" s="219">
        <v>2782.9333333333343</v>
      </c>
      <c r="H38" s="219">
        <v>2656.5166666666673</v>
      </c>
      <c r="I38" s="219">
        <v>2521.4833333333345</v>
      </c>
      <c r="J38" s="219">
        <v>3044.3833333333341</v>
      </c>
      <c r="K38" s="219">
        <v>3179.416666666667</v>
      </c>
      <c r="L38" s="219">
        <v>3305.8333333333339</v>
      </c>
      <c r="M38" s="220">
        <v>3053</v>
      </c>
      <c r="N38" s="220">
        <v>2791.55</v>
      </c>
      <c r="O38" s="220">
        <v>1822200</v>
      </c>
      <c r="P38" s="221">
        <v>8.98977211555715E-2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45470</v>
      </c>
      <c r="E39" s="217">
        <v>364</v>
      </c>
      <c r="F39" s="217">
        <v>366.11666666666662</v>
      </c>
      <c r="G39" s="219">
        <v>341.88333333333321</v>
      </c>
      <c r="H39" s="219">
        <v>319.76666666666659</v>
      </c>
      <c r="I39" s="219">
        <v>295.53333333333319</v>
      </c>
      <c r="J39" s="219">
        <v>388.23333333333323</v>
      </c>
      <c r="K39" s="219">
        <v>412.4666666666667</v>
      </c>
      <c r="L39" s="219">
        <v>434.58333333333326</v>
      </c>
      <c r="M39" s="220">
        <v>390.35</v>
      </c>
      <c r="N39" s="220">
        <v>344</v>
      </c>
      <c r="O39" s="220">
        <v>10419200</v>
      </c>
      <c r="P39" s="221">
        <v>-5.4724923791551749E-2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45470</v>
      </c>
      <c r="E40" s="217">
        <v>178.15</v>
      </c>
      <c r="F40" s="217">
        <v>179.43333333333331</v>
      </c>
      <c r="G40" s="219">
        <v>165.36666666666662</v>
      </c>
      <c r="H40" s="219">
        <v>152.58333333333331</v>
      </c>
      <c r="I40" s="219">
        <v>138.51666666666662</v>
      </c>
      <c r="J40" s="219">
        <v>192.21666666666661</v>
      </c>
      <c r="K40" s="219">
        <v>206.28333333333327</v>
      </c>
      <c r="L40" s="219">
        <v>219.06666666666661</v>
      </c>
      <c r="M40" s="220">
        <v>193.5</v>
      </c>
      <c r="N40" s="220">
        <v>166.65</v>
      </c>
      <c r="O40" s="220">
        <v>93912200</v>
      </c>
      <c r="P40" s="221">
        <v>2.1172162048429241E-2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45470</v>
      </c>
      <c r="E41" s="217">
        <v>248.75</v>
      </c>
      <c r="F41" s="217">
        <v>256.3</v>
      </c>
      <c r="G41" s="219">
        <v>218.10000000000002</v>
      </c>
      <c r="H41" s="219">
        <v>187.45000000000002</v>
      </c>
      <c r="I41" s="219">
        <v>149.25000000000003</v>
      </c>
      <c r="J41" s="219">
        <v>286.95000000000005</v>
      </c>
      <c r="K41" s="219">
        <v>325.14999999999998</v>
      </c>
      <c r="L41" s="219">
        <v>355.8</v>
      </c>
      <c r="M41" s="220">
        <v>294.5</v>
      </c>
      <c r="N41" s="220">
        <v>225.65</v>
      </c>
      <c r="O41" s="220">
        <v>159523650</v>
      </c>
      <c r="P41" s="221">
        <v>-8.5316561844863734E-2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45470</v>
      </c>
      <c r="E42" s="217">
        <v>1339.1</v>
      </c>
      <c r="F42" s="217">
        <v>1329.1</v>
      </c>
      <c r="G42" s="219">
        <v>1279.8999999999999</v>
      </c>
      <c r="H42" s="219">
        <v>1220.7</v>
      </c>
      <c r="I42" s="219">
        <v>1171.5</v>
      </c>
      <c r="J42" s="219">
        <v>1388.2999999999997</v>
      </c>
      <c r="K42" s="219">
        <v>1437.4999999999995</v>
      </c>
      <c r="L42" s="219">
        <v>1496.6999999999996</v>
      </c>
      <c r="M42" s="220">
        <v>1378.3</v>
      </c>
      <c r="N42" s="220">
        <v>1269.9000000000001</v>
      </c>
      <c r="O42" s="220">
        <v>3724500</v>
      </c>
      <c r="P42" s="221">
        <v>-9.2470760233918134E-2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45470</v>
      </c>
      <c r="E43" s="217">
        <v>256.39999999999998</v>
      </c>
      <c r="F43" s="217">
        <v>266.81666666666666</v>
      </c>
      <c r="G43" s="219">
        <v>219.63333333333333</v>
      </c>
      <c r="H43" s="219">
        <v>182.86666666666667</v>
      </c>
      <c r="I43" s="219">
        <v>135.68333333333334</v>
      </c>
      <c r="J43" s="219">
        <v>303.58333333333331</v>
      </c>
      <c r="K43" s="219">
        <v>350.76666666666659</v>
      </c>
      <c r="L43" s="219">
        <v>387.5333333333333</v>
      </c>
      <c r="M43" s="220">
        <v>314</v>
      </c>
      <c r="N43" s="220">
        <v>230.05</v>
      </c>
      <c r="O43" s="220">
        <v>126340500</v>
      </c>
      <c r="P43" s="221">
        <v>-2.175831935740136E-2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45470</v>
      </c>
      <c r="E44" s="217">
        <v>457.65</v>
      </c>
      <c r="F44" s="217">
        <v>458</v>
      </c>
      <c r="G44" s="219">
        <v>440.75</v>
      </c>
      <c r="H44" s="219">
        <v>423.85</v>
      </c>
      <c r="I44" s="219">
        <v>406.6</v>
      </c>
      <c r="J44" s="219">
        <v>474.9</v>
      </c>
      <c r="K44" s="219">
        <v>492.15</v>
      </c>
      <c r="L44" s="219">
        <v>509.04999999999995</v>
      </c>
      <c r="M44" s="220">
        <v>475.25</v>
      </c>
      <c r="N44" s="220">
        <v>441.1</v>
      </c>
      <c r="O44" s="220">
        <v>27453360</v>
      </c>
      <c r="P44" s="221">
        <v>1.6669110817812974E-2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45470</v>
      </c>
      <c r="E45" s="217">
        <v>1452.1</v>
      </c>
      <c r="F45" s="217">
        <v>1498.95</v>
      </c>
      <c r="G45" s="219">
        <v>1373.15</v>
      </c>
      <c r="H45" s="219">
        <v>1294.2</v>
      </c>
      <c r="I45" s="219">
        <v>1168.4000000000001</v>
      </c>
      <c r="J45" s="219">
        <v>1577.9</v>
      </c>
      <c r="K45" s="219">
        <v>1703.6999999999998</v>
      </c>
      <c r="L45" s="219">
        <v>1782.65</v>
      </c>
      <c r="M45" s="220">
        <v>1624.75</v>
      </c>
      <c r="N45" s="220">
        <v>1420</v>
      </c>
      <c r="O45" s="220">
        <v>5934000</v>
      </c>
      <c r="P45" s="221">
        <v>8.6116957993959922E-2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45470</v>
      </c>
      <c r="E46" s="217">
        <v>1301.1500000000001</v>
      </c>
      <c r="F46" s="217">
        <v>1310.0166666666667</v>
      </c>
      <c r="G46" s="219">
        <v>1220.0333333333333</v>
      </c>
      <c r="H46" s="219">
        <v>1138.9166666666667</v>
      </c>
      <c r="I46" s="219">
        <v>1048.9333333333334</v>
      </c>
      <c r="J46" s="219">
        <v>1391.1333333333332</v>
      </c>
      <c r="K46" s="219">
        <v>1481.1166666666663</v>
      </c>
      <c r="L46" s="219">
        <v>1562.2333333333331</v>
      </c>
      <c r="M46" s="220">
        <v>1400</v>
      </c>
      <c r="N46" s="220">
        <v>1228.9000000000001</v>
      </c>
      <c r="O46" s="220">
        <v>39987875</v>
      </c>
      <c r="P46" s="221">
        <v>-1.026358484798608E-2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45470</v>
      </c>
      <c r="E47" s="217">
        <v>247.05</v>
      </c>
      <c r="F47" s="217">
        <v>259.21666666666664</v>
      </c>
      <c r="G47" s="219">
        <v>207.43333333333328</v>
      </c>
      <c r="H47" s="219">
        <v>167.81666666666663</v>
      </c>
      <c r="I47" s="219">
        <v>116.03333333333327</v>
      </c>
      <c r="J47" s="219">
        <v>298.83333333333326</v>
      </c>
      <c r="K47" s="219">
        <v>350.61666666666667</v>
      </c>
      <c r="L47" s="219">
        <v>390.23333333333329</v>
      </c>
      <c r="M47" s="220">
        <v>311</v>
      </c>
      <c r="N47" s="220">
        <v>219.6</v>
      </c>
      <c r="O47" s="220">
        <v>75327000</v>
      </c>
      <c r="P47" s="221">
        <v>3.2230215827338128E-2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45470</v>
      </c>
      <c r="E48" s="217">
        <v>291.5</v>
      </c>
      <c r="F48" s="217">
        <v>291.05</v>
      </c>
      <c r="G48" s="219">
        <v>270.10000000000002</v>
      </c>
      <c r="H48" s="219">
        <v>248.7</v>
      </c>
      <c r="I48" s="219">
        <v>227.75</v>
      </c>
      <c r="J48" s="219">
        <v>312.45000000000005</v>
      </c>
      <c r="K48" s="219">
        <v>333.4</v>
      </c>
      <c r="L48" s="219">
        <v>354.80000000000007</v>
      </c>
      <c r="M48" s="220">
        <v>312</v>
      </c>
      <c r="N48" s="220">
        <v>269.64999999999998</v>
      </c>
      <c r="O48" s="220">
        <v>38977500</v>
      </c>
      <c r="P48" s="221">
        <v>-0.1182558534102477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45470</v>
      </c>
      <c r="E49" s="217">
        <v>28444.799999999999</v>
      </c>
      <c r="F49" s="217">
        <v>28666.683333333334</v>
      </c>
      <c r="G49" s="219">
        <v>26883.366666666669</v>
      </c>
      <c r="H49" s="219">
        <v>25321.933333333334</v>
      </c>
      <c r="I49" s="219">
        <v>23538.616666666669</v>
      </c>
      <c r="J49" s="219">
        <v>30228.116666666669</v>
      </c>
      <c r="K49" s="219">
        <v>32011.433333333334</v>
      </c>
      <c r="L49" s="219">
        <v>33572.866666666669</v>
      </c>
      <c r="M49" s="220">
        <v>30450</v>
      </c>
      <c r="N49" s="220">
        <v>27105.25</v>
      </c>
      <c r="O49" s="220">
        <v>315950</v>
      </c>
      <c r="P49" s="221">
        <v>3.3614132657233987E-2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45470</v>
      </c>
      <c r="E50" s="217">
        <v>582.1</v>
      </c>
      <c r="F50" s="217">
        <v>607.90000000000009</v>
      </c>
      <c r="G50" s="219">
        <v>544.85000000000014</v>
      </c>
      <c r="H50" s="219">
        <v>507.6</v>
      </c>
      <c r="I50" s="219">
        <v>444.55000000000007</v>
      </c>
      <c r="J50" s="219">
        <v>645.1500000000002</v>
      </c>
      <c r="K50" s="219">
        <v>708.20000000000016</v>
      </c>
      <c r="L50" s="219">
        <v>745.45000000000027</v>
      </c>
      <c r="M50" s="220">
        <v>670.95</v>
      </c>
      <c r="N50" s="220">
        <v>570.65</v>
      </c>
      <c r="O50" s="220">
        <v>29653200</v>
      </c>
      <c r="P50" s="221">
        <v>-1.6665151652880041E-3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45470</v>
      </c>
      <c r="E51" s="217">
        <v>5335.7</v>
      </c>
      <c r="F51" s="217">
        <v>5304.833333333333</v>
      </c>
      <c r="G51" s="219">
        <v>5175.5166666666664</v>
      </c>
      <c r="H51" s="219">
        <v>5015.333333333333</v>
      </c>
      <c r="I51" s="219">
        <v>4886.0166666666664</v>
      </c>
      <c r="J51" s="219">
        <v>5465.0166666666664</v>
      </c>
      <c r="K51" s="219">
        <v>5594.3333333333339</v>
      </c>
      <c r="L51" s="219">
        <v>5754.5166666666664</v>
      </c>
      <c r="M51" s="220">
        <v>5434.15</v>
      </c>
      <c r="N51" s="220">
        <v>5144.6499999999996</v>
      </c>
      <c r="O51" s="220">
        <v>2395000</v>
      </c>
      <c r="P51" s="221">
        <v>2.2455601092896176E-2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45470</v>
      </c>
      <c r="E52" s="217">
        <v>601.35</v>
      </c>
      <c r="F52" s="217">
        <v>596.11666666666667</v>
      </c>
      <c r="G52" s="219">
        <v>573.23333333333335</v>
      </c>
      <c r="H52" s="219">
        <v>545.11666666666667</v>
      </c>
      <c r="I52" s="219">
        <v>522.23333333333335</v>
      </c>
      <c r="J52" s="219">
        <v>624.23333333333335</v>
      </c>
      <c r="K52" s="219">
        <v>647.11666666666679</v>
      </c>
      <c r="L52" s="219">
        <v>675.23333333333335</v>
      </c>
      <c r="M52" s="220">
        <v>619</v>
      </c>
      <c r="N52" s="220">
        <v>568</v>
      </c>
      <c r="O52" s="220">
        <v>12568000</v>
      </c>
      <c r="P52" s="221">
        <v>3.2788232393787496E-2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45470</v>
      </c>
      <c r="E53" s="217">
        <v>109.8</v>
      </c>
      <c r="F53" s="217">
        <v>111.58333333333333</v>
      </c>
      <c r="G53" s="219">
        <v>95.166666666666657</v>
      </c>
      <c r="H53" s="219">
        <v>80.533333333333331</v>
      </c>
      <c r="I53" s="219">
        <v>64.11666666666666</v>
      </c>
      <c r="J53" s="219">
        <v>126.21666666666665</v>
      </c>
      <c r="K53" s="219">
        <v>142.63333333333333</v>
      </c>
      <c r="L53" s="219">
        <v>157.26666666666665</v>
      </c>
      <c r="M53" s="220">
        <v>128</v>
      </c>
      <c r="N53" s="220">
        <v>96.95</v>
      </c>
      <c r="O53" s="220">
        <v>220353750</v>
      </c>
      <c r="P53" s="221">
        <v>-3.9118149172896924E-2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45470</v>
      </c>
      <c r="E54" s="217">
        <v>696.7</v>
      </c>
      <c r="F54" s="217">
        <v>710.76666666666677</v>
      </c>
      <c r="G54" s="219">
        <v>667.68333333333351</v>
      </c>
      <c r="H54" s="219">
        <v>638.66666666666674</v>
      </c>
      <c r="I54" s="219">
        <v>595.58333333333348</v>
      </c>
      <c r="J54" s="219">
        <v>739.78333333333353</v>
      </c>
      <c r="K54" s="219">
        <v>782.86666666666679</v>
      </c>
      <c r="L54" s="219">
        <v>811.88333333333355</v>
      </c>
      <c r="M54" s="220">
        <v>753.85</v>
      </c>
      <c r="N54" s="220">
        <v>681.75</v>
      </c>
      <c r="O54" s="220">
        <v>4121325</v>
      </c>
      <c r="P54" s="221">
        <v>-4.9685251798561154E-2</v>
      </c>
    </row>
    <row r="55" spans="1:16" ht="12.75" customHeight="1">
      <c r="A55" s="213">
        <v>45</v>
      </c>
      <c r="B55" s="225" t="s">
        <v>843</v>
      </c>
      <c r="C55" s="217" t="s">
        <v>89</v>
      </c>
      <c r="D55" s="218">
        <v>45470</v>
      </c>
      <c r="E55" s="217">
        <v>354</v>
      </c>
      <c r="F55" s="217">
        <v>364.2</v>
      </c>
      <c r="G55" s="219">
        <v>321.5</v>
      </c>
      <c r="H55" s="219">
        <v>289</v>
      </c>
      <c r="I55" s="219">
        <v>246.3</v>
      </c>
      <c r="J55" s="219">
        <v>396.7</v>
      </c>
      <c r="K55" s="219">
        <v>439.39999999999992</v>
      </c>
      <c r="L55" s="219">
        <v>471.9</v>
      </c>
      <c r="M55" s="220">
        <v>406.9</v>
      </c>
      <c r="N55" s="220">
        <v>331.7</v>
      </c>
      <c r="O55" s="220">
        <v>10512700</v>
      </c>
      <c r="P55" s="221">
        <v>-4.7184432581367314E-2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45470</v>
      </c>
      <c r="E56" s="217">
        <v>1232.3</v>
      </c>
      <c r="F56" s="217">
        <v>1249</v>
      </c>
      <c r="G56" s="219">
        <v>1185</v>
      </c>
      <c r="H56" s="219">
        <v>1137.7</v>
      </c>
      <c r="I56" s="219">
        <v>1073.7</v>
      </c>
      <c r="J56" s="219">
        <v>1296.3</v>
      </c>
      <c r="K56" s="219">
        <v>1360.3</v>
      </c>
      <c r="L56" s="219">
        <v>1407.6</v>
      </c>
      <c r="M56" s="220">
        <v>1313</v>
      </c>
      <c r="N56" s="220">
        <v>1201.7</v>
      </c>
      <c r="O56" s="220">
        <v>9288750</v>
      </c>
      <c r="P56" s="221">
        <v>5.4940374787052812E-2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45470</v>
      </c>
      <c r="E57" s="217">
        <v>1464.55</v>
      </c>
      <c r="F57" s="217">
        <v>1458.5166666666667</v>
      </c>
      <c r="G57" s="219">
        <v>1432.3333333333333</v>
      </c>
      <c r="H57" s="219">
        <v>1400.1166666666666</v>
      </c>
      <c r="I57" s="219">
        <v>1373.9333333333332</v>
      </c>
      <c r="J57" s="219">
        <v>1490.7333333333333</v>
      </c>
      <c r="K57" s="219">
        <v>1516.9166666666667</v>
      </c>
      <c r="L57" s="219">
        <v>1549.1333333333334</v>
      </c>
      <c r="M57" s="220">
        <v>1484.7</v>
      </c>
      <c r="N57" s="220">
        <v>1426.3</v>
      </c>
      <c r="O57" s="220">
        <v>10039250</v>
      </c>
      <c r="P57" s="221">
        <v>-1.2152222577550368E-2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45470</v>
      </c>
      <c r="E58" s="217">
        <v>442.55</v>
      </c>
      <c r="F58" s="217">
        <v>455.89999999999992</v>
      </c>
      <c r="G58" s="219">
        <v>398.79999999999984</v>
      </c>
      <c r="H58" s="219">
        <v>355.0499999999999</v>
      </c>
      <c r="I58" s="219">
        <v>297.94999999999982</v>
      </c>
      <c r="J58" s="219">
        <v>499.64999999999986</v>
      </c>
      <c r="K58" s="219">
        <v>556.74999999999989</v>
      </c>
      <c r="L58" s="219">
        <v>600.49999999999989</v>
      </c>
      <c r="M58" s="220">
        <v>513</v>
      </c>
      <c r="N58" s="220">
        <v>412.15</v>
      </c>
      <c r="O58" s="220">
        <v>53115300</v>
      </c>
      <c r="P58" s="221">
        <v>3.5919069462647446E-2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45470</v>
      </c>
      <c r="E59" s="217">
        <v>4977.6000000000004</v>
      </c>
      <c r="F59" s="217">
        <v>4945.95</v>
      </c>
      <c r="G59" s="219">
        <v>4767.75</v>
      </c>
      <c r="H59" s="219">
        <v>4557.9000000000005</v>
      </c>
      <c r="I59" s="219">
        <v>4379.7000000000007</v>
      </c>
      <c r="J59" s="219">
        <v>5155.7999999999993</v>
      </c>
      <c r="K59" s="219">
        <v>5333.9999999999982</v>
      </c>
      <c r="L59" s="219">
        <v>5543.8499999999985</v>
      </c>
      <c r="M59" s="220">
        <v>5124.1499999999996</v>
      </c>
      <c r="N59" s="220">
        <v>4736.1000000000004</v>
      </c>
      <c r="O59" s="220">
        <v>1903200</v>
      </c>
      <c r="P59" s="221">
        <v>-5.0583657587548639E-2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45470</v>
      </c>
      <c r="E60" s="217">
        <v>2818.95</v>
      </c>
      <c r="F60" s="217">
        <v>2776.1</v>
      </c>
      <c r="G60" s="219">
        <v>2723</v>
      </c>
      <c r="H60" s="219">
        <v>2627.05</v>
      </c>
      <c r="I60" s="219">
        <v>2573.9500000000003</v>
      </c>
      <c r="J60" s="219">
        <v>2872.0499999999997</v>
      </c>
      <c r="K60" s="219">
        <v>2925.1499999999992</v>
      </c>
      <c r="L60" s="219">
        <v>3021.0999999999995</v>
      </c>
      <c r="M60" s="220">
        <v>2829.2</v>
      </c>
      <c r="N60" s="220">
        <v>2680.15</v>
      </c>
      <c r="O60" s="220">
        <v>2582650</v>
      </c>
      <c r="P60" s="221">
        <v>-0.10296620471675176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45470</v>
      </c>
      <c r="E61" s="217">
        <v>948.9</v>
      </c>
      <c r="F61" s="217">
        <v>1002.75</v>
      </c>
      <c r="G61" s="219">
        <v>831</v>
      </c>
      <c r="H61" s="219">
        <v>713.1</v>
      </c>
      <c r="I61" s="219">
        <v>541.35</v>
      </c>
      <c r="J61" s="219">
        <v>1120.6500000000001</v>
      </c>
      <c r="K61" s="219">
        <v>1292.4000000000001</v>
      </c>
      <c r="L61" s="219">
        <v>1410.3</v>
      </c>
      <c r="M61" s="220">
        <v>1174.5</v>
      </c>
      <c r="N61" s="220">
        <v>884.85</v>
      </c>
      <c r="O61" s="220">
        <v>9026000</v>
      </c>
      <c r="P61" s="221">
        <v>-2.5901143967191884E-2</v>
      </c>
    </row>
    <row r="62" spans="1:16" ht="12.75" customHeight="1">
      <c r="A62" s="213">
        <v>52</v>
      </c>
      <c r="B62" s="225" t="s">
        <v>843</v>
      </c>
      <c r="C62" s="222" t="s">
        <v>96</v>
      </c>
      <c r="D62" s="218">
        <v>45470</v>
      </c>
      <c r="E62" s="217">
        <v>1274.7</v>
      </c>
      <c r="F62" s="217">
        <v>1266.7833333333335</v>
      </c>
      <c r="G62" s="219">
        <v>1211.616666666667</v>
      </c>
      <c r="H62" s="219">
        <v>1148.5333333333335</v>
      </c>
      <c r="I62" s="219">
        <v>1093.366666666667</v>
      </c>
      <c r="J62" s="219">
        <v>1329.866666666667</v>
      </c>
      <c r="K62" s="219">
        <v>1385.0333333333335</v>
      </c>
      <c r="L62" s="219">
        <v>1448.116666666667</v>
      </c>
      <c r="M62" s="220">
        <v>1321.95</v>
      </c>
      <c r="N62" s="220">
        <v>1203.7</v>
      </c>
      <c r="O62" s="220">
        <v>2047500</v>
      </c>
      <c r="P62" s="221">
        <v>-2.2066198595787363E-2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45470</v>
      </c>
      <c r="E63" s="217">
        <v>378.15</v>
      </c>
      <c r="F63" s="217">
        <v>380.08333333333331</v>
      </c>
      <c r="G63" s="219">
        <v>358.51666666666665</v>
      </c>
      <c r="H63" s="219">
        <v>338.88333333333333</v>
      </c>
      <c r="I63" s="219">
        <v>317.31666666666666</v>
      </c>
      <c r="J63" s="219">
        <v>399.71666666666664</v>
      </c>
      <c r="K63" s="219">
        <v>421.28333333333336</v>
      </c>
      <c r="L63" s="219">
        <v>440.91666666666663</v>
      </c>
      <c r="M63" s="220">
        <v>401.65</v>
      </c>
      <c r="N63" s="220">
        <v>360.45</v>
      </c>
      <c r="O63" s="220">
        <v>12976200</v>
      </c>
      <c r="P63" s="221">
        <v>-3.2608695652173912E-2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45470</v>
      </c>
      <c r="E64" s="217">
        <v>135.80000000000001</v>
      </c>
      <c r="F64" s="217">
        <v>136.9</v>
      </c>
      <c r="G64" s="219">
        <v>127.80000000000001</v>
      </c>
      <c r="H64" s="219">
        <v>119.80000000000001</v>
      </c>
      <c r="I64" s="219">
        <v>110.70000000000002</v>
      </c>
      <c r="J64" s="219">
        <v>144.9</v>
      </c>
      <c r="K64" s="219">
        <v>153.99999999999997</v>
      </c>
      <c r="L64" s="219">
        <v>162</v>
      </c>
      <c r="M64" s="220">
        <v>146</v>
      </c>
      <c r="N64" s="220">
        <v>128.9</v>
      </c>
      <c r="O64" s="220">
        <v>26200000</v>
      </c>
      <c r="P64" s="221">
        <v>-6.076357770209715E-2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45470</v>
      </c>
      <c r="E65" s="217">
        <v>3261.75</v>
      </c>
      <c r="F65" s="217">
        <v>3364.4833333333336</v>
      </c>
      <c r="G65" s="219">
        <v>2998.9666666666672</v>
      </c>
      <c r="H65" s="219">
        <v>2736.1833333333334</v>
      </c>
      <c r="I65" s="219">
        <v>2370.666666666667</v>
      </c>
      <c r="J65" s="219">
        <v>3627.2666666666673</v>
      </c>
      <c r="K65" s="219">
        <v>3992.7833333333338</v>
      </c>
      <c r="L65" s="219">
        <v>4255.5666666666675</v>
      </c>
      <c r="M65" s="220">
        <v>3730</v>
      </c>
      <c r="N65" s="220">
        <v>3101.7</v>
      </c>
      <c r="O65" s="220">
        <v>4823100</v>
      </c>
      <c r="P65" s="221">
        <v>-6.8809730668983493E-2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45470</v>
      </c>
      <c r="E66" s="217">
        <v>580.45000000000005</v>
      </c>
      <c r="F66" s="217">
        <v>569.1</v>
      </c>
      <c r="G66" s="219">
        <v>551.35</v>
      </c>
      <c r="H66" s="219">
        <v>522.25</v>
      </c>
      <c r="I66" s="219">
        <v>504.5</v>
      </c>
      <c r="J66" s="219">
        <v>598.20000000000005</v>
      </c>
      <c r="K66" s="219">
        <v>615.95000000000005</v>
      </c>
      <c r="L66" s="219">
        <v>645.05000000000007</v>
      </c>
      <c r="M66" s="220">
        <v>586.85</v>
      </c>
      <c r="N66" s="220">
        <v>540</v>
      </c>
      <c r="O66" s="220">
        <v>21110000</v>
      </c>
      <c r="P66" s="221">
        <v>1.0712789514632833E-2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45470</v>
      </c>
      <c r="E67" s="217">
        <v>1692.55</v>
      </c>
      <c r="F67" s="217">
        <v>1726.1499999999999</v>
      </c>
      <c r="G67" s="219">
        <v>1605.3999999999996</v>
      </c>
      <c r="H67" s="219">
        <v>1518.2499999999998</v>
      </c>
      <c r="I67" s="219">
        <v>1397.4999999999995</v>
      </c>
      <c r="J67" s="219">
        <v>1813.2999999999997</v>
      </c>
      <c r="K67" s="219">
        <v>1934.0500000000002</v>
      </c>
      <c r="L67" s="219">
        <v>2021.1999999999998</v>
      </c>
      <c r="M67" s="220">
        <v>1846.9</v>
      </c>
      <c r="N67" s="220">
        <v>1639</v>
      </c>
      <c r="O67" s="220">
        <v>2486125</v>
      </c>
      <c r="P67" s="221">
        <v>-4.1558181454035654E-3</v>
      </c>
    </row>
    <row r="68" spans="1:16" ht="12.75" customHeight="1">
      <c r="A68" s="213">
        <v>58</v>
      </c>
      <c r="B68" s="225" t="s">
        <v>843</v>
      </c>
      <c r="C68" s="222" t="s">
        <v>102</v>
      </c>
      <c r="D68" s="218">
        <v>45470</v>
      </c>
      <c r="E68" s="217">
        <v>2149.65</v>
      </c>
      <c r="F68" s="217">
        <v>2141.4500000000003</v>
      </c>
      <c r="G68" s="219">
        <v>2039.2000000000007</v>
      </c>
      <c r="H68" s="219">
        <v>1928.7500000000005</v>
      </c>
      <c r="I68" s="219">
        <v>1826.5000000000009</v>
      </c>
      <c r="J68" s="219">
        <v>2251.9000000000005</v>
      </c>
      <c r="K68" s="219">
        <v>2354.1499999999996</v>
      </c>
      <c r="L68" s="219">
        <v>2464.6000000000004</v>
      </c>
      <c r="M68" s="220">
        <v>2243.6999999999998</v>
      </c>
      <c r="N68" s="220">
        <v>2031</v>
      </c>
      <c r="O68" s="220">
        <v>2150700</v>
      </c>
      <c r="P68" s="221">
        <v>-5.3722280887011614E-2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45470</v>
      </c>
      <c r="E69" s="217">
        <v>4333.3999999999996</v>
      </c>
      <c r="F69" s="217">
        <v>4324.333333333333</v>
      </c>
      <c r="G69" s="219">
        <v>4209.1166666666659</v>
      </c>
      <c r="H69" s="219">
        <v>4084.833333333333</v>
      </c>
      <c r="I69" s="219">
        <v>3969.6166666666659</v>
      </c>
      <c r="J69" s="219">
        <v>4448.6166666666659</v>
      </c>
      <c r="K69" s="219">
        <v>4563.833333333333</v>
      </c>
      <c r="L69" s="219">
        <v>4688.1166666666659</v>
      </c>
      <c r="M69" s="220">
        <v>4439.55</v>
      </c>
      <c r="N69" s="220">
        <v>4200.05</v>
      </c>
      <c r="O69" s="220">
        <v>2388400</v>
      </c>
      <c r="P69" s="221">
        <v>-2.0424903617422691E-2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45470</v>
      </c>
      <c r="E70" s="217">
        <v>8900.9500000000007</v>
      </c>
      <c r="F70" s="217">
        <v>9093.8333333333339</v>
      </c>
      <c r="G70" s="219">
        <v>8296.4166666666679</v>
      </c>
      <c r="H70" s="219">
        <v>7691.8833333333332</v>
      </c>
      <c r="I70" s="219">
        <v>6894.4666666666672</v>
      </c>
      <c r="J70" s="219">
        <v>9698.3666666666686</v>
      </c>
      <c r="K70" s="219">
        <v>10495.783333333336</v>
      </c>
      <c r="L70" s="219">
        <v>11100.316666666669</v>
      </c>
      <c r="M70" s="220">
        <v>9891.25</v>
      </c>
      <c r="N70" s="220">
        <v>8489.2999999999993</v>
      </c>
      <c r="O70" s="220">
        <v>1396400</v>
      </c>
      <c r="P70" s="221">
        <v>-1.7380902118077544E-2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45470</v>
      </c>
      <c r="E71" s="217">
        <v>765.15</v>
      </c>
      <c r="F71" s="217">
        <v>775.63333333333333</v>
      </c>
      <c r="G71" s="219">
        <v>671.36666666666667</v>
      </c>
      <c r="H71" s="219">
        <v>577.58333333333337</v>
      </c>
      <c r="I71" s="219">
        <v>473.31666666666672</v>
      </c>
      <c r="J71" s="219">
        <v>869.41666666666663</v>
      </c>
      <c r="K71" s="219">
        <v>973.68333333333328</v>
      </c>
      <c r="L71" s="219">
        <v>1067.4666666666667</v>
      </c>
      <c r="M71" s="220">
        <v>879.9</v>
      </c>
      <c r="N71" s="220">
        <v>681.85</v>
      </c>
      <c r="O71" s="220">
        <v>42791100</v>
      </c>
      <c r="P71" s="221">
        <v>-4.242513754015434E-2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45470</v>
      </c>
      <c r="E72" s="217">
        <v>5754.3</v>
      </c>
      <c r="F72" s="217">
        <v>5748.25</v>
      </c>
      <c r="G72" s="219">
        <v>5631.05</v>
      </c>
      <c r="H72" s="219">
        <v>5507.8</v>
      </c>
      <c r="I72" s="219">
        <v>5390.6</v>
      </c>
      <c r="J72" s="219">
        <v>5871.5</v>
      </c>
      <c r="K72" s="219">
        <v>5988.7000000000007</v>
      </c>
      <c r="L72" s="219">
        <v>6111.95</v>
      </c>
      <c r="M72" s="220">
        <v>5865.45</v>
      </c>
      <c r="N72" s="220">
        <v>5625</v>
      </c>
      <c r="O72" s="220">
        <v>2452000</v>
      </c>
      <c r="P72" s="221">
        <v>-9.8929941449626482E-3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45470</v>
      </c>
      <c r="E73" s="217">
        <v>4508.55</v>
      </c>
      <c r="F73" s="217">
        <v>4504.8999999999996</v>
      </c>
      <c r="G73" s="219">
        <v>4281.7999999999993</v>
      </c>
      <c r="H73" s="219">
        <v>4055.0499999999993</v>
      </c>
      <c r="I73" s="219">
        <v>3831.9499999999989</v>
      </c>
      <c r="J73" s="219">
        <v>4731.6499999999996</v>
      </c>
      <c r="K73" s="219">
        <v>4954.75</v>
      </c>
      <c r="L73" s="219">
        <v>5181.5</v>
      </c>
      <c r="M73" s="220">
        <v>4728</v>
      </c>
      <c r="N73" s="220">
        <v>4278.1499999999996</v>
      </c>
      <c r="O73" s="220">
        <v>3364200</v>
      </c>
      <c r="P73" s="221">
        <v>-1.8582805799469061E-2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45470</v>
      </c>
      <c r="E74" s="217">
        <v>3797.65</v>
      </c>
      <c r="F74" s="217">
        <v>3768.5</v>
      </c>
      <c r="G74" s="219">
        <v>3600.15</v>
      </c>
      <c r="H74" s="219">
        <v>3402.65</v>
      </c>
      <c r="I74" s="219">
        <v>3234.3</v>
      </c>
      <c r="J74" s="219">
        <v>3966</v>
      </c>
      <c r="K74" s="219">
        <v>4134.3500000000004</v>
      </c>
      <c r="L74" s="219">
        <v>4331.8500000000004</v>
      </c>
      <c r="M74" s="220">
        <v>3936.85</v>
      </c>
      <c r="N74" s="220">
        <v>3571</v>
      </c>
      <c r="O74" s="220">
        <v>1122825</v>
      </c>
      <c r="P74" s="221">
        <v>-9.8874420657691461E-2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45470</v>
      </c>
      <c r="E75" s="217">
        <v>457.4</v>
      </c>
      <c r="F75" s="217">
        <v>465.13333333333338</v>
      </c>
      <c r="G75" s="219">
        <v>423.71666666666675</v>
      </c>
      <c r="H75" s="219">
        <v>390.03333333333336</v>
      </c>
      <c r="I75" s="219">
        <v>348.61666666666673</v>
      </c>
      <c r="J75" s="219">
        <v>498.81666666666678</v>
      </c>
      <c r="K75" s="219">
        <v>540.23333333333335</v>
      </c>
      <c r="L75" s="219">
        <v>573.91666666666674</v>
      </c>
      <c r="M75" s="220">
        <v>506.55</v>
      </c>
      <c r="N75" s="220">
        <v>431.45</v>
      </c>
      <c r="O75" s="220">
        <v>18675000</v>
      </c>
      <c r="P75" s="221">
        <v>-8.2994520063637972E-2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45470</v>
      </c>
      <c r="E76" s="217">
        <v>154.85</v>
      </c>
      <c r="F76" s="217">
        <v>156.54999999999998</v>
      </c>
      <c r="G76" s="219">
        <v>147.19999999999996</v>
      </c>
      <c r="H76" s="219">
        <v>139.54999999999998</v>
      </c>
      <c r="I76" s="219">
        <v>130.19999999999996</v>
      </c>
      <c r="J76" s="219">
        <v>164.19999999999996</v>
      </c>
      <c r="K76" s="219">
        <v>173.54999999999998</v>
      </c>
      <c r="L76" s="219">
        <v>181.19999999999996</v>
      </c>
      <c r="M76" s="220">
        <v>165.9</v>
      </c>
      <c r="N76" s="220">
        <v>148.9</v>
      </c>
      <c r="O76" s="220">
        <v>84025000</v>
      </c>
      <c r="P76" s="221">
        <v>2.2699610516066213E-2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45470</v>
      </c>
      <c r="E77" s="217">
        <v>190.85</v>
      </c>
      <c r="F77" s="217">
        <v>197.9</v>
      </c>
      <c r="G77" s="219">
        <v>166.8</v>
      </c>
      <c r="H77" s="219">
        <v>142.75</v>
      </c>
      <c r="I77" s="219">
        <v>111.65</v>
      </c>
      <c r="J77" s="219">
        <v>221.95000000000002</v>
      </c>
      <c r="K77" s="219">
        <v>253.04999999999998</v>
      </c>
      <c r="L77" s="219">
        <v>277.10000000000002</v>
      </c>
      <c r="M77" s="220">
        <v>229</v>
      </c>
      <c r="N77" s="220">
        <v>173.85</v>
      </c>
      <c r="O77" s="220">
        <v>124330200</v>
      </c>
      <c r="P77" s="221">
        <v>-4.1782729805013928E-2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45470</v>
      </c>
      <c r="E78" s="217">
        <v>1126.2</v>
      </c>
      <c r="F78" s="217">
        <v>1116.7333333333333</v>
      </c>
      <c r="G78" s="219">
        <v>1049.4666666666667</v>
      </c>
      <c r="H78" s="219">
        <v>972.73333333333335</v>
      </c>
      <c r="I78" s="219">
        <v>905.4666666666667</v>
      </c>
      <c r="J78" s="219">
        <v>1193.4666666666667</v>
      </c>
      <c r="K78" s="219">
        <v>1260.7333333333336</v>
      </c>
      <c r="L78" s="219">
        <v>1337.4666666666667</v>
      </c>
      <c r="M78" s="220">
        <v>1184</v>
      </c>
      <c r="N78" s="220">
        <v>1040</v>
      </c>
      <c r="O78" s="220">
        <v>9671500</v>
      </c>
      <c r="P78" s="221">
        <v>-6.3531063531063525E-2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45470</v>
      </c>
      <c r="E79" s="217">
        <v>76.599999999999994</v>
      </c>
      <c r="F79" s="217">
        <v>77.850000000000009</v>
      </c>
      <c r="G79" s="219">
        <v>67.700000000000017</v>
      </c>
      <c r="H79" s="219">
        <v>58.800000000000011</v>
      </c>
      <c r="I79" s="219">
        <v>48.65000000000002</v>
      </c>
      <c r="J79" s="219">
        <v>86.750000000000014</v>
      </c>
      <c r="K79" s="219">
        <v>96.90000000000002</v>
      </c>
      <c r="L79" s="219">
        <v>105.80000000000001</v>
      </c>
      <c r="M79" s="220">
        <v>88</v>
      </c>
      <c r="N79" s="220">
        <v>68.95</v>
      </c>
      <c r="O79" s="220">
        <v>211275000</v>
      </c>
      <c r="P79" s="221">
        <v>-5.3331989111805624E-2</v>
      </c>
    </row>
    <row r="80" spans="1:16" ht="12.75" customHeight="1">
      <c r="A80" s="213">
        <v>70</v>
      </c>
      <c r="B80" s="225" t="s">
        <v>843</v>
      </c>
      <c r="C80" s="223" t="s">
        <v>116</v>
      </c>
      <c r="D80" s="218">
        <v>45470</v>
      </c>
      <c r="E80" s="217">
        <v>616.29999999999995</v>
      </c>
      <c r="F80" s="217">
        <v>627.18333333333328</v>
      </c>
      <c r="G80" s="219">
        <v>589.61666666666656</v>
      </c>
      <c r="H80" s="219">
        <v>562.93333333333328</v>
      </c>
      <c r="I80" s="219">
        <v>525.36666666666656</v>
      </c>
      <c r="J80" s="219">
        <v>653.86666666666656</v>
      </c>
      <c r="K80" s="219">
        <v>691.43333333333339</v>
      </c>
      <c r="L80" s="219">
        <v>718.11666666666656</v>
      </c>
      <c r="M80" s="220">
        <v>664.75</v>
      </c>
      <c r="N80" s="220">
        <v>600.5</v>
      </c>
      <c r="O80" s="220">
        <v>5916300</v>
      </c>
      <c r="P80" s="221">
        <v>-2.5273077746840865E-2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45470</v>
      </c>
      <c r="E81" s="217">
        <v>1351.3</v>
      </c>
      <c r="F81" s="217">
        <v>1322.8166666666666</v>
      </c>
      <c r="G81" s="219">
        <v>1285.9833333333331</v>
      </c>
      <c r="H81" s="219">
        <v>1220.6666666666665</v>
      </c>
      <c r="I81" s="219">
        <v>1183.833333333333</v>
      </c>
      <c r="J81" s="219">
        <v>1388.1333333333332</v>
      </c>
      <c r="K81" s="219">
        <v>1424.9666666666667</v>
      </c>
      <c r="L81" s="219">
        <v>1490.2833333333333</v>
      </c>
      <c r="M81" s="220">
        <v>1359.65</v>
      </c>
      <c r="N81" s="220">
        <v>1257.5</v>
      </c>
      <c r="O81" s="220">
        <v>6366000</v>
      </c>
      <c r="P81" s="221">
        <v>6.0204846365226078E-2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45470</v>
      </c>
      <c r="E82" s="217">
        <v>2579.35</v>
      </c>
      <c r="F82" s="217">
        <v>2691.8999999999996</v>
      </c>
      <c r="G82" s="219">
        <v>2423.8499999999995</v>
      </c>
      <c r="H82" s="219">
        <v>2268.35</v>
      </c>
      <c r="I82" s="219">
        <v>2000.2999999999997</v>
      </c>
      <c r="J82" s="219">
        <v>2847.3999999999992</v>
      </c>
      <c r="K82" s="219">
        <v>3115.4499999999994</v>
      </c>
      <c r="L82" s="219">
        <v>3270.9499999999989</v>
      </c>
      <c r="M82" s="220">
        <v>2959.95</v>
      </c>
      <c r="N82" s="220">
        <v>2536.4</v>
      </c>
      <c r="O82" s="220">
        <v>3146800</v>
      </c>
      <c r="P82" s="221">
        <v>-0.13569039984069545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45470</v>
      </c>
      <c r="E83" s="217">
        <v>413.85</v>
      </c>
      <c r="F83" s="217">
        <v>419.45</v>
      </c>
      <c r="G83" s="219">
        <v>397.65</v>
      </c>
      <c r="H83" s="219">
        <v>381.45</v>
      </c>
      <c r="I83" s="219">
        <v>359.65</v>
      </c>
      <c r="J83" s="219">
        <v>435.65</v>
      </c>
      <c r="K83" s="219">
        <v>457.45000000000005</v>
      </c>
      <c r="L83" s="219">
        <v>473.65</v>
      </c>
      <c r="M83" s="220">
        <v>441.25</v>
      </c>
      <c r="N83" s="220">
        <v>403.25</v>
      </c>
      <c r="O83" s="220">
        <v>8116000</v>
      </c>
      <c r="P83" s="221">
        <v>-6.9266055045871563E-2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45470</v>
      </c>
      <c r="E84" s="217">
        <v>2261.6999999999998</v>
      </c>
      <c r="F84" s="217">
        <v>2274.7166666666667</v>
      </c>
      <c r="G84" s="219">
        <v>2165.3333333333335</v>
      </c>
      <c r="H84" s="219">
        <v>2068.9666666666667</v>
      </c>
      <c r="I84" s="219">
        <v>1959.5833333333335</v>
      </c>
      <c r="J84" s="219">
        <v>2371.0833333333335</v>
      </c>
      <c r="K84" s="219">
        <v>2480.4666666666667</v>
      </c>
      <c r="L84" s="219">
        <v>2576.8333333333335</v>
      </c>
      <c r="M84" s="220">
        <v>2384.1</v>
      </c>
      <c r="N84" s="220">
        <v>2178.35</v>
      </c>
      <c r="O84" s="220">
        <v>7286529</v>
      </c>
      <c r="P84" s="221">
        <v>-3.9254660252317768E-2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45470</v>
      </c>
      <c r="E85" s="217">
        <v>508.4</v>
      </c>
      <c r="F85" s="217">
        <v>519.43333333333328</v>
      </c>
      <c r="G85" s="219">
        <v>472.51666666666654</v>
      </c>
      <c r="H85" s="219">
        <v>436.63333333333327</v>
      </c>
      <c r="I85" s="219">
        <v>389.71666666666653</v>
      </c>
      <c r="J85" s="219">
        <v>555.31666666666661</v>
      </c>
      <c r="K85" s="219">
        <v>602.23333333333335</v>
      </c>
      <c r="L85" s="219">
        <v>638.11666666666656</v>
      </c>
      <c r="M85" s="220">
        <v>566.35</v>
      </c>
      <c r="N85" s="220">
        <v>483.55</v>
      </c>
      <c r="O85" s="220">
        <v>7740000</v>
      </c>
      <c r="P85" s="221">
        <v>-1.1178537208559566E-2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45470</v>
      </c>
      <c r="E86" s="217">
        <v>4352.3999999999996</v>
      </c>
      <c r="F86" s="217">
        <v>4496.1666666666661</v>
      </c>
      <c r="G86" s="219">
        <v>3832.3833333333323</v>
      </c>
      <c r="H86" s="219">
        <v>3312.3666666666663</v>
      </c>
      <c r="I86" s="219">
        <v>2648.5833333333326</v>
      </c>
      <c r="J86" s="219">
        <v>5016.1833333333325</v>
      </c>
      <c r="K86" s="219">
        <v>5679.9666666666653</v>
      </c>
      <c r="L86" s="219">
        <v>6199.9833333333318</v>
      </c>
      <c r="M86" s="220">
        <v>5159.95</v>
      </c>
      <c r="N86" s="220">
        <v>3976.15</v>
      </c>
      <c r="O86" s="220">
        <v>10878000</v>
      </c>
      <c r="P86" s="221">
        <v>-1.416492210652239E-2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45470</v>
      </c>
      <c r="E87" s="217">
        <v>1776.45</v>
      </c>
      <c r="F87" s="217">
        <v>1792.8166666666666</v>
      </c>
      <c r="G87" s="219">
        <v>1703.6333333333332</v>
      </c>
      <c r="H87" s="219">
        <v>1630.8166666666666</v>
      </c>
      <c r="I87" s="219">
        <v>1541.6333333333332</v>
      </c>
      <c r="J87" s="219">
        <v>1865.6333333333332</v>
      </c>
      <c r="K87" s="219">
        <v>1954.8166666666666</v>
      </c>
      <c r="L87" s="219">
        <v>2027.6333333333332</v>
      </c>
      <c r="M87" s="220">
        <v>1882</v>
      </c>
      <c r="N87" s="220">
        <v>1720</v>
      </c>
      <c r="O87" s="220">
        <v>5335500</v>
      </c>
      <c r="P87" s="221">
        <v>-6.9822175732217578E-2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45470</v>
      </c>
      <c r="E88" s="217">
        <v>1309.55</v>
      </c>
      <c r="F88" s="217">
        <v>1290.05</v>
      </c>
      <c r="G88" s="219">
        <v>1250.3499999999999</v>
      </c>
      <c r="H88" s="219">
        <v>1191.1499999999999</v>
      </c>
      <c r="I88" s="219">
        <v>1151.4499999999998</v>
      </c>
      <c r="J88" s="219">
        <v>1349.25</v>
      </c>
      <c r="K88" s="219">
        <v>1388.9500000000003</v>
      </c>
      <c r="L88" s="219">
        <v>1448.15</v>
      </c>
      <c r="M88" s="220">
        <v>1329.75</v>
      </c>
      <c r="N88" s="220">
        <v>1230.8499999999999</v>
      </c>
      <c r="O88" s="220">
        <v>21002100</v>
      </c>
      <c r="P88" s="221">
        <v>1.5244057186363251E-2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45470</v>
      </c>
      <c r="E89" s="217">
        <v>3388.95</v>
      </c>
      <c r="F89" s="217">
        <v>3590.3666666666663</v>
      </c>
      <c r="G89" s="219">
        <v>3148.6333333333328</v>
      </c>
      <c r="H89" s="219">
        <v>2908.3166666666666</v>
      </c>
      <c r="I89" s="219">
        <v>2466.583333333333</v>
      </c>
      <c r="J89" s="219">
        <v>3830.6833333333325</v>
      </c>
      <c r="K89" s="219">
        <v>4272.4166666666661</v>
      </c>
      <c r="L89" s="219">
        <v>4512.7333333333318</v>
      </c>
      <c r="M89" s="220">
        <v>4032.1</v>
      </c>
      <c r="N89" s="220">
        <v>3350.05</v>
      </c>
      <c r="O89" s="220">
        <v>2782950</v>
      </c>
      <c r="P89" s="221">
        <v>-3.0820665517421512E-2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45470</v>
      </c>
      <c r="E90" s="217">
        <v>1487.85</v>
      </c>
      <c r="F90" s="217">
        <v>1503.5166666666664</v>
      </c>
      <c r="G90" s="219">
        <v>1438.2333333333329</v>
      </c>
      <c r="H90" s="219">
        <v>1388.6166666666666</v>
      </c>
      <c r="I90" s="219">
        <v>1323.333333333333</v>
      </c>
      <c r="J90" s="219">
        <v>1553.1333333333328</v>
      </c>
      <c r="K90" s="219">
        <v>1618.4166666666665</v>
      </c>
      <c r="L90" s="219">
        <v>1668.0333333333326</v>
      </c>
      <c r="M90" s="220">
        <v>1568.8</v>
      </c>
      <c r="N90" s="220">
        <v>1453.9</v>
      </c>
      <c r="O90" s="220">
        <v>188656050</v>
      </c>
      <c r="P90" s="221">
        <v>-2.4070264687556013E-2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45470</v>
      </c>
      <c r="E91" s="217">
        <v>532.9</v>
      </c>
      <c r="F91" s="217">
        <v>532.98333333333323</v>
      </c>
      <c r="G91" s="219">
        <v>510.16666666666652</v>
      </c>
      <c r="H91" s="219">
        <v>487.43333333333328</v>
      </c>
      <c r="I91" s="219">
        <v>464.61666666666656</v>
      </c>
      <c r="J91" s="219">
        <v>555.71666666666647</v>
      </c>
      <c r="K91" s="219">
        <v>578.5333333333333</v>
      </c>
      <c r="L91" s="219">
        <v>601.26666666666642</v>
      </c>
      <c r="M91" s="220">
        <v>555.79999999999995</v>
      </c>
      <c r="N91" s="220">
        <v>510.25</v>
      </c>
      <c r="O91" s="220">
        <v>46602600</v>
      </c>
      <c r="P91" s="221">
        <v>-3.3578174186778595E-2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45470</v>
      </c>
      <c r="E92" s="217">
        <v>5332.05</v>
      </c>
      <c r="F92" s="217">
        <v>5209.3166666666666</v>
      </c>
      <c r="G92" s="219">
        <v>5047.7333333333336</v>
      </c>
      <c r="H92" s="219">
        <v>4763.416666666667</v>
      </c>
      <c r="I92" s="219">
        <v>4601.8333333333339</v>
      </c>
      <c r="J92" s="219">
        <v>5493.6333333333332</v>
      </c>
      <c r="K92" s="219">
        <v>5655.2166666666672</v>
      </c>
      <c r="L92" s="219">
        <v>5939.5333333333328</v>
      </c>
      <c r="M92" s="220">
        <v>5370.9</v>
      </c>
      <c r="N92" s="220">
        <v>4925</v>
      </c>
      <c r="O92" s="220">
        <v>3646350</v>
      </c>
      <c r="P92" s="221">
        <v>5.1563784228057276E-2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45470</v>
      </c>
      <c r="E93" s="217">
        <v>649.29999999999995</v>
      </c>
      <c r="F93" s="217">
        <v>647.85</v>
      </c>
      <c r="G93" s="219">
        <v>596.1</v>
      </c>
      <c r="H93" s="219">
        <v>542.9</v>
      </c>
      <c r="I93" s="219">
        <v>491.15</v>
      </c>
      <c r="J93" s="219">
        <v>701.05000000000007</v>
      </c>
      <c r="K93" s="219">
        <v>752.80000000000007</v>
      </c>
      <c r="L93" s="219">
        <v>806.00000000000011</v>
      </c>
      <c r="M93" s="220">
        <v>699.6</v>
      </c>
      <c r="N93" s="220">
        <v>594.65</v>
      </c>
      <c r="O93" s="220">
        <v>49781200</v>
      </c>
      <c r="P93" s="221">
        <v>-7.9952390809356247E-2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45470</v>
      </c>
      <c r="E94" s="217">
        <v>299.3</v>
      </c>
      <c r="F94" s="217">
        <v>313.15000000000003</v>
      </c>
      <c r="G94" s="219">
        <v>256.65000000000009</v>
      </c>
      <c r="H94" s="219">
        <v>214.00000000000006</v>
      </c>
      <c r="I94" s="219">
        <v>157.50000000000011</v>
      </c>
      <c r="J94" s="219">
        <v>355.80000000000007</v>
      </c>
      <c r="K94" s="219">
        <v>412.29999999999995</v>
      </c>
      <c r="L94" s="219">
        <v>454.95000000000005</v>
      </c>
      <c r="M94" s="220">
        <v>369.65</v>
      </c>
      <c r="N94" s="220">
        <v>270.5</v>
      </c>
      <c r="O94" s="220">
        <v>32330000</v>
      </c>
      <c r="P94" s="221">
        <v>-7.6876513317191281E-2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45470</v>
      </c>
      <c r="E95" s="217">
        <v>495.1</v>
      </c>
      <c r="F95" s="217">
        <v>518.54999999999995</v>
      </c>
      <c r="G95" s="219">
        <v>447.09999999999991</v>
      </c>
      <c r="H95" s="219">
        <v>399.09999999999997</v>
      </c>
      <c r="I95" s="219">
        <v>327.64999999999992</v>
      </c>
      <c r="J95" s="219">
        <v>566.54999999999995</v>
      </c>
      <c r="K95" s="219">
        <v>638</v>
      </c>
      <c r="L95" s="219">
        <v>685.99999999999989</v>
      </c>
      <c r="M95" s="220">
        <v>590</v>
      </c>
      <c r="N95" s="220">
        <v>470.55</v>
      </c>
      <c r="O95" s="220">
        <v>27639900</v>
      </c>
      <c r="P95" s="221">
        <v>-3.4178018651433037E-4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45470</v>
      </c>
      <c r="E96" s="217">
        <v>2479.4499999999998</v>
      </c>
      <c r="F96" s="217">
        <v>2434.2666666666664</v>
      </c>
      <c r="G96" s="219">
        <v>2374.5333333333328</v>
      </c>
      <c r="H96" s="219">
        <v>2269.6166666666663</v>
      </c>
      <c r="I96" s="219">
        <v>2209.8833333333328</v>
      </c>
      <c r="J96" s="219">
        <v>2539.1833333333329</v>
      </c>
      <c r="K96" s="219">
        <v>2598.9166666666665</v>
      </c>
      <c r="L96" s="219">
        <v>2703.833333333333</v>
      </c>
      <c r="M96" s="220">
        <v>2494</v>
      </c>
      <c r="N96" s="220">
        <v>2329.35</v>
      </c>
      <c r="O96" s="220">
        <v>19402500</v>
      </c>
      <c r="P96" s="221">
        <v>2.9414105400544351E-2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45470</v>
      </c>
      <c r="E97" s="217">
        <v>1072.3499999999999</v>
      </c>
      <c r="F97" s="217">
        <v>1097.5166666666667</v>
      </c>
      <c r="G97" s="219">
        <v>1032.2333333333333</v>
      </c>
      <c r="H97" s="219">
        <v>992.11666666666679</v>
      </c>
      <c r="I97" s="219">
        <v>926.83333333333348</v>
      </c>
      <c r="J97" s="219">
        <v>1137.6333333333332</v>
      </c>
      <c r="K97" s="219">
        <v>1202.9166666666665</v>
      </c>
      <c r="L97" s="219">
        <v>1243.0333333333331</v>
      </c>
      <c r="M97" s="220">
        <v>1162.8</v>
      </c>
      <c r="N97" s="220">
        <v>1057.4000000000001</v>
      </c>
      <c r="O97" s="220">
        <v>83022800</v>
      </c>
      <c r="P97" s="221">
        <v>2.0267015346500585E-2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45470</v>
      </c>
      <c r="E98" s="217">
        <v>1537</v>
      </c>
      <c r="F98" s="217">
        <v>1541.9333333333334</v>
      </c>
      <c r="G98" s="219">
        <v>1474.3666666666668</v>
      </c>
      <c r="H98" s="219">
        <v>1411.7333333333333</v>
      </c>
      <c r="I98" s="219">
        <v>1344.1666666666667</v>
      </c>
      <c r="J98" s="219">
        <v>1604.5666666666668</v>
      </c>
      <c r="K98" s="219">
        <v>1672.1333333333334</v>
      </c>
      <c r="L98" s="219">
        <v>1734.7666666666669</v>
      </c>
      <c r="M98" s="220">
        <v>1609.5</v>
      </c>
      <c r="N98" s="220">
        <v>1479.3</v>
      </c>
      <c r="O98" s="220">
        <v>3853000</v>
      </c>
      <c r="P98" s="221">
        <v>4.4456492274329087E-2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45470</v>
      </c>
      <c r="E99" s="217">
        <v>543.20000000000005</v>
      </c>
      <c r="F99" s="217">
        <v>540.11666666666667</v>
      </c>
      <c r="G99" s="219">
        <v>521.5333333333333</v>
      </c>
      <c r="H99" s="219">
        <v>499.86666666666667</v>
      </c>
      <c r="I99" s="219">
        <v>481.2833333333333</v>
      </c>
      <c r="J99" s="219">
        <v>561.7833333333333</v>
      </c>
      <c r="K99" s="219">
        <v>580.36666666666656</v>
      </c>
      <c r="L99" s="219">
        <v>602.0333333333333</v>
      </c>
      <c r="M99" s="220">
        <v>558.70000000000005</v>
      </c>
      <c r="N99" s="220">
        <v>518.45000000000005</v>
      </c>
      <c r="O99" s="220">
        <v>12672000</v>
      </c>
      <c r="P99" s="221">
        <v>-7.1240105540897103E-2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45470</v>
      </c>
      <c r="E100" s="217">
        <v>13.35</v>
      </c>
      <c r="F100" s="217">
        <v>13.833333333333334</v>
      </c>
      <c r="G100" s="219">
        <v>11.716666666666669</v>
      </c>
      <c r="H100" s="219">
        <v>10.083333333333334</v>
      </c>
      <c r="I100" s="219">
        <v>7.9666666666666686</v>
      </c>
      <c r="J100" s="219">
        <v>15.466666666666669</v>
      </c>
      <c r="K100" s="219">
        <v>17.583333333333332</v>
      </c>
      <c r="L100" s="219">
        <v>19.216666666666669</v>
      </c>
      <c r="M100" s="220">
        <v>15.95</v>
      </c>
      <c r="N100" s="220">
        <v>12.2</v>
      </c>
      <c r="O100" s="220">
        <v>3060240000</v>
      </c>
      <c r="P100" s="221">
        <v>-2.0088703365510044E-3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45470</v>
      </c>
      <c r="E101" s="217">
        <v>107.4</v>
      </c>
      <c r="F101" s="217">
        <v>110.13333333333333</v>
      </c>
      <c r="G101" s="219">
        <v>102.96666666666665</v>
      </c>
      <c r="H101" s="219">
        <v>98.533333333333331</v>
      </c>
      <c r="I101" s="219">
        <v>91.36666666666666</v>
      </c>
      <c r="J101" s="219">
        <v>114.56666666666665</v>
      </c>
      <c r="K101" s="219">
        <v>121.73333333333333</v>
      </c>
      <c r="L101" s="219">
        <v>126.16666666666664</v>
      </c>
      <c r="M101" s="220">
        <v>117.3</v>
      </c>
      <c r="N101" s="220">
        <v>105.7</v>
      </c>
      <c r="O101" s="220">
        <v>88095000</v>
      </c>
      <c r="P101" s="221">
        <v>-2.1710161021654635E-2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45470</v>
      </c>
      <c r="E102" s="217">
        <v>72.599999999999994</v>
      </c>
      <c r="F102" s="217">
        <v>74.066666666666663</v>
      </c>
      <c r="G102" s="219">
        <v>69.383333333333326</v>
      </c>
      <c r="H102" s="219">
        <v>66.166666666666657</v>
      </c>
      <c r="I102" s="219">
        <v>61.48333333333332</v>
      </c>
      <c r="J102" s="219">
        <v>77.283333333333331</v>
      </c>
      <c r="K102" s="219">
        <v>81.966666666666669</v>
      </c>
      <c r="L102" s="219">
        <v>85.183333333333337</v>
      </c>
      <c r="M102" s="220">
        <v>78.75</v>
      </c>
      <c r="N102" s="220">
        <v>70.849999999999994</v>
      </c>
      <c r="O102" s="220">
        <v>382297500</v>
      </c>
      <c r="P102" s="221">
        <v>4.3566383457876959E-2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45470</v>
      </c>
      <c r="E103" s="217">
        <v>145.19999999999999</v>
      </c>
      <c r="F103" s="217">
        <v>146.20000000000002</v>
      </c>
      <c r="G103" s="219">
        <v>134.25000000000003</v>
      </c>
      <c r="H103" s="219">
        <v>123.30000000000001</v>
      </c>
      <c r="I103" s="219">
        <v>111.35000000000002</v>
      </c>
      <c r="J103" s="219">
        <v>157.15000000000003</v>
      </c>
      <c r="K103" s="219">
        <v>169.10000000000002</v>
      </c>
      <c r="L103" s="219">
        <v>180.05000000000004</v>
      </c>
      <c r="M103" s="220">
        <v>158.15</v>
      </c>
      <c r="N103" s="220">
        <v>135.25</v>
      </c>
      <c r="O103" s="220">
        <v>55927500</v>
      </c>
      <c r="P103" s="221">
        <v>-5.1091175160654069E-2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45470</v>
      </c>
      <c r="E104" s="217">
        <v>443.75</v>
      </c>
      <c r="F104" s="217">
        <v>445.55</v>
      </c>
      <c r="G104" s="219">
        <v>422.55</v>
      </c>
      <c r="H104" s="219">
        <v>401.35</v>
      </c>
      <c r="I104" s="219">
        <v>378.35</v>
      </c>
      <c r="J104" s="219">
        <v>466.75</v>
      </c>
      <c r="K104" s="219">
        <v>489.75</v>
      </c>
      <c r="L104" s="219">
        <v>510.95</v>
      </c>
      <c r="M104" s="220">
        <v>468.55</v>
      </c>
      <c r="N104" s="220">
        <v>424.35</v>
      </c>
      <c r="O104" s="220">
        <v>16857500</v>
      </c>
      <c r="P104" s="221">
        <v>-9.8463122288403565E-2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45470</v>
      </c>
      <c r="E105" s="217">
        <v>528.85</v>
      </c>
      <c r="F105" s="217">
        <v>538.43333333333328</v>
      </c>
      <c r="G105" s="219">
        <v>495.36666666666656</v>
      </c>
      <c r="H105" s="219">
        <v>461.88333333333327</v>
      </c>
      <c r="I105" s="219">
        <v>418.81666666666655</v>
      </c>
      <c r="J105" s="219">
        <v>571.91666666666652</v>
      </c>
      <c r="K105" s="219">
        <v>614.98333333333335</v>
      </c>
      <c r="L105" s="219">
        <v>648.46666666666658</v>
      </c>
      <c r="M105" s="220">
        <v>581.5</v>
      </c>
      <c r="N105" s="220">
        <v>504.95</v>
      </c>
      <c r="O105" s="220">
        <v>18095000</v>
      </c>
      <c r="P105" s="221">
        <v>-3.9951188455008488E-2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45470</v>
      </c>
      <c r="E106" s="217">
        <v>184.95</v>
      </c>
      <c r="F106" s="217">
        <v>189.51666666666665</v>
      </c>
      <c r="G106" s="219">
        <v>164.8833333333333</v>
      </c>
      <c r="H106" s="219">
        <v>144.81666666666663</v>
      </c>
      <c r="I106" s="219">
        <v>120.18333333333328</v>
      </c>
      <c r="J106" s="219">
        <v>209.58333333333331</v>
      </c>
      <c r="K106" s="219">
        <v>234.21666666666664</v>
      </c>
      <c r="L106" s="219">
        <v>254.28333333333333</v>
      </c>
      <c r="M106" s="220">
        <v>214.15</v>
      </c>
      <c r="N106" s="220">
        <v>169.45</v>
      </c>
      <c r="O106" s="220">
        <v>24014900</v>
      </c>
      <c r="P106" s="221">
        <v>-3.3158201984821951E-2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45470</v>
      </c>
      <c r="E107" s="217">
        <v>2344.1</v>
      </c>
      <c r="F107" s="217">
        <v>2326.4500000000003</v>
      </c>
      <c r="G107" s="219">
        <v>2224.6500000000005</v>
      </c>
      <c r="H107" s="219">
        <v>2105.2000000000003</v>
      </c>
      <c r="I107" s="219">
        <v>2003.4000000000005</v>
      </c>
      <c r="J107" s="219">
        <v>2445.9000000000005</v>
      </c>
      <c r="K107" s="219">
        <v>2547.7000000000007</v>
      </c>
      <c r="L107" s="219">
        <v>2667.1500000000005</v>
      </c>
      <c r="M107" s="220">
        <v>2428.25</v>
      </c>
      <c r="N107" s="220">
        <v>2207</v>
      </c>
      <c r="O107" s="220">
        <v>1372200</v>
      </c>
      <c r="P107" s="221">
        <v>-6.212835759688333E-2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45470</v>
      </c>
      <c r="E108" s="217">
        <v>4085</v>
      </c>
      <c r="F108" s="217">
        <v>4076.7333333333336</v>
      </c>
      <c r="G108" s="219">
        <v>3808.2666666666673</v>
      </c>
      <c r="H108" s="219">
        <v>3531.5333333333338</v>
      </c>
      <c r="I108" s="219">
        <v>3263.0666666666675</v>
      </c>
      <c r="J108" s="219">
        <v>4353.4666666666672</v>
      </c>
      <c r="K108" s="219">
        <v>4621.9333333333343</v>
      </c>
      <c r="L108" s="219">
        <v>4898.666666666667</v>
      </c>
      <c r="M108" s="220">
        <v>4345.2</v>
      </c>
      <c r="N108" s="220">
        <v>3800</v>
      </c>
      <c r="O108" s="220">
        <v>5276100</v>
      </c>
      <c r="P108" s="221">
        <v>-9.2237018684835345E-2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45470</v>
      </c>
      <c r="E109" s="217">
        <v>1395.9</v>
      </c>
      <c r="F109" s="217">
        <v>1433.9333333333334</v>
      </c>
      <c r="G109" s="219">
        <v>1316.9666666666667</v>
      </c>
      <c r="H109" s="219">
        <v>1238.0333333333333</v>
      </c>
      <c r="I109" s="219">
        <v>1121.0666666666666</v>
      </c>
      <c r="J109" s="219">
        <v>1512.8666666666668</v>
      </c>
      <c r="K109" s="219">
        <v>1629.8333333333335</v>
      </c>
      <c r="L109" s="219">
        <v>1708.7666666666669</v>
      </c>
      <c r="M109" s="220">
        <v>1550.9</v>
      </c>
      <c r="N109" s="220">
        <v>1355</v>
      </c>
      <c r="O109" s="220">
        <v>24888000</v>
      </c>
      <c r="P109" s="221">
        <v>1.5629463374821465E-2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45470</v>
      </c>
      <c r="E110" s="217">
        <v>308.8</v>
      </c>
      <c r="F110" s="217">
        <v>322.14999999999998</v>
      </c>
      <c r="G110" s="219">
        <v>280.04999999999995</v>
      </c>
      <c r="H110" s="219">
        <v>251.29999999999995</v>
      </c>
      <c r="I110" s="219">
        <v>209.19999999999993</v>
      </c>
      <c r="J110" s="219">
        <v>350.9</v>
      </c>
      <c r="K110" s="219">
        <v>393</v>
      </c>
      <c r="L110" s="219">
        <v>421.75</v>
      </c>
      <c r="M110" s="220">
        <v>364.25</v>
      </c>
      <c r="N110" s="220">
        <v>293.39999999999998</v>
      </c>
      <c r="O110" s="220">
        <v>63042800</v>
      </c>
      <c r="P110" s="221">
        <v>-5.9163791353764969E-2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45470</v>
      </c>
      <c r="E111" s="217">
        <v>1397.85</v>
      </c>
      <c r="F111" s="217">
        <v>1395.4333333333334</v>
      </c>
      <c r="G111" s="219">
        <v>1365.8666666666668</v>
      </c>
      <c r="H111" s="219">
        <v>1333.8833333333334</v>
      </c>
      <c r="I111" s="219">
        <v>1304.3166666666668</v>
      </c>
      <c r="J111" s="219">
        <v>1427.4166666666667</v>
      </c>
      <c r="K111" s="219">
        <v>1456.9833333333333</v>
      </c>
      <c r="L111" s="219">
        <v>1488.9666666666667</v>
      </c>
      <c r="M111" s="220">
        <v>1425</v>
      </c>
      <c r="N111" s="220">
        <v>1363.45</v>
      </c>
      <c r="O111" s="220">
        <v>50204800</v>
      </c>
      <c r="P111" s="221">
        <v>-1.4123006833712985E-2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45470</v>
      </c>
      <c r="E112" s="217">
        <v>154.55000000000001</v>
      </c>
      <c r="F112" s="217">
        <v>159.08333333333334</v>
      </c>
      <c r="G112" s="219">
        <v>141.66666666666669</v>
      </c>
      <c r="H112" s="219">
        <v>128.78333333333333</v>
      </c>
      <c r="I112" s="219">
        <v>111.36666666666667</v>
      </c>
      <c r="J112" s="219">
        <v>171.9666666666667</v>
      </c>
      <c r="K112" s="219">
        <v>189.38333333333338</v>
      </c>
      <c r="L112" s="219">
        <v>202.26666666666671</v>
      </c>
      <c r="M112" s="220">
        <v>176.5</v>
      </c>
      <c r="N112" s="220">
        <v>146.19999999999999</v>
      </c>
      <c r="O112" s="220">
        <v>156799500</v>
      </c>
      <c r="P112" s="221">
        <v>-2.8952691483259366E-2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45470</v>
      </c>
      <c r="E113" s="217">
        <v>1129.55</v>
      </c>
      <c r="F113" s="217">
        <v>1112.8500000000001</v>
      </c>
      <c r="G113" s="219">
        <v>1084.5000000000002</v>
      </c>
      <c r="H113" s="219">
        <v>1039.45</v>
      </c>
      <c r="I113" s="219">
        <v>1011.1000000000001</v>
      </c>
      <c r="J113" s="219">
        <v>1157.9000000000003</v>
      </c>
      <c r="K113" s="219">
        <v>1186.2500000000002</v>
      </c>
      <c r="L113" s="219">
        <v>1231.3000000000004</v>
      </c>
      <c r="M113" s="220">
        <v>1141.2</v>
      </c>
      <c r="N113" s="220">
        <v>1067.8</v>
      </c>
      <c r="O113" s="220">
        <v>2560350</v>
      </c>
      <c r="P113" s="221">
        <v>-0.10334623264284089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45470</v>
      </c>
      <c r="E114" s="217">
        <v>915</v>
      </c>
      <c r="F114" s="217">
        <v>941.33333333333337</v>
      </c>
      <c r="G114" s="219">
        <v>822.86666666666679</v>
      </c>
      <c r="H114" s="219">
        <v>730.73333333333346</v>
      </c>
      <c r="I114" s="219">
        <v>612.26666666666688</v>
      </c>
      <c r="J114" s="219">
        <v>1033.4666666666667</v>
      </c>
      <c r="K114" s="219">
        <v>1151.9333333333332</v>
      </c>
      <c r="L114" s="219">
        <v>1244.0666666666666</v>
      </c>
      <c r="M114" s="220">
        <v>1059.8</v>
      </c>
      <c r="N114" s="220">
        <v>849.2</v>
      </c>
      <c r="O114" s="220">
        <v>16205000</v>
      </c>
      <c r="P114" s="221">
        <v>-5.7977238565600168E-3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45470</v>
      </c>
      <c r="E115" s="217">
        <v>415.95</v>
      </c>
      <c r="F115" s="217">
        <v>416.05</v>
      </c>
      <c r="G115" s="219">
        <v>403.25</v>
      </c>
      <c r="H115" s="219">
        <v>390.55</v>
      </c>
      <c r="I115" s="219">
        <v>377.75</v>
      </c>
      <c r="J115" s="219">
        <v>428.75</v>
      </c>
      <c r="K115" s="219">
        <v>441.55000000000007</v>
      </c>
      <c r="L115" s="219">
        <v>454.25</v>
      </c>
      <c r="M115" s="220">
        <v>428.85</v>
      </c>
      <c r="N115" s="220">
        <v>403.35</v>
      </c>
      <c r="O115" s="220">
        <v>109144000</v>
      </c>
      <c r="P115" s="221">
        <v>-2.3838076574336773E-3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45470</v>
      </c>
      <c r="E116" s="217">
        <v>960.7</v>
      </c>
      <c r="F116" s="217">
        <v>971.19999999999993</v>
      </c>
      <c r="G116" s="219">
        <v>895.59999999999991</v>
      </c>
      <c r="H116" s="219">
        <v>830.5</v>
      </c>
      <c r="I116" s="219">
        <v>754.9</v>
      </c>
      <c r="J116" s="219">
        <v>1036.2999999999997</v>
      </c>
      <c r="K116" s="219">
        <v>1111.9000000000001</v>
      </c>
      <c r="L116" s="219">
        <v>1176.9999999999998</v>
      </c>
      <c r="M116" s="220">
        <v>1046.8</v>
      </c>
      <c r="N116" s="220">
        <v>906.1</v>
      </c>
      <c r="O116" s="220">
        <v>10196250</v>
      </c>
      <c r="P116" s="221">
        <v>-0.12134432056875101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45470</v>
      </c>
      <c r="E117" s="217">
        <v>3848.75</v>
      </c>
      <c r="F117" s="217">
        <v>3858.0833333333335</v>
      </c>
      <c r="G117" s="219">
        <v>3646.166666666667</v>
      </c>
      <c r="H117" s="219">
        <v>3443.5833333333335</v>
      </c>
      <c r="I117" s="219">
        <v>3231.666666666667</v>
      </c>
      <c r="J117" s="219">
        <v>4060.666666666667</v>
      </c>
      <c r="K117" s="219">
        <v>4272.5833333333339</v>
      </c>
      <c r="L117" s="219">
        <v>4475.166666666667</v>
      </c>
      <c r="M117" s="220">
        <v>4070</v>
      </c>
      <c r="N117" s="220">
        <v>3655.5</v>
      </c>
      <c r="O117" s="220">
        <v>367375</v>
      </c>
      <c r="P117" s="221">
        <v>-0.15787965616045846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45470</v>
      </c>
      <c r="E118" s="217">
        <v>843.8</v>
      </c>
      <c r="F118" s="217">
        <v>859.26666666666677</v>
      </c>
      <c r="G118" s="219">
        <v>812.48333333333358</v>
      </c>
      <c r="H118" s="219">
        <v>781.16666666666686</v>
      </c>
      <c r="I118" s="219">
        <v>734.38333333333367</v>
      </c>
      <c r="J118" s="219">
        <v>890.58333333333348</v>
      </c>
      <c r="K118" s="219">
        <v>937.36666666666656</v>
      </c>
      <c r="L118" s="219">
        <v>968.68333333333339</v>
      </c>
      <c r="M118" s="220">
        <v>906.05</v>
      </c>
      <c r="N118" s="220">
        <v>827.95</v>
      </c>
      <c r="O118" s="220">
        <v>14402475</v>
      </c>
      <c r="P118" s="221">
        <v>-3.0885225053367851E-2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45470</v>
      </c>
      <c r="E119" s="217">
        <v>495.45</v>
      </c>
      <c r="F119" s="217">
        <v>489.5333333333333</v>
      </c>
      <c r="G119" s="219">
        <v>474.71666666666658</v>
      </c>
      <c r="H119" s="219">
        <v>453.98333333333329</v>
      </c>
      <c r="I119" s="219">
        <v>439.16666666666657</v>
      </c>
      <c r="J119" s="219">
        <v>510.26666666666659</v>
      </c>
      <c r="K119" s="219">
        <v>525.08333333333326</v>
      </c>
      <c r="L119" s="219">
        <v>545.81666666666661</v>
      </c>
      <c r="M119" s="220">
        <v>504.35</v>
      </c>
      <c r="N119" s="220">
        <v>468.8</v>
      </c>
      <c r="O119" s="220">
        <v>22030000</v>
      </c>
      <c r="P119" s="221">
        <v>-2.473576448453323E-2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45470</v>
      </c>
      <c r="E120" s="217">
        <v>1641.3</v>
      </c>
      <c r="F120" s="217">
        <v>1657.5166666666664</v>
      </c>
      <c r="G120" s="219">
        <v>1591.1333333333328</v>
      </c>
      <c r="H120" s="219">
        <v>1540.9666666666662</v>
      </c>
      <c r="I120" s="219">
        <v>1474.5833333333326</v>
      </c>
      <c r="J120" s="219">
        <v>1707.6833333333329</v>
      </c>
      <c r="K120" s="219">
        <v>1774.0666666666666</v>
      </c>
      <c r="L120" s="219">
        <v>1824.2333333333331</v>
      </c>
      <c r="M120" s="220">
        <v>1723.9</v>
      </c>
      <c r="N120" s="220">
        <v>1607.35</v>
      </c>
      <c r="O120" s="220">
        <v>43086800</v>
      </c>
      <c r="P120" s="221">
        <v>2.9513805923787859E-2</v>
      </c>
    </row>
    <row r="121" spans="1:16" ht="12.75" customHeight="1">
      <c r="A121" s="213">
        <v>111</v>
      </c>
      <c r="B121" s="225" t="s">
        <v>66</v>
      </c>
      <c r="C121" s="217" t="s">
        <v>848</v>
      </c>
      <c r="D121" s="218">
        <v>45470</v>
      </c>
      <c r="E121" s="217">
        <v>147.30000000000001</v>
      </c>
      <c r="F121" s="217">
        <v>148.98333333333335</v>
      </c>
      <c r="G121" s="219">
        <v>140.56666666666669</v>
      </c>
      <c r="H121" s="219">
        <v>133.83333333333334</v>
      </c>
      <c r="I121" s="219">
        <v>125.41666666666669</v>
      </c>
      <c r="J121" s="219">
        <v>155.7166666666667</v>
      </c>
      <c r="K121" s="219">
        <v>164.13333333333333</v>
      </c>
      <c r="L121" s="219">
        <v>170.8666666666667</v>
      </c>
      <c r="M121" s="220">
        <v>157.4</v>
      </c>
      <c r="N121" s="220">
        <v>142.25</v>
      </c>
      <c r="O121" s="220">
        <v>45436546</v>
      </c>
      <c r="P121" s="221">
        <v>-6.6550554587954905E-2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45470</v>
      </c>
      <c r="E122" s="217">
        <v>2648.65</v>
      </c>
      <c r="F122" s="217">
        <v>2618.2166666666667</v>
      </c>
      <c r="G122" s="219">
        <v>2550.4333333333334</v>
      </c>
      <c r="H122" s="219">
        <v>2452.2166666666667</v>
      </c>
      <c r="I122" s="219">
        <v>2384.4333333333334</v>
      </c>
      <c r="J122" s="219">
        <v>2716.4333333333334</v>
      </c>
      <c r="K122" s="219">
        <v>2784.2166666666672</v>
      </c>
      <c r="L122" s="219">
        <v>2882.4333333333334</v>
      </c>
      <c r="M122" s="220">
        <v>2686</v>
      </c>
      <c r="N122" s="220">
        <v>2520</v>
      </c>
      <c r="O122" s="220">
        <v>1196700</v>
      </c>
      <c r="P122" s="221">
        <v>0.11486864169927334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45470</v>
      </c>
      <c r="E123" s="217">
        <v>406.7</v>
      </c>
      <c r="F123" s="217">
        <v>408.68333333333339</v>
      </c>
      <c r="G123" s="219">
        <v>386.36666666666679</v>
      </c>
      <c r="H123" s="219">
        <v>366.03333333333342</v>
      </c>
      <c r="I123" s="219">
        <v>343.71666666666681</v>
      </c>
      <c r="J123" s="219">
        <v>429.01666666666677</v>
      </c>
      <c r="K123" s="219">
        <v>451.33333333333337</v>
      </c>
      <c r="L123" s="219">
        <v>471.66666666666674</v>
      </c>
      <c r="M123" s="220">
        <v>431</v>
      </c>
      <c r="N123" s="220">
        <v>388.35</v>
      </c>
      <c r="O123" s="220">
        <v>12542600</v>
      </c>
      <c r="P123" s="221">
        <v>-4.0644899065167322E-4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45470</v>
      </c>
      <c r="E124" s="217">
        <v>578.4</v>
      </c>
      <c r="F124" s="217">
        <v>601.85</v>
      </c>
      <c r="G124" s="219">
        <v>525.45000000000005</v>
      </c>
      <c r="H124" s="219">
        <v>472.5</v>
      </c>
      <c r="I124" s="219">
        <v>396.1</v>
      </c>
      <c r="J124" s="219">
        <v>654.80000000000007</v>
      </c>
      <c r="K124" s="219">
        <v>731.19999999999993</v>
      </c>
      <c r="L124" s="219">
        <v>784.15000000000009</v>
      </c>
      <c r="M124" s="220">
        <v>678.25</v>
      </c>
      <c r="N124" s="220">
        <v>548.9</v>
      </c>
      <c r="O124" s="220">
        <v>26571000</v>
      </c>
      <c r="P124" s="221">
        <v>-2.4344569288389514E-2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45470</v>
      </c>
      <c r="E125" s="217">
        <v>3384.85</v>
      </c>
      <c r="F125" s="217">
        <v>3535.0166666666664</v>
      </c>
      <c r="G125" s="219">
        <v>3155.1833333333329</v>
      </c>
      <c r="H125" s="219">
        <v>2925.5166666666664</v>
      </c>
      <c r="I125" s="219">
        <v>2545.6833333333329</v>
      </c>
      <c r="J125" s="219">
        <v>3764.6833333333329</v>
      </c>
      <c r="K125" s="219">
        <v>4144.5166666666664</v>
      </c>
      <c r="L125" s="219">
        <v>4374.1833333333325</v>
      </c>
      <c r="M125" s="220">
        <v>3914.85</v>
      </c>
      <c r="N125" s="220">
        <v>3305.35</v>
      </c>
      <c r="O125" s="220">
        <v>13744950</v>
      </c>
      <c r="P125" s="221">
        <v>6.854410821526441E-2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45470</v>
      </c>
      <c r="E126" s="217">
        <v>4595.8999999999996</v>
      </c>
      <c r="F126" s="217">
        <v>4579.6499999999996</v>
      </c>
      <c r="G126" s="219">
        <v>4511.3999999999996</v>
      </c>
      <c r="H126" s="219">
        <v>4426.8999999999996</v>
      </c>
      <c r="I126" s="219">
        <v>4358.6499999999996</v>
      </c>
      <c r="J126" s="219">
        <v>4664.1499999999996</v>
      </c>
      <c r="K126" s="219">
        <v>4732.3999999999996</v>
      </c>
      <c r="L126" s="219">
        <v>4816.8999999999996</v>
      </c>
      <c r="M126" s="220">
        <v>4647.8999999999996</v>
      </c>
      <c r="N126" s="220">
        <v>4495.1499999999996</v>
      </c>
      <c r="O126" s="220">
        <v>3668550</v>
      </c>
      <c r="P126" s="221">
        <v>-2.7283935886727916E-2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45470</v>
      </c>
      <c r="E127" s="217">
        <v>4394.3</v>
      </c>
      <c r="F127" s="217">
        <v>4336.9833333333336</v>
      </c>
      <c r="G127" s="219">
        <v>4194.166666666667</v>
      </c>
      <c r="H127" s="219">
        <v>3994.0333333333338</v>
      </c>
      <c r="I127" s="219">
        <v>3851.2166666666672</v>
      </c>
      <c r="J127" s="219">
        <v>4537.1166666666668</v>
      </c>
      <c r="K127" s="219">
        <v>4679.9333333333325</v>
      </c>
      <c r="L127" s="219">
        <v>4880.0666666666666</v>
      </c>
      <c r="M127" s="220">
        <v>4479.8</v>
      </c>
      <c r="N127" s="220">
        <v>4136.8500000000004</v>
      </c>
      <c r="O127" s="220">
        <v>1594900</v>
      </c>
      <c r="P127" s="221">
        <v>-5.2684723212164407E-2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45470</v>
      </c>
      <c r="E128" s="217">
        <v>1571.8</v>
      </c>
      <c r="F128" s="217">
        <v>1555.8833333333332</v>
      </c>
      <c r="G128" s="219">
        <v>1507.8166666666664</v>
      </c>
      <c r="H128" s="219">
        <v>1443.8333333333333</v>
      </c>
      <c r="I128" s="219">
        <v>1395.7666666666664</v>
      </c>
      <c r="J128" s="219">
        <v>1619.8666666666663</v>
      </c>
      <c r="K128" s="219">
        <v>1667.9333333333329</v>
      </c>
      <c r="L128" s="219">
        <v>1731.9166666666663</v>
      </c>
      <c r="M128" s="220">
        <v>1603.95</v>
      </c>
      <c r="N128" s="220">
        <v>1491.9</v>
      </c>
      <c r="O128" s="220">
        <v>6599400</v>
      </c>
      <c r="P128" s="221">
        <v>-2.1550094517958411E-2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45470</v>
      </c>
      <c r="E129" s="217">
        <v>2578.4499999999998</v>
      </c>
      <c r="F129" s="217">
        <v>2563.6833333333329</v>
      </c>
      <c r="G129" s="219">
        <v>2474.8666666666659</v>
      </c>
      <c r="H129" s="219">
        <v>2371.2833333333328</v>
      </c>
      <c r="I129" s="219">
        <v>2282.4666666666658</v>
      </c>
      <c r="J129" s="219">
        <v>2667.266666666666</v>
      </c>
      <c r="K129" s="219">
        <v>2756.0833333333326</v>
      </c>
      <c r="L129" s="219">
        <v>2859.6666666666661</v>
      </c>
      <c r="M129" s="220">
        <v>2652.5</v>
      </c>
      <c r="N129" s="220">
        <v>2460.1</v>
      </c>
      <c r="O129" s="220">
        <v>13326950</v>
      </c>
      <c r="P129" s="221">
        <v>6.3454824745147326E-2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45470</v>
      </c>
      <c r="E130" s="217">
        <v>255.6</v>
      </c>
      <c r="F130" s="217">
        <v>255.69999999999996</v>
      </c>
      <c r="G130" s="219">
        <v>242.44999999999993</v>
      </c>
      <c r="H130" s="219">
        <v>229.29999999999998</v>
      </c>
      <c r="I130" s="219">
        <v>216.04999999999995</v>
      </c>
      <c r="J130" s="219">
        <v>268.84999999999991</v>
      </c>
      <c r="K130" s="219">
        <v>282.09999999999997</v>
      </c>
      <c r="L130" s="219">
        <v>295.24999999999989</v>
      </c>
      <c r="M130" s="220">
        <v>268.95</v>
      </c>
      <c r="N130" s="220">
        <v>242.55</v>
      </c>
      <c r="O130" s="220">
        <v>29510000</v>
      </c>
      <c r="P130" s="221">
        <v>3.9230877588392735E-2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45470</v>
      </c>
      <c r="E131" s="217">
        <v>159.19999999999999</v>
      </c>
      <c r="F131" s="217">
        <v>161.33333333333334</v>
      </c>
      <c r="G131" s="219">
        <v>148.86666666666667</v>
      </c>
      <c r="H131" s="219">
        <v>138.53333333333333</v>
      </c>
      <c r="I131" s="219">
        <v>126.06666666666666</v>
      </c>
      <c r="J131" s="219">
        <v>171.66666666666669</v>
      </c>
      <c r="K131" s="219">
        <v>184.13333333333333</v>
      </c>
      <c r="L131" s="219">
        <v>194.4666666666667</v>
      </c>
      <c r="M131" s="220">
        <v>173.8</v>
      </c>
      <c r="N131" s="220">
        <v>151</v>
      </c>
      <c r="O131" s="220">
        <v>47751000</v>
      </c>
      <c r="P131" s="221">
        <v>-3.228356031128405E-2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45470</v>
      </c>
      <c r="E132" s="217">
        <v>617.4</v>
      </c>
      <c r="F132" s="217">
        <v>610.38333333333333</v>
      </c>
      <c r="G132" s="219">
        <v>598.26666666666665</v>
      </c>
      <c r="H132" s="219">
        <v>579.13333333333333</v>
      </c>
      <c r="I132" s="219">
        <v>567.01666666666665</v>
      </c>
      <c r="J132" s="219">
        <v>629.51666666666665</v>
      </c>
      <c r="K132" s="219">
        <v>641.63333333333321</v>
      </c>
      <c r="L132" s="219">
        <v>660.76666666666665</v>
      </c>
      <c r="M132" s="220">
        <v>622.5</v>
      </c>
      <c r="N132" s="220">
        <v>591.25</v>
      </c>
      <c r="O132" s="220">
        <v>11346000</v>
      </c>
      <c r="P132" s="221">
        <v>0.14856656948493682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45470</v>
      </c>
      <c r="E133" s="217">
        <v>12188.15</v>
      </c>
      <c r="F133" s="217">
        <v>12137.050000000001</v>
      </c>
      <c r="G133" s="219">
        <v>11634.250000000002</v>
      </c>
      <c r="H133" s="219">
        <v>11080.35</v>
      </c>
      <c r="I133" s="219">
        <v>10577.550000000001</v>
      </c>
      <c r="J133" s="219">
        <v>12690.950000000003</v>
      </c>
      <c r="K133" s="219">
        <v>13193.750000000002</v>
      </c>
      <c r="L133" s="219">
        <v>13747.650000000003</v>
      </c>
      <c r="M133" s="220">
        <v>12639.85</v>
      </c>
      <c r="N133" s="220">
        <v>11583.15</v>
      </c>
      <c r="O133" s="220">
        <v>2124100</v>
      </c>
      <c r="P133" s="221">
        <v>-2.1670543260484076E-2</v>
      </c>
    </row>
    <row r="134" spans="1:16" ht="12.75" customHeight="1">
      <c r="A134" s="213">
        <v>124</v>
      </c>
      <c r="B134" s="225" t="s">
        <v>57</v>
      </c>
      <c r="C134" s="217" t="s">
        <v>172</v>
      </c>
      <c r="D134" s="218">
        <v>45470</v>
      </c>
      <c r="E134" s="217">
        <v>1208.3</v>
      </c>
      <c r="F134" s="217">
        <v>1195.5666666666666</v>
      </c>
      <c r="G134" s="219">
        <v>1152.7333333333331</v>
      </c>
      <c r="H134" s="219">
        <v>1097.1666666666665</v>
      </c>
      <c r="I134" s="219">
        <v>1054.333333333333</v>
      </c>
      <c r="J134" s="219">
        <v>1251.1333333333332</v>
      </c>
      <c r="K134" s="219">
        <v>1293.9666666666667</v>
      </c>
      <c r="L134" s="219">
        <v>1349.5333333333333</v>
      </c>
      <c r="M134" s="220">
        <v>1238.4000000000001</v>
      </c>
      <c r="N134" s="220">
        <v>1140</v>
      </c>
      <c r="O134" s="220">
        <v>7126000</v>
      </c>
      <c r="P134" s="221">
        <v>-8.7650116508334833E-2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45470</v>
      </c>
      <c r="E135" s="217">
        <v>3221.55</v>
      </c>
      <c r="F135" s="217">
        <v>3271.2166666666667</v>
      </c>
      <c r="G135" s="219">
        <v>2891.8333333333335</v>
      </c>
      <c r="H135" s="219">
        <v>2562.1166666666668</v>
      </c>
      <c r="I135" s="219">
        <v>2182.7333333333336</v>
      </c>
      <c r="J135" s="219">
        <v>3600.9333333333334</v>
      </c>
      <c r="K135" s="219">
        <v>3980.3166666666666</v>
      </c>
      <c r="L135" s="219">
        <v>4310.0333333333328</v>
      </c>
      <c r="M135" s="220">
        <v>3650.6</v>
      </c>
      <c r="N135" s="220">
        <v>2941.5</v>
      </c>
      <c r="O135" s="220">
        <v>2764800</v>
      </c>
      <c r="P135" s="221">
        <v>-2.9758562605277934E-2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45470</v>
      </c>
      <c r="E136" s="217">
        <v>1896.15</v>
      </c>
      <c r="F136" s="217">
        <v>1883.2</v>
      </c>
      <c r="G136" s="219">
        <v>1816.8000000000002</v>
      </c>
      <c r="H136" s="219">
        <v>1737.45</v>
      </c>
      <c r="I136" s="219">
        <v>1671.0500000000002</v>
      </c>
      <c r="J136" s="219">
        <v>1962.5500000000002</v>
      </c>
      <c r="K136" s="219">
        <v>2028.9500000000003</v>
      </c>
      <c r="L136" s="219">
        <v>2108.3000000000002</v>
      </c>
      <c r="M136" s="220">
        <v>1949.6</v>
      </c>
      <c r="N136" s="220">
        <v>1803.85</v>
      </c>
      <c r="O136" s="220">
        <v>994000</v>
      </c>
      <c r="P136" s="221">
        <v>9.5196121639488762E-2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45470</v>
      </c>
      <c r="E137" s="217">
        <v>902.8</v>
      </c>
      <c r="F137" s="217">
        <v>900.6</v>
      </c>
      <c r="G137" s="219">
        <v>865.40000000000009</v>
      </c>
      <c r="H137" s="219">
        <v>828.00000000000011</v>
      </c>
      <c r="I137" s="219">
        <v>792.80000000000018</v>
      </c>
      <c r="J137" s="219">
        <v>938</v>
      </c>
      <c r="K137" s="219">
        <v>973.2</v>
      </c>
      <c r="L137" s="219">
        <v>1010.5999999999999</v>
      </c>
      <c r="M137" s="220">
        <v>935.8</v>
      </c>
      <c r="N137" s="220">
        <v>863.2</v>
      </c>
      <c r="O137" s="220">
        <v>5923200</v>
      </c>
      <c r="P137" s="221">
        <v>-0.13896964763344574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45470</v>
      </c>
      <c r="E138" s="217">
        <v>1269.3</v>
      </c>
      <c r="F138" s="217">
        <v>1276.8166666666666</v>
      </c>
      <c r="G138" s="219">
        <v>1175.2833333333333</v>
      </c>
      <c r="H138" s="219">
        <v>1081.2666666666667</v>
      </c>
      <c r="I138" s="219">
        <v>979.73333333333335</v>
      </c>
      <c r="J138" s="219">
        <v>1370.8333333333333</v>
      </c>
      <c r="K138" s="219">
        <v>1472.3666666666666</v>
      </c>
      <c r="L138" s="219">
        <v>1566.3833333333332</v>
      </c>
      <c r="M138" s="220">
        <v>1378.35</v>
      </c>
      <c r="N138" s="220">
        <v>1182.8</v>
      </c>
      <c r="O138" s="220">
        <v>2054400</v>
      </c>
      <c r="P138" s="221">
        <v>-0.10036784025223332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45470</v>
      </c>
      <c r="E139" s="217">
        <v>142.5</v>
      </c>
      <c r="F139" s="217">
        <v>142.88333333333335</v>
      </c>
      <c r="G139" s="219">
        <v>135.16666666666671</v>
      </c>
      <c r="H139" s="219">
        <v>127.83333333333337</v>
      </c>
      <c r="I139" s="219">
        <v>120.11666666666673</v>
      </c>
      <c r="J139" s="219">
        <v>150.2166666666667</v>
      </c>
      <c r="K139" s="219">
        <v>157.93333333333334</v>
      </c>
      <c r="L139" s="219">
        <v>165.26666666666668</v>
      </c>
      <c r="M139" s="220">
        <v>150.6</v>
      </c>
      <c r="N139" s="220">
        <v>135.55000000000001</v>
      </c>
      <c r="O139" s="220">
        <v>114018900</v>
      </c>
      <c r="P139" s="221">
        <v>-0.12341703056768559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45470</v>
      </c>
      <c r="E140" s="217">
        <v>2278.9499999999998</v>
      </c>
      <c r="F140" s="217">
        <v>2259.333333333333</v>
      </c>
      <c r="G140" s="219">
        <v>2202.8166666666662</v>
      </c>
      <c r="H140" s="219">
        <v>2126.6833333333329</v>
      </c>
      <c r="I140" s="219">
        <v>2070.1666666666661</v>
      </c>
      <c r="J140" s="219">
        <v>2335.4666666666662</v>
      </c>
      <c r="K140" s="219">
        <v>2391.9833333333327</v>
      </c>
      <c r="L140" s="219">
        <v>2468.1166666666663</v>
      </c>
      <c r="M140" s="220">
        <v>2315.85</v>
      </c>
      <c r="N140" s="220">
        <v>2183.1999999999998</v>
      </c>
      <c r="O140" s="220">
        <v>2317150</v>
      </c>
      <c r="P140" s="221">
        <v>-2.5107023024412818E-2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45470</v>
      </c>
      <c r="E141" s="217">
        <v>122519.95</v>
      </c>
      <c r="F141" s="217">
        <v>122499.78333333333</v>
      </c>
      <c r="G141" s="219">
        <v>116799.56666666665</v>
      </c>
      <c r="H141" s="219">
        <v>111079.18333333332</v>
      </c>
      <c r="I141" s="219">
        <v>105378.96666666665</v>
      </c>
      <c r="J141" s="219">
        <v>128220.16666666666</v>
      </c>
      <c r="K141" s="219">
        <v>133920.38333333333</v>
      </c>
      <c r="L141" s="219">
        <v>139640.76666666666</v>
      </c>
      <c r="M141" s="220">
        <v>128200</v>
      </c>
      <c r="N141" s="220">
        <v>116779.4</v>
      </c>
      <c r="O141" s="220">
        <v>51900</v>
      </c>
      <c r="P141" s="221">
        <v>-1.1547344110854503E-3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45470</v>
      </c>
      <c r="E142" s="217">
        <v>1649.15</v>
      </c>
      <c r="F142" s="217">
        <v>1653.1166666666668</v>
      </c>
      <c r="G142" s="219">
        <v>1576.6833333333336</v>
      </c>
      <c r="H142" s="219">
        <v>1504.2166666666669</v>
      </c>
      <c r="I142" s="219">
        <v>1427.7833333333338</v>
      </c>
      <c r="J142" s="219">
        <v>1725.5833333333335</v>
      </c>
      <c r="K142" s="219">
        <v>1802.0166666666669</v>
      </c>
      <c r="L142" s="219">
        <v>1874.4833333333333</v>
      </c>
      <c r="M142" s="220">
        <v>1729.55</v>
      </c>
      <c r="N142" s="220">
        <v>1580.65</v>
      </c>
      <c r="O142" s="220">
        <v>3688850</v>
      </c>
      <c r="P142" s="221">
        <v>-0.15347721822541965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45470</v>
      </c>
      <c r="E143" s="217">
        <v>159.30000000000001</v>
      </c>
      <c r="F143" s="217">
        <v>167.85</v>
      </c>
      <c r="G143" s="219">
        <v>139.85</v>
      </c>
      <c r="H143" s="219">
        <v>120.4</v>
      </c>
      <c r="I143" s="219">
        <v>92.4</v>
      </c>
      <c r="J143" s="219">
        <v>187.29999999999998</v>
      </c>
      <c r="K143" s="219">
        <v>215.29999999999998</v>
      </c>
      <c r="L143" s="219">
        <v>234.74999999999997</v>
      </c>
      <c r="M143" s="220">
        <v>195.85</v>
      </c>
      <c r="N143" s="220">
        <v>148.4</v>
      </c>
      <c r="O143" s="220">
        <v>80152500</v>
      </c>
      <c r="P143" s="221">
        <v>-3.289443916564861E-2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45470</v>
      </c>
      <c r="E144" s="217">
        <v>5649</v>
      </c>
      <c r="F144" s="217">
        <v>5568.6833333333334</v>
      </c>
      <c r="G144" s="219">
        <v>5347.7666666666664</v>
      </c>
      <c r="H144" s="219">
        <v>5046.5333333333328</v>
      </c>
      <c r="I144" s="219">
        <v>4825.6166666666659</v>
      </c>
      <c r="J144" s="219">
        <v>5869.916666666667</v>
      </c>
      <c r="K144" s="219">
        <v>6090.833333333333</v>
      </c>
      <c r="L144" s="219">
        <v>6392.0666666666675</v>
      </c>
      <c r="M144" s="220">
        <v>5789.6</v>
      </c>
      <c r="N144" s="220">
        <v>5267.45</v>
      </c>
      <c r="O144" s="220">
        <v>1618050</v>
      </c>
      <c r="P144" s="221">
        <v>7.6599719757122842E-3</v>
      </c>
    </row>
    <row r="145" spans="1:16" ht="12.75" customHeight="1">
      <c r="A145" s="213">
        <v>135</v>
      </c>
      <c r="B145" s="225" t="s">
        <v>843</v>
      </c>
      <c r="C145" s="217" t="s">
        <v>183</v>
      </c>
      <c r="D145" s="218">
        <v>45470</v>
      </c>
      <c r="E145" s="217">
        <v>3044.2</v>
      </c>
      <c r="F145" s="217">
        <v>3047.1999999999994</v>
      </c>
      <c r="G145" s="219">
        <v>2821.6999999999989</v>
      </c>
      <c r="H145" s="219">
        <v>2599.1999999999994</v>
      </c>
      <c r="I145" s="219">
        <v>2373.6999999999989</v>
      </c>
      <c r="J145" s="219">
        <v>3269.6999999999989</v>
      </c>
      <c r="K145" s="219">
        <v>3495.2</v>
      </c>
      <c r="L145" s="219">
        <v>3717.6999999999989</v>
      </c>
      <c r="M145" s="220">
        <v>3272.7</v>
      </c>
      <c r="N145" s="220">
        <v>2824.7</v>
      </c>
      <c r="O145" s="220">
        <v>1620700</v>
      </c>
      <c r="P145" s="221">
        <v>-0.10911389621811786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45470</v>
      </c>
      <c r="E146" s="217">
        <v>2432.15</v>
      </c>
      <c r="F146" s="217">
        <v>2405.7333333333331</v>
      </c>
      <c r="G146" s="219">
        <v>2366.4666666666662</v>
      </c>
      <c r="H146" s="219">
        <v>2300.7833333333333</v>
      </c>
      <c r="I146" s="219">
        <v>2261.5166666666664</v>
      </c>
      <c r="J146" s="219">
        <v>2471.4166666666661</v>
      </c>
      <c r="K146" s="219">
        <v>2510.6833333333334</v>
      </c>
      <c r="L146" s="219">
        <v>2576.3666666666659</v>
      </c>
      <c r="M146" s="220">
        <v>2445</v>
      </c>
      <c r="N146" s="220">
        <v>2340.0500000000002</v>
      </c>
      <c r="O146" s="220">
        <v>6091000</v>
      </c>
      <c r="P146" s="221">
        <v>-8.430800685528729E-2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45470</v>
      </c>
      <c r="E147" s="217">
        <v>237.6</v>
      </c>
      <c r="F147" s="217">
        <v>239.83333333333334</v>
      </c>
      <c r="G147" s="219">
        <v>210.26666666666671</v>
      </c>
      <c r="H147" s="219">
        <v>182.93333333333337</v>
      </c>
      <c r="I147" s="219">
        <v>153.36666666666673</v>
      </c>
      <c r="J147" s="219">
        <v>267.16666666666669</v>
      </c>
      <c r="K147" s="219">
        <v>296.73333333333335</v>
      </c>
      <c r="L147" s="219">
        <v>324.06666666666666</v>
      </c>
      <c r="M147" s="220">
        <v>269.39999999999998</v>
      </c>
      <c r="N147" s="220">
        <v>212.5</v>
      </c>
      <c r="O147" s="220">
        <v>71716500</v>
      </c>
      <c r="P147" s="221">
        <v>-6.4180857310628309E-2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45470</v>
      </c>
      <c r="E148" s="217">
        <v>332.75</v>
      </c>
      <c r="F148" s="217">
        <v>346.68333333333334</v>
      </c>
      <c r="G148" s="219">
        <v>301.36666666666667</v>
      </c>
      <c r="H148" s="219">
        <v>269.98333333333335</v>
      </c>
      <c r="I148" s="219">
        <v>224.66666666666669</v>
      </c>
      <c r="J148" s="219">
        <v>378.06666666666666</v>
      </c>
      <c r="K148" s="219">
        <v>423.38333333333338</v>
      </c>
      <c r="L148" s="219">
        <v>454.76666666666665</v>
      </c>
      <c r="M148" s="220">
        <v>392</v>
      </c>
      <c r="N148" s="220">
        <v>315.3</v>
      </c>
      <c r="O148" s="220">
        <v>99493500</v>
      </c>
      <c r="P148" s="221">
        <v>-9.5484856336337978E-2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45470</v>
      </c>
      <c r="E149" s="217">
        <v>1746.2</v>
      </c>
      <c r="F149" s="217">
        <v>1746.0833333333333</v>
      </c>
      <c r="G149" s="219">
        <v>1611.1666666666665</v>
      </c>
      <c r="H149" s="219">
        <v>1476.1333333333332</v>
      </c>
      <c r="I149" s="219">
        <v>1341.2166666666665</v>
      </c>
      <c r="J149" s="219">
        <v>1881.1166666666666</v>
      </c>
      <c r="K149" s="219">
        <v>2016.0333333333331</v>
      </c>
      <c r="L149" s="219">
        <v>2151.0666666666666</v>
      </c>
      <c r="M149" s="220">
        <v>1881</v>
      </c>
      <c r="N149" s="220">
        <v>1611.05</v>
      </c>
      <c r="O149" s="220">
        <v>4788700</v>
      </c>
      <c r="P149" s="221">
        <v>-3.2937517670342101E-2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45470</v>
      </c>
      <c r="E150" s="217">
        <v>7310.1</v>
      </c>
      <c r="F150" s="217">
        <v>7319.6333333333341</v>
      </c>
      <c r="G150" s="219">
        <v>7038.4166666666679</v>
      </c>
      <c r="H150" s="219">
        <v>6766.7333333333336</v>
      </c>
      <c r="I150" s="219">
        <v>6485.5166666666673</v>
      </c>
      <c r="J150" s="219">
        <v>7591.3166666666684</v>
      </c>
      <c r="K150" s="219">
        <v>7872.5333333333338</v>
      </c>
      <c r="L150" s="219">
        <v>8144.216666666669</v>
      </c>
      <c r="M150" s="220">
        <v>7600.85</v>
      </c>
      <c r="N150" s="220">
        <v>7047.95</v>
      </c>
      <c r="O150" s="220">
        <v>615600</v>
      </c>
      <c r="P150" s="221">
        <v>-7.1913161465400277E-2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45470</v>
      </c>
      <c r="E151" s="217">
        <v>237.2</v>
      </c>
      <c r="F151" s="217">
        <v>245.88333333333333</v>
      </c>
      <c r="G151" s="219">
        <v>205.96666666666664</v>
      </c>
      <c r="H151" s="219">
        <v>174.73333333333332</v>
      </c>
      <c r="I151" s="219">
        <v>134.81666666666663</v>
      </c>
      <c r="J151" s="219">
        <v>277.11666666666667</v>
      </c>
      <c r="K151" s="219">
        <v>317.03333333333342</v>
      </c>
      <c r="L151" s="219">
        <v>348.26666666666665</v>
      </c>
      <c r="M151" s="220">
        <v>285.8</v>
      </c>
      <c r="N151" s="220">
        <v>214.65</v>
      </c>
      <c r="O151" s="220">
        <v>80284050</v>
      </c>
      <c r="P151" s="221">
        <v>-0.10313534901724657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45470</v>
      </c>
      <c r="E152" s="217">
        <v>36305.800000000003</v>
      </c>
      <c r="F152" s="217">
        <v>36156.433333333342</v>
      </c>
      <c r="G152" s="219">
        <v>35337.966666666682</v>
      </c>
      <c r="H152" s="219">
        <v>34370.133333333339</v>
      </c>
      <c r="I152" s="219">
        <v>33551.666666666679</v>
      </c>
      <c r="J152" s="219">
        <v>37124.266666666685</v>
      </c>
      <c r="K152" s="219">
        <v>37942.733333333344</v>
      </c>
      <c r="L152" s="219">
        <v>38910.566666666688</v>
      </c>
      <c r="M152" s="220">
        <v>36974.9</v>
      </c>
      <c r="N152" s="220">
        <v>35188.6</v>
      </c>
      <c r="O152" s="220">
        <v>201885</v>
      </c>
      <c r="P152" s="221">
        <v>-1.2473402303910778E-2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45470</v>
      </c>
      <c r="E153" s="217">
        <v>756.45</v>
      </c>
      <c r="F153" s="217">
        <v>769.18333333333339</v>
      </c>
      <c r="G153" s="219">
        <v>723.41666666666674</v>
      </c>
      <c r="H153" s="219">
        <v>690.38333333333333</v>
      </c>
      <c r="I153" s="219">
        <v>644.61666666666667</v>
      </c>
      <c r="J153" s="219">
        <v>802.21666666666681</v>
      </c>
      <c r="K153" s="219">
        <v>847.98333333333346</v>
      </c>
      <c r="L153" s="219">
        <v>881.01666666666688</v>
      </c>
      <c r="M153" s="220">
        <v>814.95</v>
      </c>
      <c r="N153" s="220">
        <v>736.15</v>
      </c>
      <c r="O153" s="220">
        <v>12255000</v>
      </c>
      <c r="P153" s="221">
        <v>1.1952684709233913E-2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45470</v>
      </c>
      <c r="E154" s="217">
        <v>3356.65</v>
      </c>
      <c r="F154" s="217">
        <v>3357.5499999999997</v>
      </c>
      <c r="G154" s="219">
        <v>3245.0999999999995</v>
      </c>
      <c r="H154" s="219">
        <v>3133.5499999999997</v>
      </c>
      <c r="I154" s="219">
        <v>3021.0999999999995</v>
      </c>
      <c r="J154" s="219">
        <v>3469.0999999999995</v>
      </c>
      <c r="K154" s="219">
        <v>3581.5499999999993</v>
      </c>
      <c r="L154" s="219">
        <v>3693.0999999999995</v>
      </c>
      <c r="M154" s="220">
        <v>3470</v>
      </c>
      <c r="N154" s="220">
        <v>3246</v>
      </c>
      <c r="O154" s="220">
        <v>2663800</v>
      </c>
      <c r="P154" s="221">
        <v>2.7542045980558556E-2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45470</v>
      </c>
      <c r="E155" s="217">
        <v>278.39999999999998</v>
      </c>
      <c r="F155" s="217">
        <v>282.95</v>
      </c>
      <c r="G155" s="219">
        <v>250.25</v>
      </c>
      <c r="H155" s="219">
        <v>222.10000000000002</v>
      </c>
      <c r="I155" s="219">
        <v>189.40000000000003</v>
      </c>
      <c r="J155" s="219">
        <v>311.09999999999997</v>
      </c>
      <c r="K155" s="219">
        <v>343.7999999999999</v>
      </c>
      <c r="L155" s="219">
        <v>371.94999999999993</v>
      </c>
      <c r="M155" s="220">
        <v>315.64999999999998</v>
      </c>
      <c r="N155" s="220">
        <v>254.8</v>
      </c>
      <c r="O155" s="220">
        <v>41784000</v>
      </c>
      <c r="P155" s="221">
        <v>-4.2880703683342493E-2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45470</v>
      </c>
      <c r="E156" s="217">
        <v>425.75</v>
      </c>
      <c r="F156" s="217">
        <v>459.93333333333334</v>
      </c>
      <c r="G156" s="219">
        <v>370.01666666666665</v>
      </c>
      <c r="H156" s="219">
        <v>314.2833333333333</v>
      </c>
      <c r="I156" s="219">
        <v>224.36666666666662</v>
      </c>
      <c r="J156" s="219">
        <v>515.66666666666674</v>
      </c>
      <c r="K156" s="219">
        <v>605.58333333333326</v>
      </c>
      <c r="L156" s="219">
        <v>661.31666666666672</v>
      </c>
      <c r="M156" s="220">
        <v>549.85</v>
      </c>
      <c r="N156" s="220">
        <v>404.2</v>
      </c>
      <c r="O156" s="220">
        <v>67943025</v>
      </c>
      <c r="P156" s="221">
        <v>-6.0859315552563756E-2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45470</v>
      </c>
      <c r="E157" s="217">
        <v>3068.55</v>
      </c>
      <c r="F157" s="217">
        <v>3029.4666666666667</v>
      </c>
      <c r="G157" s="219">
        <v>2956.3333333333335</v>
      </c>
      <c r="H157" s="219">
        <v>2844.1166666666668</v>
      </c>
      <c r="I157" s="219">
        <v>2770.9833333333336</v>
      </c>
      <c r="J157" s="219">
        <v>3141.6833333333334</v>
      </c>
      <c r="K157" s="219">
        <v>3214.8166666666666</v>
      </c>
      <c r="L157" s="219">
        <v>3327.0333333333333</v>
      </c>
      <c r="M157" s="220">
        <v>3102.6</v>
      </c>
      <c r="N157" s="220">
        <v>2917.25</v>
      </c>
      <c r="O157" s="220">
        <v>1798500</v>
      </c>
      <c r="P157" s="221">
        <v>5.450733752620545E-3</v>
      </c>
    </row>
    <row r="158" spans="1:16" ht="12.75" customHeight="1">
      <c r="A158" s="213">
        <v>148</v>
      </c>
      <c r="B158" s="225" t="s">
        <v>843</v>
      </c>
      <c r="C158" s="217" t="s">
        <v>197</v>
      </c>
      <c r="D158" s="218">
        <v>45470</v>
      </c>
      <c r="E158" s="217">
        <v>3609.75</v>
      </c>
      <c r="F158" s="217">
        <v>3608.5333333333333</v>
      </c>
      <c r="G158" s="219">
        <v>3538.3666666666668</v>
      </c>
      <c r="H158" s="219">
        <v>3466.9833333333336</v>
      </c>
      <c r="I158" s="219">
        <v>3396.8166666666671</v>
      </c>
      <c r="J158" s="219">
        <v>3679.9166666666665</v>
      </c>
      <c r="K158" s="219">
        <v>3750.0833333333335</v>
      </c>
      <c r="L158" s="219">
        <v>3821.4666666666662</v>
      </c>
      <c r="M158" s="220">
        <v>3678.7</v>
      </c>
      <c r="N158" s="220">
        <v>3537.15</v>
      </c>
      <c r="O158" s="220">
        <v>1447000</v>
      </c>
      <c r="P158" s="221">
        <v>7.4637950241366505E-2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45470</v>
      </c>
      <c r="E159" s="217">
        <v>114.05</v>
      </c>
      <c r="F159" s="217">
        <v>116.94999999999999</v>
      </c>
      <c r="G159" s="219">
        <v>99.549999999999983</v>
      </c>
      <c r="H159" s="219">
        <v>85.05</v>
      </c>
      <c r="I159" s="219">
        <v>67.649999999999991</v>
      </c>
      <c r="J159" s="219">
        <v>131.44999999999999</v>
      </c>
      <c r="K159" s="219">
        <v>148.84999999999997</v>
      </c>
      <c r="L159" s="219">
        <v>163.34999999999997</v>
      </c>
      <c r="M159" s="220">
        <v>134.35</v>
      </c>
      <c r="N159" s="220">
        <v>102.45</v>
      </c>
      <c r="O159" s="220">
        <v>280848000</v>
      </c>
      <c r="P159" s="221">
        <v>3.5056166524161922E-2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45470</v>
      </c>
      <c r="E160" s="217">
        <v>6471.25</v>
      </c>
      <c r="F160" s="217">
        <v>6566.0999999999995</v>
      </c>
      <c r="G160" s="219">
        <v>6107.1999999999989</v>
      </c>
      <c r="H160" s="219">
        <v>5743.15</v>
      </c>
      <c r="I160" s="219">
        <v>5284.2499999999991</v>
      </c>
      <c r="J160" s="219">
        <v>6930.1499999999987</v>
      </c>
      <c r="K160" s="219">
        <v>7389.0499999999984</v>
      </c>
      <c r="L160" s="219">
        <v>7753.0999999999985</v>
      </c>
      <c r="M160" s="220">
        <v>7025</v>
      </c>
      <c r="N160" s="220">
        <v>6202.05</v>
      </c>
      <c r="O160" s="220">
        <v>1578825</v>
      </c>
      <c r="P160" s="221">
        <v>-3.3707693249280864E-2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45470</v>
      </c>
      <c r="E161" s="217">
        <v>296.14999999999998</v>
      </c>
      <c r="F161" s="217">
        <v>303.46666666666664</v>
      </c>
      <c r="G161" s="219">
        <v>271.93333333333328</v>
      </c>
      <c r="H161" s="219">
        <v>247.71666666666664</v>
      </c>
      <c r="I161" s="219">
        <v>216.18333333333328</v>
      </c>
      <c r="J161" s="219">
        <v>327.68333333333328</v>
      </c>
      <c r="K161" s="219">
        <v>359.2166666666667</v>
      </c>
      <c r="L161" s="219">
        <v>383.43333333333328</v>
      </c>
      <c r="M161" s="220">
        <v>335</v>
      </c>
      <c r="N161" s="220">
        <v>279.25</v>
      </c>
      <c r="O161" s="220">
        <v>63072000</v>
      </c>
      <c r="P161" s="221">
        <v>3.1194820482636845E-2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45470</v>
      </c>
      <c r="E162" s="217">
        <v>1274.3</v>
      </c>
      <c r="F162" s="217">
        <v>1272.1333333333332</v>
      </c>
      <c r="G162" s="219">
        <v>1207.1666666666665</v>
      </c>
      <c r="H162" s="219">
        <v>1140.0333333333333</v>
      </c>
      <c r="I162" s="219">
        <v>1075.0666666666666</v>
      </c>
      <c r="J162" s="219">
        <v>1339.2666666666664</v>
      </c>
      <c r="K162" s="219">
        <v>1404.2333333333331</v>
      </c>
      <c r="L162" s="219">
        <v>1471.3666666666663</v>
      </c>
      <c r="M162" s="220">
        <v>1337.1</v>
      </c>
      <c r="N162" s="220">
        <v>1205</v>
      </c>
      <c r="O162" s="220">
        <v>4385425</v>
      </c>
      <c r="P162" s="221">
        <v>-1.1830520909757888E-2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45470</v>
      </c>
      <c r="E163" s="217">
        <v>731.2</v>
      </c>
      <c r="F163" s="217">
        <v>739.4</v>
      </c>
      <c r="G163" s="219">
        <v>693.3</v>
      </c>
      <c r="H163" s="219">
        <v>655.4</v>
      </c>
      <c r="I163" s="219">
        <v>609.29999999999995</v>
      </c>
      <c r="J163" s="219">
        <v>777.3</v>
      </c>
      <c r="K163" s="219">
        <v>823.40000000000009</v>
      </c>
      <c r="L163" s="219">
        <v>861.3</v>
      </c>
      <c r="M163" s="220">
        <v>785.5</v>
      </c>
      <c r="N163" s="220">
        <v>701.5</v>
      </c>
      <c r="O163" s="220">
        <v>8458350</v>
      </c>
      <c r="P163" s="221">
        <v>-5.4267249572324656E-2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45470</v>
      </c>
      <c r="E164" s="217">
        <v>224.55</v>
      </c>
      <c r="F164" s="217">
        <v>236.54999999999998</v>
      </c>
      <c r="G164" s="219">
        <v>210.39999999999998</v>
      </c>
      <c r="H164" s="219">
        <v>196.25</v>
      </c>
      <c r="I164" s="219">
        <v>170.1</v>
      </c>
      <c r="J164" s="219">
        <v>250.69999999999996</v>
      </c>
      <c r="K164" s="219">
        <v>276.85000000000002</v>
      </c>
      <c r="L164" s="219">
        <v>290.99999999999994</v>
      </c>
      <c r="M164" s="220">
        <v>262.7</v>
      </c>
      <c r="N164" s="220">
        <v>222.4</v>
      </c>
      <c r="O164" s="220">
        <v>50622500</v>
      </c>
      <c r="P164" s="221">
        <v>-5.1302473763118438E-2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45470</v>
      </c>
      <c r="E165" s="217">
        <v>453.75</v>
      </c>
      <c r="F165" s="217">
        <v>500.43333333333334</v>
      </c>
      <c r="G165" s="219">
        <v>400.86666666666667</v>
      </c>
      <c r="H165" s="219">
        <v>347.98333333333335</v>
      </c>
      <c r="I165" s="219">
        <v>248.41666666666669</v>
      </c>
      <c r="J165" s="219">
        <v>553.31666666666661</v>
      </c>
      <c r="K165" s="219">
        <v>652.88333333333344</v>
      </c>
      <c r="L165" s="219">
        <v>705.76666666666665</v>
      </c>
      <c r="M165" s="220">
        <v>600</v>
      </c>
      <c r="N165" s="220">
        <v>447.55</v>
      </c>
      <c r="O165" s="220">
        <v>52930000</v>
      </c>
      <c r="P165" s="221">
        <v>2.2604327666151468E-2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45470</v>
      </c>
      <c r="E166" s="217">
        <v>2796.3</v>
      </c>
      <c r="F166" s="217">
        <v>2822.5333333333333</v>
      </c>
      <c r="G166" s="219">
        <v>2634.0666666666666</v>
      </c>
      <c r="H166" s="219">
        <v>2471.8333333333335</v>
      </c>
      <c r="I166" s="219">
        <v>2283.3666666666668</v>
      </c>
      <c r="J166" s="219">
        <v>2984.7666666666664</v>
      </c>
      <c r="K166" s="219">
        <v>3173.2333333333327</v>
      </c>
      <c r="L166" s="219">
        <v>3335.4666666666662</v>
      </c>
      <c r="M166" s="220">
        <v>3011</v>
      </c>
      <c r="N166" s="220">
        <v>2660.3</v>
      </c>
      <c r="O166" s="220">
        <v>38888000</v>
      </c>
      <c r="P166" s="221">
        <v>-3.2528516873779403E-2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45470</v>
      </c>
      <c r="E167" s="217">
        <v>132.9</v>
      </c>
      <c r="F167" s="217">
        <v>141.54999999999998</v>
      </c>
      <c r="G167" s="219">
        <v>117.19999999999996</v>
      </c>
      <c r="H167" s="219">
        <v>101.49999999999997</v>
      </c>
      <c r="I167" s="219">
        <v>77.149999999999949</v>
      </c>
      <c r="J167" s="219">
        <v>157.24999999999997</v>
      </c>
      <c r="K167" s="219">
        <v>181.6</v>
      </c>
      <c r="L167" s="219">
        <v>197.29999999999998</v>
      </c>
      <c r="M167" s="220">
        <v>165.9</v>
      </c>
      <c r="N167" s="220">
        <v>125.85</v>
      </c>
      <c r="O167" s="220">
        <v>166416000</v>
      </c>
      <c r="P167" s="221">
        <v>-0.12213031735313977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45470</v>
      </c>
      <c r="E168" s="217">
        <v>668.25</v>
      </c>
      <c r="F168" s="217">
        <v>669.36666666666667</v>
      </c>
      <c r="G168" s="219">
        <v>635.98333333333335</v>
      </c>
      <c r="H168" s="219">
        <v>603.7166666666667</v>
      </c>
      <c r="I168" s="219">
        <v>570.33333333333337</v>
      </c>
      <c r="J168" s="219">
        <v>701.63333333333333</v>
      </c>
      <c r="K168" s="219">
        <v>735.01666666666677</v>
      </c>
      <c r="L168" s="219">
        <v>767.2833333333333</v>
      </c>
      <c r="M168" s="220">
        <v>702.75</v>
      </c>
      <c r="N168" s="220">
        <v>637.1</v>
      </c>
      <c r="O168" s="220">
        <v>20509600</v>
      </c>
      <c r="P168" s="221">
        <v>1.012608353033885E-2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45470</v>
      </c>
      <c r="E169" s="217">
        <v>1341.3</v>
      </c>
      <c r="F169" s="217">
        <v>1352.8500000000001</v>
      </c>
      <c r="G169" s="219">
        <v>1298.4500000000003</v>
      </c>
      <c r="H169" s="219">
        <v>1255.6000000000001</v>
      </c>
      <c r="I169" s="219">
        <v>1201.2000000000003</v>
      </c>
      <c r="J169" s="219">
        <v>1395.7000000000003</v>
      </c>
      <c r="K169" s="219">
        <v>1450.1000000000004</v>
      </c>
      <c r="L169" s="219">
        <v>1492.9500000000003</v>
      </c>
      <c r="M169" s="220">
        <v>1407.25</v>
      </c>
      <c r="N169" s="220">
        <v>1310</v>
      </c>
      <c r="O169" s="220">
        <v>9831750</v>
      </c>
      <c r="P169" s="221">
        <v>-1.9374625972471575E-2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45470</v>
      </c>
      <c r="E170" s="217">
        <v>776.45</v>
      </c>
      <c r="F170" s="217">
        <v>805.98333333333323</v>
      </c>
      <c r="G170" s="219">
        <v>706.96666666666647</v>
      </c>
      <c r="H170" s="219">
        <v>637.48333333333323</v>
      </c>
      <c r="I170" s="219">
        <v>538.46666666666647</v>
      </c>
      <c r="J170" s="219">
        <v>875.46666666666647</v>
      </c>
      <c r="K170" s="219">
        <v>974.48333333333312</v>
      </c>
      <c r="L170" s="219">
        <v>1043.9666666666665</v>
      </c>
      <c r="M170" s="220">
        <v>905</v>
      </c>
      <c r="N170" s="220">
        <v>736.5</v>
      </c>
      <c r="O170" s="220">
        <v>88464750</v>
      </c>
      <c r="P170" s="221">
        <v>7.8427428571428565E-2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45470</v>
      </c>
      <c r="E171" s="217">
        <v>24824.9</v>
      </c>
      <c r="F171" s="217">
        <v>24685.5</v>
      </c>
      <c r="G171" s="219">
        <v>23882.65</v>
      </c>
      <c r="H171" s="219">
        <v>22940.400000000001</v>
      </c>
      <c r="I171" s="219">
        <v>22137.550000000003</v>
      </c>
      <c r="J171" s="219">
        <v>25627.75</v>
      </c>
      <c r="K171" s="219">
        <v>26430.6</v>
      </c>
      <c r="L171" s="219">
        <v>27372.85</v>
      </c>
      <c r="M171" s="220">
        <v>25488.35</v>
      </c>
      <c r="N171" s="220">
        <v>23743.25</v>
      </c>
      <c r="O171" s="220">
        <v>287725</v>
      </c>
      <c r="P171" s="221">
        <v>-9.5702050758230531E-2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45470</v>
      </c>
      <c r="E172" s="217">
        <v>6390.45</v>
      </c>
      <c r="F172" s="217">
        <v>6532.8499999999995</v>
      </c>
      <c r="G172" s="219">
        <v>5719.8999999999987</v>
      </c>
      <c r="H172" s="219">
        <v>5049.3499999999995</v>
      </c>
      <c r="I172" s="219">
        <v>4236.3999999999987</v>
      </c>
      <c r="J172" s="219">
        <v>7203.3999999999987</v>
      </c>
      <c r="K172" s="219">
        <v>8016.3499999999995</v>
      </c>
      <c r="L172" s="219">
        <v>8686.8999999999978</v>
      </c>
      <c r="M172" s="220">
        <v>7345.8</v>
      </c>
      <c r="N172" s="220">
        <v>5862.3</v>
      </c>
      <c r="O172" s="220">
        <v>1576050</v>
      </c>
      <c r="P172" s="221">
        <v>-2.7489818585708998E-2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45470</v>
      </c>
      <c r="E173" s="217">
        <v>2196.15</v>
      </c>
      <c r="F173" s="217">
        <v>2188.4499999999998</v>
      </c>
      <c r="G173" s="219">
        <v>2098.8999999999996</v>
      </c>
      <c r="H173" s="219">
        <v>2001.6499999999996</v>
      </c>
      <c r="I173" s="219">
        <v>1912.0999999999995</v>
      </c>
      <c r="J173" s="219">
        <v>2285.6999999999998</v>
      </c>
      <c r="K173" s="219">
        <v>2375.25</v>
      </c>
      <c r="L173" s="219">
        <v>2472.5</v>
      </c>
      <c r="M173" s="220">
        <v>2278</v>
      </c>
      <c r="N173" s="220">
        <v>2091.1999999999998</v>
      </c>
      <c r="O173" s="220">
        <v>4336500</v>
      </c>
      <c r="P173" s="221">
        <v>-2.1658206429780034E-2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45470</v>
      </c>
      <c r="E174" s="217">
        <v>2263.75</v>
      </c>
      <c r="F174" s="217">
        <v>2340.0333333333333</v>
      </c>
      <c r="G174" s="219">
        <v>2120.4666666666667</v>
      </c>
      <c r="H174" s="219">
        <v>1977.1833333333334</v>
      </c>
      <c r="I174" s="219">
        <v>1757.6166666666668</v>
      </c>
      <c r="J174" s="219">
        <v>2483.3166666666666</v>
      </c>
      <c r="K174" s="219">
        <v>2702.8833333333332</v>
      </c>
      <c r="L174" s="219">
        <v>2846.1666666666665</v>
      </c>
      <c r="M174" s="220">
        <v>2559.6</v>
      </c>
      <c r="N174" s="220">
        <v>2196.75</v>
      </c>
      <c r="O174" s="220">
        <v>5939700</v>
      </c>
      <c r="P174" s="221">
        <v>5.4596782784702251E-2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45470</v>
      </c>
      <c r="E175" s="217">
        <v>1435.85</v>
      </c>
      <c r="F175" s="217">
        <v>1434.3499999999997</v>
      </c>
      <c r="G175" s="219">
        <v>1384.5999999999995</v>
      </c>
      <c r="H175" s="219">
        <v>1333.3499999999997</v>
      </c>
      <c r="I175" s="219">
        <v>1283.5999999999995</v>
      </c>
      <c r="J175" s="219">
        <v>1485.5999999999995</v>
      </c>
      <c r="K175" s="219">
        <v>1535.35</v>
      </c>
      <c r="L175" s="219">
        <v>1586.5999999999995</v>
      </c>
      <c r="M175" s="220">
        <v>1484.1</v>
      </c>
      <c r="N175" s="220">
        <v>1383.1</v>
      </c>
      <c r="O175" s="220">
        <v>16528750</v>
      </c>
      <c r="P175" s="221">
        <v>-5.0505659770392265E-2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45470</v>
      </c>
      <c r="E176" s="217">
        <v>691.4</v>
      </c>
      <c r="F176" s="217">
        <v>679.80000000000007</v>
      </c>
      <c r="G176" s="219">
        <v>647.00000000000011</v>
      </c>
      <c r="H176" s="219">
        <v>602.6</v>
      </c>
      <c r="I176" s="219">
        <v>569.80000000000007</v>
      </c>
      <c r="J176" s="219">
        <v>724.20000000000016</v>
      </c>
      <c r="K176" s="219">
        <v>757.00000000000011</v>
      </c>
      <c r="L176" s="219">
        <v>801.4000000000002</v>
      </c>
      <c r="M176" s="220">
        <v>712.6</v>
      </c>
      <c r="N176" s="220">
        <v>635.4</v>
      </c>
      <c r="O176" s="220">
        <v>4839000</v>
      </c>
      <c r="P176" s="221">
        <v>0.18081991215226939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45470</v>
      </c>
      <c r="E177" s="217">
        <v>663.65</v>
      </c>
      <c r="F177" s="217">
        <v>647.5</v>
      </c>
      <c r="G177" s="219">
        <v>624.1</v>
      </c>
      <c r="H177" s="219">
        <v>584.55000000000007</v>
      </c>
      <c r="I177" s="219">
        <v>561.15000000000009</v>
      </c>
      <c r="J177" s="219">
        <v>687.05</v>
      </c>
      <c r="K177" s="219">
        <v>710.45</v>
      </c>
      <c r="L177" s="219">
        <v>749.99999999999989</v>
      </c>
      <c r="M177" s="220">
        <v>670.9</v>
      </c>
      <c r="N177" s="220">
        <v>607.95000000000005</v>
      </c>
      <c r="O177" s="220">
        <v>4906000</v>
      </c>
      <c r="P177" s="221">
        <v>-6.1591430757459834E-2</v>
      </c>
    </row>
    <row r="178" spans="1:16" ht="12.75" customHeight="1">
      <c r="A178" s="213">
        <v>168</v>
      </c>
      <c r="B178" s="225" t="s">
        <v>843</v>
      </c>
      <c r="C178" s="224" t="s">
        <v>218</v>
      </c>
      <c r="D178" s="218">
        <v>45470</v>
      </c>
      <c r="E178" s="217">
        <v>986.5</v>
      </c>
      <c r="F178" s="217">
        <v>994.6</v>
      </c>
      <c r="G178" s="219">
        <v>930.40000000000009</v>
      </c>
      <c r="H178" s="219">
        <v>874.30000000000007</v>
      </c>
      <c r="I178" s="219">
        <v>810.10000000000014</v>
      </c>
      <c r="J178" s="219">
        <v>1050.7</v>
      </c>
      <c r="K178" s="219">
        <v>1114.9000000000001</v>
      </c>
      <c r="L178" s="219">
        <v>1171</v>
      </c>
      <c r="M178" s="220">
        <v>1058.8</v>
      </c>
      <c r="N178" s="220">
        <v>938.5</v>
      </c>
      <c r="O178" s="220">
        <v>9103050</v>
      </c>
      <c r="P178" s="221">
        <v>-1.7511575448177608E-2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45470</v>
      </c>
      <c r="E179" s="217">
        <v>1671.3</v>
      </c>
      <c r="F179" s="217">
        <v>1681.2166666666665</v>
      </c>
      <c r="G179" s="219">
        <v>1582.4833333333329</v>
      </c>
      <c r="H179" s="219">
        <v>1493.6666666666665</v>
      </c>
      <c r="I179" s="219">
        <v>1394.9333333333329</v>
      </c>
      <c r="J179" s="219">
        <v>1770.0333333333328</v>
      </c>
      <c r="K179" s="219">
        <v>1868.7666666666664</v>
      </c>
      <c r="L179" s="219">
        <v>1957.5833333333328</v>
      </c>
      <c r="M179" s="220">
        <v>1779.95</v>
      </c>
      <c r="N179" s="220">
        <v>1592.4</v>
      </c>
      <c r="O179" s="220">
        <v>6314500</v>
      </c>
      <c r="P179" s="221">
        <v>-1.4975430933624523E-2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45470</v>
      </c>
      <c r="E180" s="217">
        <v>1089.5999999999999</v>
      </c>
      <c r="F180" s="217">
        <v>1072.3999999999999</v>
      </c>
      <c r="G180" s="219">
        <v>1049.7999999999997</v>
      </c>
      <c r="H180" s="219">
        <v>1009.9999999999998</v>
      </c>
      <c r="I180" s="219">
        <v>987.39999999999964</v>
      </c>
      <c r="J180" s="219">
        <v>1112.1999999999998</v>
      </c>
      <c r="K180" s="219">
        <v>1134.7999999999997</v>
      </c>
      <c r="L180" s="219">
        <v>1174.5999999999999</v>
      </c>
      <c r="M180" s="220">
        <v>1095</v>
      </c>
      <c r="N180" s="220">
        <v>1032.5999999999999</v>
      </c>
      <c r="O180" s="220">
        <v>11178000</v>
      </c>
      <c r="P180" s="221">
        <v>-8.2616242567492712E-2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45470</v>
      </c>
      <c r="E181" s="217">
        <v>900.05</v>
      </c>
      <c r="F181" s="217">
        <v>896.63333333333333</v>
      </c>
      <c r="G181" s="219">
        <v>845.31666666666661</v>
      </c>
      <c r="H181" s="219">
        <v>790.58333333333326</v>
      </c>
      <c r="I181" s="219">
        <v>739.26666666666654</v>
      </c>
      <c r="J181" s="219">
        <v>951.36666666666667</v>
      </c>
      <c r="K181" s="219">
        <v>1002.6833333333335</v>
      </c>
      <c r="L181" s="219">
        <v>1057.4166666666667</v>
      </c>
      <c r="M181" s="220">
        <v>947.95</v>
      </c>
      <c r="N181" s="220">
        <v>841.9</v>
      </c>
      <c r="O181" s="220">
        <v>75564275</v>
      </c>
      <c r="P181" s="221">
        <v>-2.4318039346577978E-2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45470</v>
      </c>
      <c r="E182" s="217">
        <v>399.95</v>
      </c>
      <c r="F182" s="217">
        <v>409.01666666666665</v>
      </c>
      <c r="G182" s="219">
        <v>359.13333333333333</v>
      </c>
      <c r="H182" s="219">
        <v>318.31666666666666</v>
      </c>
      <c r="I182" s="219">
        <v>268.43333333333334</v>
      </c>
      <c r="J182" s="219">
        <v>449.83333333333331</v>
      </c>
      <c r="K182" s="219">
        <v>499.71666666666664</v>
      </c>
      <c r="L182" s="219">
        <v>540.5333333333333</v>
      </c>
      <c r="M182" s="220">
        <v>458.9</v>
      </c>
      <c r="N182" s="220">
        <v>368.2</v>
      </c>
      <c r="O182" s="220">
        <v>80412750</v>
      </c>
      <c r="P182" s="221">
        <v>1.8710129807938979E-2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45470</v>
      </c>
      <c r="E183" s="217">
        <v>159.15</v>
      </c>
      <c r="F183" s="217">
        <v>160.43333333333331</v>
      </c>
      <c r="G183" s="219">
        <v>145.86666666666662</v>
      </c>
      <c r="H183" s="219">
        <v>132.58333333333331</v>
      </c>
      <c r="I183" s="219">
        <v>118.01666666666662</v>
      </c>
      <c r="J183" s="219">
        <v>173.71666666666661</v>
      </c>
      <c r="K183" s="219">
        <v>188.28333333333327</v>
      </c>
      <c r="L183" s="219">
        <v>201.56666666666661</v>
      </c>
      <c r="M183" s="220">
        <v>175</v>
      </c>
      <c r="N183" s="220">
        <v>147.15</v>
      </c>
      <c r="O183" s="220">
        <v>216337000</v>
      </c>
      <c r="P183" s="221">
        <v>-1.3789990973824089E-2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45470</v>
      </c>
      <c r="E184" s="217">
        <v>3728.55</v>
      </c>
      <c r="F184" s="217">
        <v>3701.2333333333336</v>
      </c>
      <c r="G184" s="219">
        <v>3632.3666666666672</v>
      </c>
      <c r="H184" s="219">
        <v>3536.1833333333338</v>
      </c>
      <c r="I184" s="219">
        <v>3467.3166666666675</v>
      </c>
      <c r="J184" s="219">
        <v>3797.416666666667</v>
      </c>
      <c r="K184" s="219">
        <v>3866.2833333333338</v>
      </c>
      <c r="L184" s="219">
        <v>3962.4666666666667</v>
      </c>
      <c r="M184" s="220">
        <v>3770.1</v>
      </c>
      <c r="N184" s="220">
        <v>3605.05</v>
      </c>
      <c r="O184" s="220">
        <v>17455550</v>
      </c>
      <c r="P184" s="221">
        <v>2.3949575518667939E-2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45470</v>
      </c>
      <c r="E185" s="217">
        <v>1241.7</v>
      </c>
      <c r="F185" s="217">
        <v>1230.5166666666667</v>
      </c>
      <c r="G185" s="219">
        <v>1206.1333333333332</v>
      </c>
      <c r="H185" s="219">
        <v>1170.5666666666666</v>
      </c>
      <c r="I185" s="219">
        <v>1146.1833333333332</v>
      </c>
      <c r="J185" s="219">
        <v>1266.0833333333333</v>
      </c>
      <c r="K185" s="219">
        <v>1290.4666666666669</v>
      </c>
      <c r="L185" s="219">
        <v>1326.0333333333333</v>
      </c>
      <c r="M185" s="220">
        <v>1254.9000000000001</v>
      </c>
      <c r="N185" s="220">
        <v>1194.95</v>
      </c>
      <c r="O185" s="220">
        <v>16468800</v>
      </c>
      <c r="P185" s="221">
        <v>-3.6405125504651574E-2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45470</v>
      </c>
      <c r="E186" s="217">
        <v>3234.1</v>
      </c>
      <c r="F186" s="217">
        <v>3198.5833333333335</v>
      </c>
      <c r="G186" s="219">
        <v>3092.2166666666672</v>
      </c>
      <c r="H186" s="219">
        <v>2950.3333333333335</v>
      </c>
      <c r="I186" s="219">
        <v>2843.9666666666672</v>
      </c>
      <c r="J186" s="219">
        <v>3340.4666666666672</v>
      </c>
      <c r="K186" s="219">
        <v>3446.833333333333</v>
      </c>
      <c r="L186" s="219">
        <v>3588.7166666666672</v>
      </c>
      <c r="M186" s="220">
        <v>3304.95</v>
      </c>
      <c r="N186" s="220">
        <v>3056.7</v>
      </c>
      <c r="O186" s="220">
        <v>8271900</v>
      </c>
      <c r="P186" s="221">
        <v>2.2475069761405179E-2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45470</v>
      </c>
      <c r="E187" s="217">
        <v>2692.95</v>
      </c>
      <c r="F187" s="217">
        <v>2666.5499999999997</v>
      </c>
      <c r="G187" s="219">
        <v>2606.5999999999995</v>
      </c>
      <c r="H187" s="219">
        <v>2520.2499999999995</v>
      </c>
      <c r="I187" s="219">
        <v>2460.2999999999993</v>
      </c>
      <c r="J187" s="219">
        <v>2752.8999999999996</v>
      </c>
      <c r="K187" s="219">
        <v>2812.8499999999995</v>
      </c>
      <c r="L187" s="219">
        <v>2899.2</v>
      </c>
      <c r="M187" s="220">
        <v>2726.5</v>
      </c>
      <c r="N187" s="220">
        <v>2580.1999999999998</v>
      </c>
      <c r="O187" s="220">
        <v>1465250</v>
      </c>
      <c r="P187" s="221">
        <v>-8.7941823101640448E-3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45470</v>
      </c>
      <c r="E188" s="217">
        <v>4551.8</v>
      </c>
      <c r="F188" s="217">
        <v>4493.833333333333</v>
      </c>
      <c r="G188" s="219">
        <v>4287.6666666666661</v>
      </c>
      <c r="H188" s="219">
        <v>4023.5333333333328</v>
      </c>
      <c r="I188" s="219">
        <v>3817.3666666666659</v>
      </c>
      <c r="J188" s="219">
        <v>4757.9666666666662</v>
      </c>
      <c r="K188" s="219">
        <v>4964.1333333333323</v>
      </c>
      <c r="L188" s="219">
        <v>5228.2666666666664</v>
      </c>
      <c r="M188" s="220">
        <v>4700</v>
      </c>
      <c r="N188" s="220">
        <v>4229.7</v>
      </c>
      <c r="O188" s="220">
        <v>3049400</v>
      </c>
      <c r="P188" s="221">
        <v>-6.6453840641084111E-3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45470</v>
      </c>
      <c r="E189" s="217">
        <v>2216.9</v>
      </c>
      <c r="F189" s="217">
        <v>2184.3666666666668</v>
      </c>
      <c r="G189" s="219">
        <v>2106.7833333333338</v>
      </c>
      <c r="H189" s="219">
        <v>1996.666666666667</v>
      </c>
      <c r="I189" s="219">
        <v>1919.0833333333339</v>
      </c>
      <c r="J189" s="219">
        <v>2294.4833333333336</v>
      </c>
      <c r="K189" s="219">
        <v>2372.0666666666666</v>
      </c>
      <c r="L189" s="219">
        <v>2482.1833333333334</v>
      </c>
      <c r="M189" s="220">
        <v>2261.9499999999998</v>
      </c>
      <c r="N189" s="220">
        <v>2074.25</v>
      </c>
      <c r="O189" s="220">
        <v>6250300</v>
      </c>
      <c r="P189" s="221">
        <v>-3.192931099907844E-2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45470</v>
      </c>
      <c r="E190" s="217">
        <v>1902.5</v>
      </c>
      <c r="F190" s="217">
        <v>1871.9166666666667</v>
      </c>
      <c r="G190" s="219">
        <v>1806.0833333333335</v>
      </c>
      <c r="H190" s="219">
        <v>1709.6666666666667</v>
      </c>
      <c r="I190" s="219">
        <v>1643.8333333333335</v>
      </c>
      <c r="J190" s="219">
        <v>1968.3333333333335</v>
      </c>
      <c r="K190" s="219">
        <v>2034.166666666667</v>
      </c>
      <c r="L190" s="219">
        <v>2130.5833333333335</v>
      </c>
      <c r="M190" s="220">
        <v>1937.75</v>
      </c>
      <c r="N190" s="220">
        <v>1775.5</v>
      </c>
      <c r="O190" s="220">
        <v>1865200</v>
      </c>
      <c r="P190" s="221">
        <v>-4.6958377801494134E-3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45470</v>
      </c>
      <c r="E191" s="217">
        <v>9931.5499999999993</v>
      </c>
      <c r="F191" s="217">
        <v>10011.066666666666</v>
      </c>
      <c r="G191" s="219">
        <v>9500.1333333333314</v>
      </c>
      <c r="H191" s="219">
        <v>9068.7166666666653</v>
      </c>
      <c r="I191" s="219">
        <v>8557.783333333331</v>
      </c>
      <c r="J191" s="219">
        <v>10442.483333333332</v>
      </c>
      <c r="K191" s="219">
        <v>10953.416666666666</v>
      </c>
      <c r="L191" s="219">
        <v>11384.833333333332</v>
      </c>
      <c r="M191" s="220">
        <v>10522</v>
      </c>
      <c r="N191" s="220">
        <v>9579.65</v>
      </c>
      <c r="O191" s="220">
        <v>1921200</v>
      </c>
      <c r="P191" s="221">
        <v>-2.1813649111872857E-3</v>
      </c>
    </row>
    <row r="192" spans="1:16" ht="12.75" customHeight="1">
      <c r="A192" s="213">
        <v>182</v>
      </c>
      <c r="B192" s="225" t="s">
        <v>843</v>
      </c>
      <c r="C192" s="217" t="s">
        <v>232</v>
      </c>
      <c r="D192" s="218">
        <v>45470</v>
      </c>
      <c r="E192" s="217">
        <v>496.35</v>
      </c>
      <c r="F192" s="217">
        <v>501.59999999999997</v>
      </c>
      <c r="G192" s="219">
        <v>474.29999999999995</v>
      </c>
      <c r="H192" s="219">
        <v>452.25</v>
      </c>
      <c r="I192" s="219">
        <v>424.95</v>
      </c>
      <c r="J192" s="219">
        <v>523.64999999999986</v>
      </c>
      <c r="K192" s="219">
        <v>550.95000000000005</v>
      </c>
      <c r="L192" s="219">
        <v>572.99999999999989</v>
      </c>
      <c r="M192" s="220">
        <v>528.9</v>
      </c>
      <c r="N192" s="220">
        <v>479.55</v>
      </c>
      <c r="O192" s="220">
        <v>32702800</v>
      </c>
      <c r="P192" s="221">
        <v>-1.0190832185717097E-2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45470</v>
      </c>
      <c r="E193" s="217">
        <v>418.6</v>
      </c>
      <c r="F193" s="217">
        <v>419.7833333333333</v>
      </c>
      <c r="G193" s="219">
        <v>379.41666666666663</v>
      </c>
      <c r="H193" s="219">
        <v>340.23333333333335</v>
      </c>
      <c r="I193" s="219">
        <v>299.86666666666667</v>
      </c>
      <c r="J193" s="219">
        <v>458.96666666666658</v>
      </c>
      <c r="K193" s="219">
        <v>499.33333333333326</v>
      </c>
      <c r="L193" s="219">
        <v>538.51666666666654</v>
      </c>
      <c r="M193" s="220">
        <v>460.15</v>
      </c>
      <c r="N193" s="220">
        <v>380.6</v>
      </c>
      <c r="O193" s="220">
        <v>85431200</v>
      </c>
      <c r="P193" s="221">
        <v>-2.8381595124120432E-2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45470</v>
      </c>
      <c r="E194" s="217">
        <v>1363.6</v>
      </c>
      <c r="F194" s="217">
        <v>1342.7333333333333</v>
      </c>
      <c r="G194" s="219">
        <v>1271.3666666666668</v>
      </c>
      <c r="H194" s="219">
        <v>1179.1333333333334</v>
      </c>
      <c r="I194" s="219">
        <v>1107.7666666666669</v>
      </c>
      <c r="J194" s="219">
        <v>1434.9666666666667</v>
      </c>
      <c r="K194" s="219">
        <v>1506.333333333333</v>
      </c>
      <c r="L194" s="219">
        <v>1598.5666666666666</v>
      </c>
      <c r="M194" s="220">
        <v>1414.1</v>
      </c>
      <c r="N194" s="220">
        <v>1250.5</v>
      </c>
      <c r="O194" s="220">
        <v>6583200</v>
      </c>
      <c r="P194" s="221">
        <v>-5.168192945869979E-3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45470</v>
      </c>
      <c r="E195" s="217">
        <v>439.85</v>
      </c>
      <c r="F195" s="217">
        <v>435.55</v>
      </c>
      <c r="G195" s="219">
        <v>422.05</v>
      </c>
      <c r="H195" s="219">
        <v>404.25</v>
      </c>
      <c r="I195" s="219">
        <v>390.75</v>
      </c>
      <c r="J195" s="219">
        <v>453.35</v>
      </c>
      <c r="K195" s="219">
        <v>466.85</v>
      </c>
      <c r="L195" s="219">
        <v>484.65000000000003</v>
      </c>
      <c r="M195" s="220">
        <v>449.05</v>
      </c>
      <c r="N195" s="220">
        <v>417.75</v>
      </c>
      <c r="O195" s="220">
        <v>62865000</v>
      </c>
      <c r="P195" s="221">
        <v>-3.6197221966700395E-2</v>
      </c>
    </row>
    <row r="196" spans="1:16" ht="12.75" customHeight="1">
      <c r="A196" s="213">
        <v>186</v>
      </c>
      <c r="B196" s="225" t="s">
        <v>201</v>
      </c>
      <c r="C196" s="217" t="s">
        <v>236</v>
      </c>
      <c r="D196" s="218">
        <v>45470</v>
      </c>
      <c r="E196" s="217">
        <v>139</v>
      </c>
      <c r="F196" s="217">
        <v>141.13333333333333</v>
      </c>
      <c r="G196" s="219">
        <v>124.26666666666665</v>
      </c>
      <c r="H196" s="219">
        <v>109.53333333333333</v>
      </c>
      <c r="I196" s="219">
        <v>92.666666666666657</v>
      </c>
      <c r="J196" s="219">
        <v>155.86666666666665</v>
      </c>
      <c r="K196" s="219">
        <v>172.73333333333332</v>
      </c>
      <c r="L196" s="219">
        <v>187.46666666666664</v>
      </c>
      <c r="M196" s="220">
        <v>158</v>
      </c>
      <c r="N196" s="220">
        <v>126.4</v>
      </c>
      <c r="O196" s="220">
        <v>137538000</v>
      </c>
      <c r="P196" s="221">
        <v>-4.8522331064253695E-2</v>
      </c>
    </row>
    <row r="197" spans="1:16" ht="12.75" customHeight="1">
      <c r="A197" s="213">
        <v>187</v>
      </c>
      <c r="B197" s="225" t="s">
        <v>42</v>
      </c>
      <c r="C197" s="217" t="s">
        <v>237</v>
      </c>
      <c r="D197" s="218">
        <v>45470</v>
      </c>
      <c r="E197" s="217">
        <v>1006.8</v>
      </c>
      <c r="F197" s="217">
        <v>996.85</v>
      </c>
      <c r="G197" s="219">
        <v>944.95</v>
      </c>
      <c r="H197" s="219">
        <v>883.1</v>
      </c>
      <c r="I197" s="219">
        <v>831.2</v>
      </c>
      <c r="J197" s="219">
        <v>1058.7</v>
      </c>
      <c r="K197" s="219">
        <v>1110.5999999999999</v>
      </c>
      <c r="L197" s="219">
        <v>1172.45</v>
      </c>
      <c r="M197" s="220">
        <v>1048.75</v>
      </c>
      <c r="N197" s="220">
        <v>935</v>
      </c>
      <c r="O197" s="220">
        <v>10854900</v>
      </c>
      <c r="P197" s="221">
        <v>-6.691938728144825E-2</v>
      </c>
    </row>
    <row r="198" spans="1:16" ht="12.75" customHeight="1">
      <c r="A198" s="213"/>
      <c r="B198" s="225"/>
      <c r="C198" s="217"/>
      <c r="D198" s="218"/>
      <c r="E198" s="217"/>
      <c r="F198" s="217"/>
      <c r="G198" s="219"/>
      <c r="H198" s="219"/>
      <c r="I198" s="219"/>
      <c r="J198" s="219"/>
      <c r="K198" s="219"/>
      <c r="L198" s="219"/>
      <c r="M198" s="220"/>
      <c r="N198" s="220"/>
      <c r="O198" s="220"/>
      <c r="P198" s="221"/>
    </row>
    <row r="199" spans="1:16" ht="12.75" customHeight="1">
      <c r="A199" s="207"/>
      <c r="B199" s="43"/>
      <c r="C199" s="207"/>
      <c r="D199" s="208"/>
      <c r="E199" s="209"/>
      <c r="F199" s="209"/>
      <c r="G199" s="210"/>
      <c r="H199" s="210"/>
      <c r="I199" s="210"/>
      <c r="J199" s="210"/>
      <c r="K199" s="210"/>
      <c r="L199" s="210"/>
      <c r="M199" s="207"/>
      <c r="N199" s="207"/>
      <c r="O199" s="211"/>
      <c r="P199" s="21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07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A10" sqref="A10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45448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35" t="s">
        <v>16</v>
      </c>
      <c r="B8" s="337"/>
      <c r="C8" s="340" t="s">
        <v>20</v>
      </c>
      <c r="D8" s="340" t="s">
        <v>21</v>
      </c>
      <c r="E8" s="332" t="s">
        <v>22</v>
      </c>
      <c r="F8" s="333"/>
      <c r="G8" s="334"/>
      <c r="H8" s="332" t="s">
        <v>23</v>
      </c>
      <c r="I8" s="333"/>
      <c r="J8" s="334"/>
      <c r="K8" s="26"/>
      <c r="L8" s="48"/>
      <c r="M8" s="48"/>
      <c r="N8" s="1"/>
      <c r="O8" s="1"/>
    </row>
    <row r="9" spans="1:15" ht="36" customHeight="1">
      <c r="A9" s="336"/>
      <c r="B9" s="339"/>
      <c r="C9" s="339"/>
      <c r="D9" s="33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21884.5</v>
      </c>
      <c r="D10" s="34">
        <v>22115.149999999998</v>
      </c>
      <c r="E10" s="34">
        <v>21050.799999999996</v>
      </c>
      <c r="F10" s="34">
        <v>20217.099999999999</v>
      </c>
      <c r="G10" s="34">
        <v>19152.749999999996</v>
      </c>
      <c r="H10" s="34">
        <v>22948.849999999995</v>
      </c>
      <c r="I10" s="34">
        <v>24013.199999999993</v>
      </c>
      <c r="J10" s="34">
        <v>24846.899999999994</v>
      </c>
      <c r="K10" s="34">
        <v>23179.5</v>
      </c>
      <c r="L10" s="34">
        <v>21281.45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46928.6</v>
      </c>
      <c r="D11" s="34">
        <v>47891.166666666664</v>
      </c>
      <c r="E11" s="34">
        <v>45115.283333333326</v>
      </c>
      <c r="F11" s="34">
        <v>43301.96666666666</v>
      </c>
      <c r="G11" s="34">
        <v>40526.083333333321</v>
      </c>
      <c r="H11" s="34">
        <v>49704.48333333333</v>
      </c>
      <c r="I11" s="34">
        <v>52480.366666666676</v>
      </c>
      <c r="J11" s="34">
        <v>54293.683333333334</v>
      </c>
      <c r="K11" s="34">
        <v>50667.05</v>
      </c>
      <c r="L11" s="34">
        <v>46077.85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5997.85</v>
      </c>
      <c r="D12" s="36">
        <v>6235.3666666666659</v>
      </c>
      <c r="E12" s="36">
        <v>5442.0333333333319</v>
      </c>
      <c r="F12" s="36">
        <v>4886.2166666666662</v>
      </c>
      <c r="G12" s="36">
        <v>4092.8833333333323</v>
      </c>
      <c r="H12" s="36">
        <v>6791.1833333333316</v>
      </c>
      <c r="I12" s="36">
        <v>7584.5166666666655</v>
      </c>
      <c r="J12" s="36">
        <v>8140.3333333333312</v>
      </c>
      <c r="K12" s="36">
        <v>7028.7</v>
      </c>
      <c r="L12" s="36">
        <v>5679.55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8178</v>
      </c>
      <c r="D13" s="36">
        <v>8390.0666666666657</v>
      </c>
      <c r="E13" s="36">
        <v>7665.033333333331</v>
      </c>
      <c r="F13" s="36">
        <v>7152.0666666666657</v>
      </c>
      <c r="G13" s="36">
        <v>6427.033333333331</v>
      </c>
      <c r="H13" s="36">
        <v>8903.033333333331</v>
      </c>
      <c r="I13" s="36">
        <v>9628.0666666666639</v>
      </c>
      <c r="J13" s="36">
        <v>10141.033333333331</v>
      </c>
      <c r="K13" s="36">
        <v>9115.1</v>
      </c>
      <c r="L13" s="36">
        <v>7877.1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32315.55</v>
      </c>
      <c r="D14" s="36">
        <v>32076.683333333331</v>
      </c>
      <c r="E14" s="36">
        <v>31559.016666666663</v>
      </c>
      <c r="F14" s="36">
        <v>30802.483333333334</v>
      </c>
      <c r="G14" s="36">
        <v>30284.816666666666</v>
      </c>
      <c r="H14" s="36">
        <v>32833.21666666666</v>
      </c>
      <c r="I14" s="36">
        <v>33350.883333333324</v>
      </c>
      <c r="J14" s="36">
        <v>34107.416666666657</v>
      </c>
      <c r="K14" s="36">
        <v>32594.35</v>
      </c>
      <c r="L14" s="36">
        <v>31320.15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9475.1</v>
      </c>
      <c r="D15" s="36">
        <v>9911.5500000000011</v>
      </c>
      <c r="E15" s="36">
        <v>8554.0500000000029</v>
      </c>
      <c r="F15" s="36">
        <v>7633.0000000000018</v>
      </c>
      <c r="G15" s="36">
        <v>6275.5000000000036</v>
      </c>
      <c r="H15" s="36">
        <v>10832.600000000002</v>
      </c>
      <c r="I15" s="36">
        <v>12190.099999999999</v>
      </c>
      <c r="J15" s="36">
        <v>13111.150000000001</v>
      </c>
      <c r="K15" s="36">
        <v>11269.05</v>
      </c>
      <c r="L15" s="36">
        <v>8990.5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13762.25</v>
      </c>
      <c r="D16" s="36">
        <v>13994.733333333332</v>
      </c>
      <c r="E16" s="36">
        <v>13051.716666666664</v>
      </c>
      <c r="F16" s="36">
        <v>12341.183333333332</v>
      </c>
      <c r="G16" s="36">
        <v>11398.166666666664</v>
      </c>
      <c r="H16" s="36">
        <v>14705.266666666663</v>
      </c>
      <c r="I16" s="36">
        <v>15648.283333333329</v>
      </c>
      <c r="J16" s="36">
        <v>16358.816666666662</v>
      </c>
      <c r="K16" s="36">
        <v>14937.75</v>
      </c>
      <c r="L16" s="36">
        <v>13284.2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7666.75</v>
      </c>
      <c r="D17" s="36">
        <v>7799.7166666666672</v>
      </c>
      <c r="E17" s="36">
        <v>6849.4333333333343</v>
      </c>
      <c r="F17" s="36">
        <v>6032.1166666666668</v>
      </c>
      <c r="G17" s="36">
        <v>5081.8333333333339</v>
      </c>
      <c r="H17" s="36">
        <v>8617.0333333333347</v>
      </c>
      <c r="I17" s="36">
        <v>9567.3166666666675</v>
      </c>
      <c r="J17" s="36">
        <v>10384.633333333335</v>
      </c>
      <c r="K17" s="31">
        <v>8750</v>
      </c>
      <c r="L17" s="31">
        <v>6982.4</v>
      </c>
      <c r="M17" s="31">
        <v>13.46607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2282.0500000000002</v>
      </c>
      <c r="D18" s="36">
        <v>2370.6666666666665</v>
      </c>
      <c r="E18" s="36">
        <v>2061.3833333333332</v>
      </c>
      <c r="F18" s="36">
        <v>1840.7166666666667</v>
      </c>
      <c r="G18" s="36">
        <v>1531.4333333333334</v>
      </c>
      <c r="H18" s="36">
        <v>2591.333333333333</v>
      </c>
      <c r="I18" s="36">
        <v>2900.6166666666668</v>
      </c>
      <c r="J18" s="36">
        <v>3121.2833333333328</v>
      </c>
      <c r="K18" s="31">
        <v>2679.95</v>
      </c>
      <c r="L18" s="31">
        <v>2150</v>
      </c>
      <c r="M18" s="31">
        <v>14.95201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1434.5</v>
      </c>
      <c r="D19" s="36">
        <v>1464.6499999999999</v>
      </c>
      <c r="E19" s="36">
        <v>1373.0999999999997</v>
      </c>
      <c r="F19" s="36">
        <v>1311.6999999999998</v>
      </c>
      <c r="G19" s="36">
        <v>1220.1499999999996</v>
      </c>
      <c r="H19" s="36">
        <v>1526.0499999999997</v>
      </c>
      <c r="I19" s="36">
        <v>1617.6</v>
      </c>
      <c r="J19" s="36">
        <v>1678.9999999999998</v>
      </c>
      <c r="K19" s="31">
        <v>1556.2</v>
      </c>
      <c r="L19" s="31">
        <v>1403.25</v>
      </c>
      <c r="M19" s="31">
        <v>7.8001399999999999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628.75</v>
      </c>
      <c r="D20" s="36">
        <v>628.19999999999993</v>
      </c>
      <c r="E20" s="36">
        <v>606.44999999999982</v>
      </c>
      <c r="F20" s="36">
        <v>584.14999999999986</v>
      </c>
      <c r="G20" s="36">
        <v>562.39999999999975</v>
      </c>
      <c r="H20" s="36">
        <v>650.49999999999989</v>
      </c>
      <c r="I20" s="36">
        <v>672.25000000000011</v>
      </c>
      <c r="J20" s="36">
        <v>694.55</v>
      </c>
      <c r="K20" s="31">
        <v>649.95000000000005</v>
      </c>
      <c r="L20" s="31">
        <v>605.9</v>
      </c>
      <c r="M20" s="31">
        <v>35.75414</v>
      </c>
      <c r="N20" s="1"/>
      <c r="O20" s="1"/>
    </row>
    <row r="21" spans="1:15" ht="12.75" customHeight="1">
      <c r="A21" s="51">
        <v>12</v>
      </c>
      <c r="B21" s="53" t="s">
        <v>827</v>
      </c>
      <c r="C21" s="31">
        <v>977.6</v>
      </c>
      <c r="D21" s="36">
        <v>1058.3166666666666</v>
      </c>
      <c r="E21" s="36">
        <v>896.88333333333321</v>
      </c>
      <c r="F21" s="36">
        <v>816.16666666666663</v>
      </c>
      <c r="G21" s="36">
        <v>654.73333333333323</v>
      </c>
      <c r="H21" s="36">
        <v>1139.0333333333333</v>
      </c>
      <c r="I21" s="36">
        <v>1300.4666666666667</v>
      </c>
      <c r="J21" s="36">
        <v>1381.1833333333332</v>
      </c>
      <c r="K21" s="31">
        <v>1219.75</v>
      </c>
      <c r="L21" s="31">
        <v>977.6</v>
      </c>
      <c r="M21" s="31">
        <v>81.106229999999996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2941.25</v>
      </c>
      <c r="D22" s="36">
        <v>3065.0666666666671</v>
      </c>
      <c r="E22" s="36">
        <v>2610.1333333333341</v>
      </c>
      <c r="F22" s="36">
        <v>2279.0166666666669</v>
      </c>
      <c r="G22" s="36">
        <v>1824.0833333333339</v>
      </c>
      <c r="H22" s="36">
        <v>3396.1833333333343</v>
      </c>
      <c r="I22" s="36">
        <v>3851.1166666666677</v>
      </c>
      <c r="J22" s="36">
        <v>4182.2333333333345</v>
      </c>
      <c r="K22" s="31">
        <v>3520</v>
      </c>
      <c r="L22" s="31">
        <v>2733.95</v>
      </c>
      <c r="M22" s="31">
        <v>203.06908999999999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1646</v>
      </c>
      <c r="D23" s="36">
        <v>1768.7666666666667</v>
      </c>
      <c r="E23" s="36">
        <v>1507.6333333333332</v>
      </c>
      <c r="F23" s="36">
        <v>1369.2666666666667</v>
      </c>
      <c r="G23" s="36">
        <v>1108.1333333333332</v>
      </c>
      <c r="H23" s="36">
        <v>1907.1333333333332</v>
      </c>
      <c r="I23" s="36">
        <v>2168.2666666666669</v>
      </c>
      <c r="J23" s="36">
        <v>2306.6333333333332</v>
      </c>
      <c r="K23" s="31">
        <v>2029.9</v>
      </c>
      <c r="L23" s="31">
        <v>1630.4</v>
      </c>
      <c r="M23" s="31">
        <v>82.913560000000004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1248.95</v>
      </c>
      <c r="D24" s="36">
        <v>1331.6499999999999</v>
      </c>
      <c r="E24" s="36">
        <v>1105.2999999999997</v>
      </c>
      <c r="F24" s="36">
        <v>961.64999999999986</v>
      </c>
      <c r="G24" s="36">
        <v>735.29999999999973</v>
      </c>
      <c r="H24" s="36">
        <v>1475.2999999999997</v>
      </c>
      <c r="I24" s="36">
        <v>1701.6499999999996</v>
      </c>
      <c r="J24" s="36">
        <v>1845.2999999999997</v>
      </c>
      <c r="K24" s="31">
        <v>1558</v>
      </c>
      <c r="L24" s="31">
        <v>1188</v>
      </c>
      <c r="M24" s="31">
        <v>521.09623999999997</v>
      </c>
      <c r="N24" s="1"/>
      <c r="O24" s="1"/>
    </row>
    <row r="25" spans="1:15" ht="12.75" customHeight="1">
      <c r="A25" s="51">
        <v>16</v>
      </c>
      <c r="B25" s="53" t="s">
        <v>790</v>
      </c>
      <c r="C25" s="31">
        <v>722.95</v>
      </c>
      <c r="D25" s="36">
        <v>765.18333333333339</v>
      </c>
      <c r="E25" s="36">
        <v>657.36666666666679</v>
      </c>
      <c r="F25" s="36">
        <v>591.78333333333342</v>
      </c>
      <c r="G25" s="36">
        <v>483.96666666666681</v>
      </c>
      <c r="H25" s="36">
        <v>830.76666666666677</v>
      </c>
      <c r="I25" s="36">
        <v>938.58333333333337</v>
      </c>
      <c r="J25" s="36">
        <v>1004.1666666666667</v>
      </c>
      <c r="K25" s="31">
        <v>873</v>
      </c>
      <c r="L25" s="31">
        <v>699.6</v>
      </c>
      <c r="M25" s="31">
        <v>712.52395000000001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908.7</v>
      </c>
      <c r="D26" s="36">
        <v>974.9</v>
      </c>
      <c r="E26" s="36">
        <v>834.8</v>
      </c>
      <c r="F26" s="36">
        <v>760.9</v>
      </c>
      <c r="G26" s="36">
        <v>620.79999999999995</v>
      </c>
      <c r="H26" s="36">
        <v>1048.8</v>
      </c>
      <c r="I26" s="36">
        <v>1188.9000000000001</v>
      </c>
      <c r="J26" s="36">
        <v>1262.8</v>
      </c>
      <c r="K26" s="31">
        <v>1115</v>
      </c>
      <c r="L26" s="31">
        <v>901</v>
      </c>
      <c r="M26" s="31">
        <v>124.65743999999999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331.45</v>
      </c>
      <c r="D27" s="36">
        <v>343.9666666666667</v>
      </c>
      <c r="E27" s="36">
        <v>318.93333333333339</v>
      </c>
      <c r="F27" s="36">
        <v>306.41666666666669</v>
      </c>
      <c r="G27" s="36">
        <v>281.38333333333338</v>
      </c>
      <c r="H27" s="36">
        <v>356.48333333333341</v>
      </c>
      <c r="I27" s="36">
        <v>381.51666666666671</v>
      </c>
      <c r="J27" s="36">
        <v>394.03333333333342</v>
      </c>
      <c r="K27" s="31">
        <v>369</v>
      </c>
      <c r="L27" s="31">
        <v>331.45</v>
      </c>
      <c r="M27" s="31">
        <v>72.452789999999993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206.1</v>
      </c>
      <c r="D28" s="36">
        <v>210.25</v>
      </c>
      <c r="E28" s="36">
        <v>191.35</v>
      </c>
      <c r="F28" s="36">
        <v>176.6</v>
      </c>
      <c r="G28" s="36">
        <v>157.69999999999999</v>
      </c>
      <c r="H28" s="36">
        <v>225</v>
      </c>
      <c r="I28" s="36">
        <v>243.89999999999998</v>
      </c>
      <c r="J28" s="36">
        <v>258.64999999999998</v>
      </c>
      <c r="K28" s="31">
        <v>229.15</v>
      </c>
      <c r="L28" s="31">
        <v>195.5</v>
      </c>
      <c r="M28" s="31">
        <v>180.928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265.39999999999998</v>
      </c>
      <c r="D29" s="36">
        <v>269.76666666666665</v>
      </c>
      <c r="E29" s="36">
        <v>244.5333333333333</v>
      </c>
      <c r="F29" s="36">
        <v>223.66666666666666</v>
      </c>
      <c r="G29" s="36">
        <v>198.43333333333331</v>
      </c>
      <c r="H29" s="36">
        <v>290.63333333333333</v>
      </c>
      <c r="I29" s="36">
        <v>315.86666666666667</v>
      </c>
      <c r="J29" s="36">
        <v>336.73333333333329</v>
      </c>
      <c r="K29" s="31">
        <v>295</v>
      </c>
      <c r="L29" s="31">
        <v>248.9</v>
      </c>
      <c r="M29" s="31">
        <v>104.36705000000001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4708.45</v>
      </c>
      <c r="D30" s="36">
        <v>4657.2666666666664</v>
      </c>
      <c r="E30" s="36">
        <v>4458.2333333333327</v>
      </c>
      <c r="F30" s="36">
        <v>4208.0166666666664</v>
      </c>
      <c r="G30" s="36">
        <v>4008.9833333333327</v>
      </c>
      <c r="H30" s="36">
        <v>4907.4833333333327</v>
      </c>
      <c r="I30" s="36">
        <v>5106.5166666666655</v>
      </c>
      <c r="J30" s="36">
        <v>5356.7333333333327</v>
      </c>
      <c r="K30" s="31">
        <v>4856.3</v>
      </c>
      <c r="L30" s="31">
        <v>4407.05</v>
      </c>
      <c r="M30" s="31">
        <v>4.3924399999999997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556.6</v>
      </c>
      <c r="D31" s="36">
        <v>581.9666666666667</v>
      </c>
      <c r="E31" s="36">
        <v>492.98333333333335</v>
      </c>
      <c r="F31" s="36">
        <v>429.36666666666667</v>
      </c>
      <c r="G31" s="36">
        <v>340.38333333333333</v>
      </c>
      <c r="H31" s="36">
        <v>645.58333333333337</v>
      </c>
      <c r="I31" s="36">
        <v>734.56666666666672</v>
      </c>
      <c r="J31" s="36">
        <v>798.18333333333339</v>
      </c>
      <c r="K31" s="31">
        <v>670.95</v>
      </c>
      <c r="L31" s="31">
        <v>518.35</v>
      </c>
      <c r="M31" s="31">
        <v>200.44194999999999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5845.7</v>
      </c>
      <c r="D32" s="36">
        <v>5834.2166666666672</v>
      </c>
      <c r="E32" s="36">
        <v>5704.6833333333343</v>
      </c>
      <c r="F32" s="36">
        <v>5563.666666666667</v>
      </c>
      <c r="G32" s="36">
        <v>5434.1333333333341</v>
      </c>
      <c r="H32" s="36">
        <v>5975.2333333333345</v>
      </c>
      <c r="I32" s="36">
        <v>6104.7666666666673</v>
      </c>
      <c r="J32" s="36">
        <v>6245.7833333333347</v>
      </c>
      <c r="K32" s="31">
        <v>5963.75</v>
      </c>
      <c r="L32" s="31">
        <v>5693.2</v>
      </c>
      <c r="M32" s="31">
        <v>6.42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451.4</v>
      </c>
      <c r="D33" s="36">
        <v>452.34999999999997</v>
      </c>
      <c r="E33" s="36">
        <v>428.04999999999995</v>
      </c>
      <c r="F33" s="36">
        <v>404.7</v>
      </c>
      <c r="G33" s="36">
        <v>380.4</v>
      </c>
      <c r="H33" s="36">
        <v>475.69999999999993</v>
      </c>
      <c r="I33" s="36">
        <v>500</v>
      </c>
      <c r="J33" s="36">
        <v>523.34999999999991</v>
      </c>
      <c r="K33" s="31">
        <v>476.65</v>
      </c>
      <c r="L33" s="31">
        <v>429</v>
      </c>
      <c r="M33" s="31">
        <v>38.769550000000002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207.75</v>
      </c>
      <c r="D34" s="36">
        <v>211.58333333333334</v>
      </c>
      <c r="E34" s="36">
        <v>188.16666666666669</v>
      </c>
      <c r="F34" s="36">
        <v>168.58333333333334</v>
      </c>
      <c r="G34" s="36">
        <v>145.16666666666669</v>
      </c>
      <c r="H34" s="36">
        <v>231.16666666666669</v>
      </c>
      <c r="I34" s="36">
        <v>254.58333333333337</v>
      </c>
      <c r="J34" s="36">
        <v>274.16666666666669</v>
      </c>
      <c r="K34" s="31">
        <v>235</v>
      </c>
      <c r="L34" s="31">
        <v>192</v>
      </c>
      <c r="M34" s="31">
        <v>458.45987000000002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2857.65</v>
      </c>
      <c r="D35" s="36">
        <v>2843.4666666666667</v>
      </c>
      <c r="E35" s="36">
        <v>2789.9333333333334</v>
      </c>
      <c r="F35" s="36">
        <v>2722.2166666666667</v>
      </c>
      <c r="G35" s="36">
        <v>2668.6833333333334</v>
      </c>
      <c r="H35" s="36">
        <v>2911.1833333333334</v>
      </c>
      <c r="I35" s="36">
        <v>2964.7166666666672</v>
      </c>
      <c r="J35" s="36">
        <v>3032.4333333333334</v>
      </c>
      <c r="K35" s="31">
        <v>2897</v>
      </c>
      <c r="L35" s="31">
        <v>2775.75</v>
      </c>
      <c r="M35" s="31">
        <v>26.838470000000001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2012.1</v>
      </c>
      <c r="D36" s="36">
        <v>2028.5166666666664</v>
      </c>
      <c r="E36" s="36">
        <v>1914.9833333333327</v>
      </c>
      <c r="F36" s="36">
        <v>1817.8666666666663</v>
      </c>
      <c r="G36" s="36">
        <v>1704.3333333333326</v>
      </c>
      <c r="H36" s="36">
        <v>2125.6333333333328</v>
      </c>
      <c r="I36" s="36">
        <v>2239.1666666666665</v>
      </c>
      <c r="J36" s="36">
        <v>2336.2833333333328</v>
      </c>
      <c r="K36" s="31">
        <v>2142.0500000000002</v>
      </c>
      <c r="L36" s="31">
        <v>1931.4</v>
      </c>
      <c r="M36" s="31">
        <v>8.7116600000000002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1197.3499999999999</v>
      </c>
      <c r="D37" s="36">
        <v>1179.9166666666667</v>
      </c>
      <c r="E37" s="36">
        <v>1126.8833333333334</v>
      </c>
      <c r="F37" s="36">
        <v>1056.4166666666667</v>
      </c>
      <c r="G37" s="36">
        <v>1003.3833333333334</v>
      </c>
      <c r="H37" s="36">
        <v>1250.3833333333334</v>
      </c>
      <c r="I37" s="36">
        <v>1303.4166666666667</v>
      </c>
      <c r="J37" s="36">
        <v>1373.8833333333334</v>
      </c>
      <c r="K37" s="31">
        <v>1232.95</v>
      </c>
      <c r="L37" s="31">
        <v>1109.45</v>
      </c>
      <c r="M37" s="31">
        <v>14.349449999999999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4548.75</v>
      </c>
      <c r="D38" s="36">
        <v>4498.1333333333332</v>
      </c>
      <c r="E38" s="36">
        <v>4406.2666666666664</v>
      </c>
      <c r="F38" s="36">
        <v>4263.7833333333328</v>
      </c>
      <c r="G38" s="36">
        <v>4171.9166666666661</v>
      </c>
      <c r="H38" s="36">
        <v>4640.6166666666668</v>
      </c>
      <c r="I38" s="36">
        <v>4732.4833333333336</v>
      </c>
      <c r="J38" s="36">
        <v>4874.9666666666672</v>
      </c>
      <c r="K38" s="31">
        <v>4590</v>
      </c>
      <c r="L38" s="31">
        <v>4355.6499999999996</v>
      </c>
      <c r="M38" s="31">
        <v>10.93378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1131.25</v>
      </c>
      <c r="D39" s="36">
        <v>1152.2666666666667</v>
      </c>
      <c r="E39" s="36">
        <v>1080.5333333333333</v>
      </c>
      <c r="F39" s="36">
        <v>1029.8166666666666</v>
      </c>
      <c r="G39" s="36">
        <v>958.08333333333326</v>
      </c>
      <c r="H39" s="36">
        <v>1202.9833333333333</v>
      </c>
      <c r="I39" s="36">
        <v>1274.7166666666665</v>
      </c>
      <c r="J39" s="36">
        <v>1325.4333333333334</v>
      </c>
      <c r="K39" s="31">
        <v>1224</v>
      </c>
      <c r="L39" s="31">
        <v>1101.55</v>
      </c>
      <c r="M39" s="31">
        <v>241.35989000000001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9246.75</v>
      </c>
      <c r="D40" s="36">
        <v>9142.5333333333328</v>
      </c>
      <c r="E40" s="36">
        <v>8912.2166666666653</v>
      </c>
      <c r="F40" s="36">
        <v>8577.6833333333325</v>
      </c>
      <c r="G40" s="36">
        <v>8347.366666666665</v>
      </c>
      <c r="H40" s="36">
        <v>9477.0666666666657</v>
      </c>
      <c r="I40" s="36">
        <v>9707.3833333333314</v>
      </c>
      <c r="J40" s="36">
        <v>10041.916666666666</v>
      </c>
      <c r="K40" s="31">
        <v>9372.85</v>
      </c>
      <c r="L40" s="31">
        <v>8808</v>
      </c>
      <c r="M40" s="31">
        <v>7.3860099999999997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6509.55</v>
      </c>
      <c r="D41" s="36">
        <v>6600.4000000000005</v>
      </c>
      <c r="E41" s="36">
        <v>6284.8500000000013</v>
      </c>
      <c r="F41" s="36">
        <v>6060.1500000000005</v>
      </c>
      <c r="G41" s="36">
        <v>5744.6000000000013</v>
      </c>
      <c r="H41" s="36">
        <v>6825.1000000000013</v>
      </c>
      <c r="I41" s="36">
        <v>7140.6500000000005</v>
      </c>
      <c r="J41" s="36">
        <v>7365.3500000000013</v>
      </c>
      <c r="K41" s="31">
        <v>6915.95</v>
      </c>
      <c r="L41" s="31">
        <v>6375.7</v>
      </c>
      <c r="M41" s="31">
        <v>32.993870000000001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1477.3</v>
      </c>
      <c r="D42" s="36">
        <v>1488.5166666666667</v>
      </c>
      <c r="E42" s="36">
        <v>1407.8333333333333</v>
      </c>
      <c r="F42" s="36">
        <v>1338.3666666666666</v>
      </c>
      <c r="G42" s="36">
        <v>1257.6833333333332</v>
      </c>
      <c r="H42" s="36">
        <v>1557.9833333333333</v>
      </c>
      <c r="I42" s="36">
        <v>1638.6666666666667</v>
      </c>
      <c r="J42" s="36">
        <v>1708.1333333333334</v>
      </c>
      <c r="K42" s="31">
        <v>1569.2</v>
      </c>
      <c r="L42" s="31">
        <v>1419.05</v>
      </c>
      <c r="M42" s="31">
        <v>43.884909999999998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7933.45</v>
      </c>
      <c r="D43" s="36">
        <v>7891.1333333333341</v>
      </c>
      <c r="E43" s="36">
        <v>7702.2666666666682</v>
      </c>
      <c r="F43" s="36">
        <v>7471.0833333333339</v>
      </c>
      <c r="G43" s="36">
        <v>7282.2166666666681</v>
      </c>
      <c r="H43" s="36">
        <v>8122.3166666666684</v>
      </c>
      <c r="I43" s="36">
        <v>8311.1833333333343</v>
      </c>
      <c r="J43" s="36">
        <v>8542.3666666666686</v>
      </c>
      <c r="K43" s="31">
        <v>8080</v>
      </c>
      <c r="L43" s="31">
        <v>7659.95</v>
      </c>
      <c r="M43" s="31">
        <v>0.40556999999999999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2897.55</v>
      </c>
      <c r="D44" s="36">
        <v>2906.1166666666663</v>
      </c>
      <c r="E44" s="36">
        <v>2771.3833333333328</v>
      </c>
      <c r="F44" s="36">
        <v>2645.2166666666662</v>
      </c>
      <c r="G44" s="36">
        <v>2510.4833333333327</v>
      </c>
      <c r="H44" s="36">
        <v>3032.2833333333328</v>
      </c>
      <c r="I44" s="36">
        <v>3167.0166666666664</v>
      </c>
      <c r="J44" s="36">
        <v>3293.1833333333329</v>
      </c>
      <c r="K44" s="31">
        <v>3040.85</v>
      </c>
      <c r="L44" s="31">
        <v>2779.95</v>
      </c>
      <c r="M44" s="31">
        <v>10.1135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177.25</v>
      </c>
      <c r="D45" s="36">
        <v>180.13333333333333</v>
      </c>
      <c r="E45" s="36">
        <v>166.26666666666665</v>
      </c>
      <c r="F45" s="36">
        <v>155.28333333333333</v>
      </c>
      <c r="G45" s="36">
        <v>141.41666666666666</v>
      </c>
      <c r="H45" s="36">
        <v>191.11666666666665</v>
      </c>
      <c r="I45" s="36">
        <v>204.98333333333332</v>
      </c>
      <c r="J45" s="36">
        <v>215.96666666666664</v>
      </c>
      <c r="K45" s="31">
        <v>194</v>
      </c>
      <c r="L45" s="31">
        <v>169.15</v>
      </c>
      <c r="M45" s="31">
        <v>231.84484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248.25</v>
      </c>
      <c r="D46" s="36">
        <v>259.28333333333336</v>
      </c>
      <c r="E46" s="36">
        <v>226.56666666666672</v>
      </c>
      <c r="F46" s="36">
        <v>204.88333333333335</v>
      </c>
      <c r="G46" s="36">
        <v>172.16666666666671</v>
      </c>
      <c r="H46" s="36">
        <v>280.9666666666667</v>
      </c>
      <c r="I46" s="36">
        <v>313.68333333333328</v>
      </c>
      <c r="J46" s="36">
        <v>335.36666666666673</v>
      </c>
      <c r="K46" s="31">
        <v>292</v>
      </c>
      <c r="L46" s="31">
        <v>237.6</v>
      </c>
      <c r="M46" s="31">
        <v>848.78240000000005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116.35</v>
      </c>
      <c r="D47" s="36">
        <v>120.8</v>
      </c>
      <c r="E47" s="36">
        <v>105.75</v>
      </c>
      <c r="F47" s="36">
        <v>95.15</v>
      </c>
      <c r="G47" s="36">
        <v>80.100000000000009</v>
      </c>
      <c r="H47" s="36">
        <v>131.39999999999998</v>
      </c>
      <c r="I47" s="36">
        <v>146.44999999999999</v>
      </c>
      <c r="J47" s="36">
        <v>157.04999999999998</v>
      </c>
      <c r="K47" s="31">
        <v>135.85</v>
      </c>
      <c r="L47" s="31">
        <v>110.2</v>
      </c>
      <c r="M47" s="31">
        <v>495.14325000000002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1337.2</v>
      </c>
      <c r="D48" s="36">
        <v>1326.0666666666666</v>
      </c>
      <c r="E48" s="36">
        <v>1280.1333333333332</v>
      </c>
      <c r="F48" s="36">
        <v>1223.0666666666666</v>
      </c>
      <c r="G48" s="36">
        <v>1177.1333333333332</v>
      </c>
      <c r="H48" s="36">
        <v>1383.1333333333332</v>
      </c>
      <c r="I48" s="36">
        <v>1429.0666666666666</v>
      </c>
      <c r="J48" s="36">
        <v>1486.1333333333332</v>
      </c>
      <c r="K48" s="31">
        <v>1372</v>
      </c>
      <c r="L48" s="31">
        <v>1269</v>
      </c>
      <c r="M48" s="31">
        <v>8.1026199999999999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455.7</v>
      </c>
      <c r="D49" s="36">
        <v>455.5</v>
      </c>
      <c r="E49" s="36">
        <v>439.2</v>
      </c>
      <c r="F49" s="36">
        <v>422.7</v>
      </c>
      <c r="G49" s="36">
        <v>406.4</v>
      </c>
      <c r="H49" s="36">
        <v>472</v>
      </c>
      <c r="I49" s="36">
        <v>488.29999999999995</v>
      </c>
      <c r="J49" s="36">
        <v>504.8</v>
      </c>
      <c r="K49" s="31">
        <v>471.8</v>
      </c>
      <c r="L49" s="31">
        <v>439</v>
      </c>
      <c r="M49" s="31">
        <v>49.816319999999997</v>
      </c>
      <c r="N49" s="1"/>
      <c r="O49" s="1"/>
    </row>
    <row r="50" spans="1:15" ht="12.75" customHeight="1">
      <c r="A50" s="51">
        <v>41</v>
      </c>
      <c r="B50" s="53" t="s">
        <v>330</v>
      </c>
      <c r="C50" s="31">
        <v>1436.85</v>
      </c>
      <c r="D50" s="36">
        <v>1484.55</v>
      </c>
      <c r="E50" s="36">
        <v>1389.1499999999999</v>
      </c>
      <c r="F50" s="36">
        <v>1341.4499999999998</v>
      </c>
      <c r="G50" s="36">
        <v>1246.0499999999997</v>
      </c>
      <c r="H50" s="36">
        <v>1532.25</v>
      </c>
      <c r="I50" s="36">
        <v>1627.65</v>
      </c>
      <c r="J50" s="36">
        <v>1675.3500000000001</v>
      </c>
      <c r="K50" s="31">
        <v>1579.95</v>
      </c>
      <c r="L50" s="31">
        <v>1436.85</v>
      </c>
      <c r="M50" s="31">
        <v>33.428600000000003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255.55</v>
      </c>
      <c r="D51" s="36">
        <v>265.86666666666662</v>
      </c>
      <c r="E51" s="36">
        <v>219.73333333333323</v>
      </c>
      <c r="F51" s="36">
        <v>183.91666666666663</v>
      </c>
      <c r="G51" s="36">
        <v>137.78333333333325</v>
      </c>
      <c r="H51" s="36">
        <v>301.68333333333322</v>
      </c>
      <c r="I51" s="36">
        <v>347.81666666666655</v>
      </c>
      <c r="J51" s="36">
        <v>383.63333333333321</v>
      </c>
      <c r="K51" s="31">
        <v>312</v>
      </c>
      <c r="L51" s="31">
        <v>230.05</v>
      </c>
      <c r="M51" s="31">
        <v>2680.52657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1446.25</v>
      </c>
      <c r="D52" s="36">
        <v>1491.0333333333335</v>
      </c>
      <c r="E52" s="36">
        <v>1368.0666666666671</v>
      </c>
      <c r="F52" s="36">
        <v>1289.8833333333334</v>
      </c>
      <c r="G52" s="36">
        <v>1166.916666666667</v>
      </c>
      <c r="H52" s="36">
        <v>1569.2166666666672</v>
      </c>
      <c r="I52" s="36">
        <v>1692.1833333333338</v>
      </c>
      <c r="J52" s="36">
        <v>1770.3666666666672</v>
      </c>
      <c r="K52" s="31">
        <v>1614</v>
      </c>
      <c r="L52" s="31">
        <v>1412.85</v>
      </c>
      <c r="M52" s="31">
        <v>33.252139999999997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246.55</v>
      </c>
      <c r="D53" s="36">
        <v>260.55</v>
      </c>
      <c r="E53" s="36">
        <v>210.05</v>
      </c>
      <c r="F53" s="36">
        <v>173.55</v>
      </c>
      <c r="G53" s="36">
        <v>123.05000000000001</v>
      </c>
      <c r="H53" s="36">
        <v>297.05</v>
      </c>
      <c r="I53" s="36">
        <v>347.55</v>
      </c>
      <c r="J53" s="36">
        <v>384.05</v>
      </c>
      <c r="K53" s="31">
        <v>311.05</v>
      </c>
      <c r="L53" s="31">
        <v>224.05</v>
      </c>
      <c r="M53" s="31">
        <v>1227.5154500000001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580.20000000000005</v>
      </c>
      <c r="D54" s="36">
        <v>605.63333333333333</v>
      </c>
      <c r="E54" s="36">
        <v>541.26666666666665</v>
      </c>
      <c r="F54" s="36">
        <v>502.33333333333337</v>
      </c>
      <c r="G54" s="36">
        <v>437.9666666666667</v>
      </c>
      <c r="H54" s="36">
        <v>644.56666666666661</v>
      </c>
      <c r="I54" s="36">
        <v>708.93333333333317</v>
      </c>
      <c r="J54" s="36">
        <v>747.86666666666656</v>
      </c>
      <c r="K54" s="31">
        <v>670</v>
      </c>
      <c r="L54" s="31">
        <v>566.70000000000005</v>
      </c>
      <c r="M54" s="31">
        <v>228.74262999999999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1299.7</v>
      </c>
      <c r="D55" s="36">
        <v>1305.25</v>
      </c>
      <c r="E55" s="36">
        <v>1213.5</v>
      </c>
      <c r="F55" s="36">
        <v>1127.3</v>
      </c>
      <c r="G55" s="36">
        <v>1035.55</v>
      </c>
      <c r="H55" s="36">
        <v>1391.45</v>
      </c>
      <c r="I55" s="36">
        <v>1483.2</v>
      </c>
      <c r="J55" s="36">
        <v>1569.4</v>
      </c>
      <c r="K55" s="31">
        <v>1397</v>
      </c>
      <c r="L55" s="31">
        <v>1219.05</v>
      </c>
      <c r="M55" s="31">
        <v>199.24421000000001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290.89999999999998</v>
      </c>
      <c r="D56" s="36">
        <v>290.15000000000003</v>
      </c>
      <c r="E56" s="36">
        <v>270.30000000000007</v>
      </c>
      <c r="F56" s="36">
        <v>249.70000000000005</v>
      </c>
      <c r="G56" s="36">
        <v>229.85000000000008</v>
      </c>
      <c r="H56" s="36">
        <v>310.75000000000006</v>
      </c>
      <c r="I56" s="36">
        <v>330.60000000000008</v>
      </c>
      <c r="J56" s="36">
        <v>351.20000000000005</v>
      </c>
      <c r="K56" s="31">
        <v>310</v>
      </c>
      <c r="L56" s="31">
        <v>269.55</v>
      </c>
      <c r="M56" s="31">
        <v>178.73006000000001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29548.25</v>
      </c>
      <c r="D57" s="36">
        <v>29133.183333333334</v>
      </c>
      <c r="E57" s="36">
        <v>27915.066666666669</v>
      </c>
      <c r="F57" s="36">
        <v>26281.883333333335</v>
      </c>
      <c r="G57" s="36">
        <v>25063.76666666667</v>
      </c>
      <c r="H57" s="36">
        <v>30766.366666666669</v>
      </c>
      <c r="I57" s="36">
        <v>31984.483333333337</v>
      </c>
      <c r="J57" s="36">
        <v>33617.666666666672</v>
      </c>
      <c r="K57" s="31">
        <v>30351.3</v>
      </c>
      <c r="L57" s="31">
        <v>27500</v>
      </c>
      <c r="M57" s="31">
        <v>0.72953000000000001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5325.1</v>
      </c>
      <c r="D58" s="36">
        <v>5288.8499999999995</v>
      </c>
      <c r="E58" s="36">
        <v>5163.2999999999993</v>
      </c>
      <c r="F58" s="36">
        <v>5001.5</v>
      </c>
      <c r="G58" s="36">
        <v>4875.95</v>
      </c>
      <c r="H58" s="36">
        <v>5450.6499999999987</v>
      </c>
      <c r="I58" s="36">
        <v>5576.2</v>
      </c>
      <c r="J58" s="36">
        <v>5737.9999999999982</v>
      </c>
      <c r="K58" s="31">
        <v>5414.4</v>
      </c>
      <c r="L58" s="31">
        <v>5127.05</v>
      </c>
      <c r="M58" s="31">
        <v>9.89039</v>
      </c>
      <c r="N58" s="1"/>
      <c r="O58" s="1"/>
    </row>
    <row r="59" spans="1:15" ht="12.75" customHeight="1">
      <c r="A59" s="51">
        <v>50</v>
      </c>
      <c r="B59" s="53" t="s">
        <v>340</v>
      </c>
      <c r="C59" s="31">
        <v>627</v>
      </c>
      <c r="D59" s="36">
        <v>620.75</v>
      </c>
      <c r="E59" s="36">
        <v>555.25</v>
      </c>
      <c r="F59" s="36">
        <v>483.5</v>
      </c>
      <c r="G59" s="36">
        <v>418</v>
      </c>
      <c r="H59" s="36">
        <v>692.5</v>
      </c>
      <c r="I59" s="36">
        <v>758</v>
      </c>
      <c r="J59" s="36">
        <v>829.75</v>
      </c>
      <c r="K59" s="31">
        <v>686.25</v>
      </c>
      <c r="L59" s="31">
        <v>549</v>
      </c>
      <c r="M59" s="31">
        <v>98.075810000000004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109.85</v>
      </c>
      <c r="D60" s="36">
        <v>111.28333333333332</v>
      </c>
      <c r="E60" s="36">
        <v>94.766666666666637</v>
      </c>
      <c r="F60" s="36">
        <v>79.683333333333323</v>
      </c>
      <c r="G60" s="36">
        <v>63.166666666666643</v>
      </c>
      <c r="H60" s="36">
        <v>126.36666666666663</v>
      </c>
      <c r="I60" s="36">
        <v>142.88333333333333</v>
      </c>
      <c r="J60" s="36">
        <v>157.96666666666664</v>
      </c>
      <c r="K60" s="31">
        <v>127.8</v>
      </c>
      <c r="L60" s="31">
        <v>96.2</v>
      </c>
      <c r="M60" s="31">
        <v>2002.12291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1231.4000000000001</v>
      </c>
      <c r="D61" s="36">
        <v>1245.8</v>
      </c>
      <c r="E61" s="36">
        <v>1183.1999999999998</v>
      </c>
      <c r="F61" s="36">
        <v>1134.9999999999998</v>
      </c>
      <c r="G61" s="36">
        <v>1072.3999999999996</v>
      </c>
      <c r="H61" s="36">
        <v>1294</v>
      </c>
      <c r="I61" s="36">
        <v>1356.6</v>
      </c>
      <c r="J61" s="36">
        <v>1404.8000000000002</v>
      </c>
      <c r="K61" s="31">
        <v>1308.4000000000001</v>
      </c>
      <c r="L61" s="31">
        <v>1197.5999999999999</v>
      </c>
      <c r="M61" s="31">
        <v>39.744370000000004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1462.55</v>
      </c>
      <c r="D62" s="36">
        <v>1452.6833333333334</v>
      </c>
      <c r="E62" s="36">
        <v>1428.4166666666667</v>
      </c>
      <c r="F62" s="36">
        <v>1394.2833333333333</v>
      </c>
      <c r="G62" s="36">
        <v>1370.0166666666667</v>
      </c>
      <c r="H62" s="36">
        <v>1486.8166666666668</v>
      </c>
      <c r="I62" s="36">
        <v>1511.0833333333333</v>
      </c>
      <c r="J62" s="36">
        <v>1545.2166666666669</v>
      </c>
      <c r="K62" s="31">
        <v>1476.95</v>
      </c>
      <c r="L62" s="31">
        <v>1418.55</v>
      </c>
      <c r="M62" s="31">
        <v>20.49577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441.9</v>
      </c>
      <c r="D63" s="36">
        <v>455.0333333333333</v>
      </c>
      <c r="E63" s="36">
        <v>397.66666666666663</v>
      </c>
      <c r="F63" s="36">
        <v>353.43333333333334</v>
      </c>
      <c r="G63" s="36">
        <v>296.06666666666666</v>
      </c>
      <c r="H63" s="36">
        <v>499.26666666666659</v>
      </c>
      <c r="I63" s="36">
        <v>556.63333333333321</v>
      </c>
      <c r="J63" s="36">
        <v>600.86666666666656</v>
      </c>
      <c r="K63" s="31">
        <v>512.4</v>
      </c>
      <c r="L63" s="31">
        <v>410.8</v>
      </c>
      <c r="M63" s="31">
        <v>480.46492999999998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4966.95</v>
      </c>
      <c r="D64" s="36">
        <v>4929.75</v>
      </c>
      <c r="E64" s="36">
        <v>4760.1499999999996</v>
      </c>
      <c r="F64" s="36">
        <v>4553.3499999999995</v>
      </c>
      <c r="G64" s="36">
        <v>4383.7499999999991</v>
      </c>
      <c r="H64" s="36">
        <v>5136.55</v>
      </c>
      <c r="I64" s="36">
        <v>5306.1500000000005</v>
      </c>
      <c r="J64" s="36">
        <v>5512.9500000000007</v>
      </c>
      <c r="K64" s="31">
        <v>5099.3500000000004</v>
      </c>
      <c r="L64" s="31">
        <v>4722.95</v>
      </c>
      <c r="M64" s="31">
        <v>6.2604199999999999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2809.75</v>
      </c>
      <c r="D65" s="36">
        <v>2766.4833333333336</v>
      </c>
      <c r="E65" s="36">
        <v>2713.9666666666672</v>
      </c>
      <c r="F65" s="36">
        <v>2618.1833333333334</v>
      </c>
      <c r="G65" s="36">
        <v>2565.666666666667</v>
      </c>
      <c r="H65" s="36">
        <v>2862.2666666666673</v>
      </c>
      <c r="I65" s="36">
        <v>2914.7833333333338</v>
      </c>
      <c r="J65" s="36">
        <v>3010.5666666666675</v>
      </c>
      <c r="K65" s="31">
        <v>2819</v>
      </c>
      <c r="L65" s="31">
        <v>2670.7</v>
      </c>
      <c r="M65" s="31">
        <v>10.58943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948.75</v>
      </c>
      <c r="D66" s="36">
        <v>1003.15</v>
      </c>
      <c r="E66" s="36">
        <v>826.3</v>
      </c>
      <c r="F66" s="36">
        <v>703.85</v>
      </c>
      <c r="G66" s="36">
        <v>527</v>
      </c>
      <c r="H66" s="36">
        <v>1125.5999999999999</v>
      </c>
      <c r="I66" s="36">
        <v>1302.45</v>
      </c>
      <c r="J66" s="36">
        <v>1424.8999999999999</v>
      </c>
      <c r="K66" s="31">
        <v>1180</v>
      </c>
      <c r="L66" s="31">
        <v>880.7</v>
      </c>
      <c r="M66" s="31">
        <v>115.25081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1305</v>
      </c>
      <c r="D67" s="36">
        <v>1297.1499999999999</v>
      </c>
      <c r="E67" s="36">
        <v>1253.3999999999996</v>
      </c>
      <c r="F67" s="36">
        <v>1201.7999999999997</v>
      </c>
      <c r="G67" s="36">
        <v>1158.0499999999995</v>
      </c>
      <c r="H67" s="36">
        <v>1348.7499999999998</v>
      </c>
      <c r="I67" s="36">
        <v>1392.5000000000002</v>
      </c>
      <c r="J67" s="36">
        <v>1444.1</v>
      </c>
      <c r="K67" s="31">
        <v>1340.9</v>
      </c>
      <c r="L67" s="31">
        <v>1245.55</v>
      </c>
      <c r="M67" s="31">
        <v>9.8130000000000006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376.8</v>
      </c>
      <c r="D68" s="36">
        <v>378.11666666666662</v>
      </c>
      <c r="E68" s="36">
        <v>356.68333333333322</v>
      </c>
      <c r="F68" s="36">
        <v>336.56666666666661</v>
      </c>
      <c r="G68" s="36">
        <v>315.13333333333321</v>
      </c>
      <c r="H68" s="36">
        <v>398.23333333333323</v>
      </c>
      <c r="I68" s="36">
        <v>419.66666666666663</v>
      </c>
      <c r="J68" s="36">
        <v>439.78333333333325</v>
      </c>
      <c r="K68" s="31">
        <v>399.55</v>
      </c>
      <c r="L68" s="31">
        <v>358</v>
      </c>
      <c r="M68" s="31">
        <v>36.023040000000002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3245.9</v>
      </c>
      <c r="D69" s="36">
        <v>3356.0166666666664</v>
      </c>
      <c r="E69" s="36">
        <v>2992.0333333333328</v>
      </c>
      <c r="F69" s="36">
        <v>2738.1666666666665</v>
      </c>
      <c r="G69" s="36">
        <v>2374.1833333333329</v>
      </c>
      <c r="H69" s="36">
        <v>3609.8833333333328</v>
      </c>
      <c r="I69" s="36">
        <v>3973.8666666666663</v>
      </c>
      <c r="J69" s="36">
        <v>4227.7333333333327</v>
      </c>
      <c r="K69" s="31">
        <v>3720</v>
      </c>
      <c r="L69" s="31">
        <v>3102.15</v>
      </c>
      <c r="M69" s="31">
        <v>18.914960000000001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763</v>
      </c>
      <c r="D70" s="36">
        <v>776.68333333333339</v>
      </c>
      <c r="E70" s="36">
        <v>673.36666666666679</v>
      </c>
      <c r="F70" s="36">
        <v>583.73333333333335</v>
      </c>
      <c r="G70" s="36">
        <v>480.41666666666674</v>
      </c>
      <c r="H70" s="36">
        <v>866.31666666666683</v>
      </c>
      <c r="I70" s="36">
        <v>969.63333333333344</v>
      </c>
      <c r="J70" s="36">
        <v>1059.2666666666669</v>
      </c>
      <c r="K70" s="31">
        <v>880</v>
      </c>
      <c r="L70" s="31">
        <v>687.05</v>
      </c>
      <c r="M70" s="31">
        <v>124.37434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578.20000000000005</v>
      </c>
      <c r="D71" s="36">
        <v>566.4666666666667</v>
      </c>
      <c r="E71" s="36">
        <v>548.48333333333335</v>
      </c>
      <c r="F71" s="36">
        <v>518.76666666666665</v>
      </c>
      <c r="G71" s="36">
        <v>500.7833333333333</v>
      </c>
      <c r="H71" s="36">
        <v>596.18333333333339</v>
      </c>
      <c r="I71" s="36">
        <v>614.16666666666674</v>
      </c>
      <c r="J71" s="36">
        <v>643.88333333333344</v>
      </c>
      <c r="K71" s="31">
        <v>584.45000000000005</v>
      </c>
      <c r="L71" s="31">
        <v>536.75</v>
      </c>
      <c r="M71" s="31">
        <v>174.58506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1695.25</v>
      </c>
      <c r="D72" s="36">
        <v>1730.55</v>
      </c>
      <c r="E72" s="36">
        <v>1616.1</v>
      </c>
      <c r="F72" s="36">
        <v>1536.95</v>
      </c>
      <c r="G72" s="36">
        <v>1422.5</v>
      </c>
      <c r="H72" s="36">
        <v>1809.6999999999998</v>
      </c>
      <c r="I72" s="36">
        <v>1924.15</v>
      </c>
      <c r="J72" s="36">
        <v>2003.2999999999997</v>
      </c>
      <c r="K72" s="31">
        <v>1845</v>
      </c>
      <c r="L72" s="31">
        <v>1651.4</v>
      </c>
      <c r="M72" s="31">
        <v>10.10572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2142.65</v>
      </c>
      <c r="D73" s="36">
        <v>2136.2166666666667</v>
      </c>
      <c r="E73" s="36">
        <v>2027.4333333333334</v>
      </c>
      <c r="F73" s="36">
        <v>1912.2166666666667</v>
      </c>
      <c r="G73" s="36">
        <v>1803.4333333333334</v>
      </c>
      <c r="H73" s="36">
        <v>2251.4333333333334</v>
      </c>
      <c r="I73" s="36">
        <v>2360.2166666666672</v>
      </c>
      <c r="J73" s="36">
        <v>2475.4333333333334</v>
      </c>
      <c r="K73" s="31">
        <v>2245</v>
      </c>
      <c r="L73" s="31">
        <v>2021</v>
      </c>
      <c r="M73" s="31">
        <v>6.9681300000000004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360.45</v>
      </c>
      <c r="D74" s="36">
        <v>368.86666666666662</v>
      </c>
      <c r="E74" s="36">
        <v>346.78333333333325</v>
      </c>
      <c r="F74" s="36">
        <v>333.11666666666662</v>
      </c>
      <c r="G74" s="36">
        <v>311.03333333333325</v>
      </c>
      <c r="H74" s="36">
        <v>382.53333333333325</v>
      </c>
      <c r="I74" s="36">
        <v>404.61666666666662</v>
      </c>
      <c r="J74" s="36">
        <v>418.28333333333325</v>
      </c>
      <c r="K74" s="31">
        <v>390.95</v>
      </c>
      <c r="L74" s="31">
        <v>355.2</v>
      </c>
      <c r="M74" s="31">
        <v>38.222059999999999</v>
      </c>
      <c r="N74" s="1"/>
      <c r="O74" s="1"/>
    </row>
    <row r="75" spans="1:15" ht="12.75" customHeight="1">
      <c r="A75" s="51">
        <v>66</v>
      </c>
      <c r="B75" s="53" t="s">
        <v>362</v>
      </c>
      <c r="C75" s="31">
        <v>149.1</v>
      </c>
      <c r="D75" s="36">
        <v>148.36666666666665</v>
      </c>
      <c r="E75" s="36">
        <v>143.18333333333328</v>
      </c>
      <c r="F75" s="36">
        <v>137.26666666666662</v>
      </c>
      <c r="G75" s="36">
        <v>132.08333333333326</v>
      </c>
      <c r="H75" s="36">
        <v>154.2833333333333</v>
      </c>
      <c r="I75" s="36">
        <v>159.46666666666664</v>
      </c>
      <c r="J75" s="36">
        <v>165.38333333333333</v>
      </c>
      <c r="K75" s="31">
        <v>153.55000000000001</v>
      </c>
      <c r="L75" s="31">
        <v>142.44999999999999</v>
      </c>
      <c r="M75" s="31">
        <v>16.548459999999999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4324.1499999999996</v>
      </c>
      <c r="D76" s="36">
        <v>4309.083333333333</v>
      </c>
      <c r="E76" s="36">
        <v>4195.5666666666657</v>
      </c>
      <c r="F76" s="36">
        <v>4066.9833333333327</v>
      </c>
      <c r="G76" s="36">
        <v>3953.4666666666653</v>
      </c>
      <c r="H76" s="36">
        <v>4437.6666666666661</v>
      </c>
      <c r="I76" s="36">
        <v>4551.1833333333343</v>
      </c>
      <c r="J76" s="36">
        <v>4679.7666666666664</v>
      </c>
      <c r="K76" s="31">
        <v>4422.6000000000004</v>
      </c>
      <c r="L76" s="31">
        <v>4180.5</v>
      </c>
      <c r="M76" s="31">
        <v>8.4780899999999999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8851.4</v>
      </c>
      <c r="D77" s="36">
        <v>9051.4666666666672</v>
      </c>
      <c r="E77" s="36">
        <v>8252.9333333333343</v>
      </c>
      <c r="F77" s="36">
        <v>7654.4666666666672</v>
      </c>
      <c r="G77" s="36">
        <v>6855.9333333333343</v>
      </c>
      <c r="H77" s="36">
        <v>9649.9333333333343</v>
      </c>
      <c r="I77" s="36">
        <v>10448.466666666667</v>
      </c>
      <c r="J77" s="36">
        <v>11046.933333333334</v>
      </c>
      <c r="K77" s="31">
        <v>9850</v>
      </c>
      <c r="L77" s="31">
        <v>8453</v>
      </c>
      <c r="M77" s="31">
        <v>8.3814100000000007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2644.5</v>
      </c>
      <c r="D78" s="36">
        <v>2608.8666666666663</v>
      </c>
      <c r="E78" s="36">
        <v>2543.5833333333326</v>
      </c>
      <c r="F78" s="36">
        <v>2442.6666666666661</v>
      </c>
      <c r="G78" s="36">
        <v>2377.3833333333323</v>
      </c>
      <c r="H78" s="36">
        <v>2709.7833333333328</v>
      </c>
      <c r="I78" s="36">
        <v>2775.0666666666666</v>
      </c>
      <c r="J78" s="36">
        <v>2875.9833333333331</v>
      </c>
      <c r="K78" s="31">
        <v>2674.15</v>
      </c>
      <c r="L78" s="31">
        <v>2507.9499999999998</v>
      </c>
      <c r="M78" s="31">
        <v>2.4117000000000002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5730.8</v>
      </c>
      <c r="D79" s="36">
        <v>5719.3833333333341</v>
      </c>
      <c r="E79" s="36">
        <v>5611.4166666666679</v>
      </c>
      <c r="F79" s="36">
        <v>5492.0333333333338</v>
      </c>
      <c r="G79" s="36">
        <v>5384.0666666666675</v>
      </c>
      <c r="H79" s="36">
        <v>5838.7666666666682</v>
      </c>
      <c r="I79" s="36">
        <v>5946.7333333333336</v>
      </c>
      <c r="J79" s="36">
        <v>6066.1166666666686</v>
      </c>
      <c r="K79" s="31">
        <v>5827.35</v>
      </c>
      <c r="L79" s="31">
        <v>5600</v>
      </c>
      <c r="M79" s="31">
        <v>6.5743499999999999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4495.3999999999996</v>
      </c>
      <c r="D80" s="36">
        <v>4485.3666666666668</v>
      </c>
      <c r="E80" s="36">
        <v>4263.8833333333332</v>
      </c>
      <c r="F80" s="36">
        <v>4032.3666666666668</v>
      </c>
      <c r="G80" s="36">
        <v>3810.8833333333332</v>
      </c>
      <c r="H80" s="36">
        <v>4716.8833333333332</v>
      </c>
      <c r="I80" s="36">
        <v>4938.3666666666668</v>
      </c>
      <c r="J80" s="36">
        <v>5169.8833333333332</v>
      </c>
      <c r="K80" s="31">
        <v>4706.8500000000004</v>
      </c>
      <c r="L80" s="31">
        <v>4253.8500000000004</v>
      </c>
      <c r="M80" s="31">
        <v>9.2092700000000001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3802.5</v>
      </c>
      <c r="D81" s="36">
        <v>3762.7333333333336</v>
      </c>
      <c r="E81" s="36">
        <v>3596.2166666666672</v>
      </c>
      <c r="F81" s="36">
        <v>3389.9333333333334</v>
      </c>
      <c r="G81" s="36">
        <v>3223.416666666667</v>
      </c>
      <c r="H81" s="36">
        <v>3969.0166666666673</v>
      </c>
      <c r="I81" s="36">
        <v>4135.5333333333338</v>
      </c>
      <c r="J81" s="36">
        <v>4341.8166666666675</v>
      </c>
      <c r="K81" s="31">
        <v>3929.25</v>
      </c>
      <c r="L81" s="31">
        <v>3556.45</v>
      </c>
      <c r="M81" s="31">
        <v>3.3974799999999998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156.80000000000001</v>
      </c>
      <c r="D82" s="36">
        <v>156.76666666666668</v>
      </c>
      <c r="E82" s="36">
        <v>149.78333333333336</v>
      </c>
      <c r="F82" s="36">
        <v>142.76666666666668</v>
      </c>
      <c r="G82" s="36">
        <v>135.78333333333336</v>
      </c>
      <c r="H82" s="36">
        <v>163.78333333333336</v>
      </c>
      <c r="I82" s="36">
        <v>170.76666666666665</v>
      </c>
      <c r="J82" s="36">
        <v>177.78333333333336</v>
      </c>
      <c r="K82" s="31">
        <v>163.75</v>
      </c>
      <c r="L82" s="31">
        <v>149.75</v>
      </c>
      <c r="M82" s="31">
        <v>76.714910000000003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154.65</v>
      </c>
      <c r="D83" s="36">
        <v>156</v>
      </c>
      <c r="E83" s="36">
        <v>146.65</v>
      </c>
      <c r="F83" s="36">
        <v>138.65</v>
      </c>
      <c r="G83" s="36">
        <v>129.30000000000001</v>
      </c>
      <c r="H83" s="36">
        <v>164</v>
      </c>
      <c r="I83" s="36">
        <v>173.35000000000002</v>
      </c>
      <c r="J83" s="36">
        <v>181.35</v>
      </c>
      <c r="K83" s="31">
        <v>165.35</v>
      </c>
      <c r="L83" s="31">
        <v>148</v>
      </c>
      <c r="M83" s="31">
        <v>199.75570999999999</v>
      </c>
      <c r="N83" s="1"/>
      <c r="O83" s="1"/>
    </row>
    <row r="84" spans="1:15" ht="12.75" customHeight="1">
      <c r="A84" s="51">
        <v>75</v>
      </c>
      <c r="B84" s="53" t="s">
        <v>372</v>
      </c>
      <c r="C84" s="31">
        <v>638.25</v>
      </c>
      <c r="D84" s="36">
        <v>640.01666666666665</v>
      </c>
      <c r="E84" s="36">
        <v>578.0333333333333</v>
      </c>
      <c r="F84" s="36">
        <v>517.81666666666661</v>
      </c>
      <c r="G84" s="36">
        <v>455.83333333333326</v>
      </c>
      <c r="H84" s="36">
        <v>700.23333333333335</v>
      </c>
      <c r="I84" s="36">
        <v>762.2166666666667</v>
      </c>
      <c r="J84" s="36">
        <v>822.43333333333339</v>
      </c>
      <c r="K84" s="31">
        <v>702</v>
      </c>
      <c r="L84" s="31">
        <v>579.79999999999995</v>
      </c>
      <c r="M84" s="31">
        <v>3.00298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439.35</v>
      </c>
      <c r="D85" s="36">
        <v>436.25</v>
      </c>
      <c r="E85" s="36">
        <v>409.1</v>
      </c>
      <c r="F85" s="36">
        <v>378.85</v>
      </c>
      <c r="G85" s="36">
        <v>351.70000000000005</v>
      </c>
      <c r="H85" s="36">
        <v>466.5</v>
      </c>
      <c r="I85" s="36">
        <v>493.65</v>
      </c>
      <c r="J85" s="36">
        <v>523.9</v>
      </c>
      <c r="K85" s="31">
        <v>463.4</v>
      </c>
      <c r="L85" s="31">
        <v>406</v>
      </c>
      <c r="M85" s="31">
        <v>10.61126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190.3</v>
      </c>
      <c r="D86" s="36">
        <v>198.08333333333334</v>
      </c>
      <c r="E86" s="36">
        <v>165.7166666666667</v>
      </c>
      <c r="F86" s="36">
        <v>141.13333333333335</v>
      </c>
      <c r="G86" s="36">
        <v>108.76666666666671</v>
      </c>
      <c r="H86" s="36">
        <v>222.66666666666669</v>
      </c>
      <c r="I86" s="36">
        <v>255.0333333333333</v>
      </c>
      <c r="J86" s="36">
        <v>279.61666666666667</v>
      </c>
      <c r="K86" s="31">
        <v>230.45</v>
      </c>
      <c r="L86" s="31">
        <v>173.5</v>
      </c>
      <c r="M86" s="31">
        <v>1446.3835300000001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1790.45</v>
      </c>
      <c r="D87" s="36">
        <v>1770.55</v>
      </c>
      <c r="E87" s="36">
        <v>1674.3999999999999</v>
      </c>
      <c r="F87" s="36">
        <v>1558.35</v>
      </c>
      <c r="G87" s="36">
        <v>1462.1999999999998</v>
      </c>
      <c r="H87" s="36">
        <v>1886.6</v>
      </c>
      <c r="I87" s="36">
        <v>1982.75</v>
      </c>
      <c r="J87" s="36">
        <v>2098.8000000000002</v>
      </c>
      <c r="K87" s="31">
        <v>1866.7</v>
      </c>
      <c r="L87" s="31">
        <v>1654.5</v>
      </c>
      <c r="M87" s="31">
        <v>1.90205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1348.45</v>
      </c>
      <c r="D88" s="36">
        <v>1319.25</v>
      </c>
      <c r="E88" s="36">
        <v>1280.9000000000001</v>
      </c>
      <c r="F88" s="36">
        <v>1213.3500000000001</v>
      </c>
      <c r="G88" s="36">
        <v>1175.0000000000002</v>
      </c>
      <c r="H88" s="36">
        <v>1386.8</v>
      </c>
      <c r="I88" s="36">
        <v>1425.1499999999999</v>
      </c>
      <c r="J88" s="36">
        <v>1492.6999999999998</v>
      </c>
      <c r="K88" s="31">
        <v>1357.6</v>
      </c>
      <c r="L88" s="31">
        <v>1251.7</v>
      </c>
      <c r="M88" s="31">
        <v>20.527270000000001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2583.9499999999998</v>
      </c>
      <c r="D89" s="36">
        <v>2689.0166666666664</v>
      </c>
      <c r="E89" s="36">
        <v>2428.083333333333</v>
      </c>
      <c r="F89" s="36">
        <v>2272.2166666666667</v>
      </c>
      <c r="G89" s="36">
        <v>2011.2833333333333</v>
      </c>
      <c r="H89" s="36">
        <v>2844.8833333333328</v>
      </c>
      <c r="I89" s="36">
        <v>3105.8166666666662</v>
      </c>
      <c r="J89" s="36">
        <v>3261.6833333333325</v>
      </c>
      <c r="K89" s="31">
        <v>2949.95</v>
      </c>
      <c r="L89" s="31">
        <v>2533.15</v>
      </c>
      <c r="M89" s="31">
        <v>11.11523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2256.4</v>
      </c>
      <c r="D90" s="36">
        <v>2264.4</v>
      </c>
      <c r="E90" s="36">
        <v>2163.6000000000004</v>
      </c>
      <c r="F90" s="36">
        <v>2070.8000000000002</v>
      </c>
      <c r="G90" s="36">
        <v>1970.0000000000005</v>
      </c>
      <c r="H90" s="36">
        <v>2357.2000000000003</v>
      </c>
      <c r="I90" s="36">
        <v>2458.0000000000005</v>
      </c>
      <c r="J90" s="36">
        <v>2550.8000000000002</v>
      </c>
      <c r="K90" s="31">
        <v>2365.1999999999998</v>
      </c>
      <c r="L90" s="31">
        <v>2171.6</v>
      </c>
      <c r="M90" s="31">
        <v>15.43389</v>
      </c>
      <c r="N90" s="1"/>
      <c r="O90" s="1"/>
    </row>
    <row r="91" spans="1:15" ht="12.75" customHeight="1">
      <c r="A91" s="51">
        <v>82</v>
      </c>
      <c r="B91" s="53" t="s">
        <v>386</v>
      </c>
      <c r="C91" s="31">
        <v>2782.4</v>
      </c>
      <c r="D91" s="36">
        <v>2792.75</v>
      </c>
      <c r="E91" s="36">
        <v>2465.65</v>
      </c>
      <c r="F91" s="36">
        <v>2148.9</v>
      </c>
      <c r="G91" s="36">
        <v>1821.8000000000002</v>
      </c>
      <c r="H91" s="36">
        <v>3109.5</v>
      </c>
      <c r="I91" s="36">
        <v>3436.6000000000004</v>
      </c>
      <c r="J91" s="36">
        <v>3753.35</v>
      </c>
      <c r="K91" s="31">
        <v>3119.85</v>
      </c>
      <c r="L91" s="31">
        <v>2476</v>
      </c>
      <c r="M91" s="31">
        <v>3.6640799999999998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533.29999999999995</v>
      </c>
      <c r="D92" s="36">
        <v>531.66666666666663</v>
      </c>
      <c r="E92" s="36">
        <v>491.63333333333321</v>
      </c>
      <c r="F92" s="36">
        <v>449.96666666666658</v>
      </c>
      <c r="G92" s="36">
        <v>409.93333333333317</v>
      </c>
      <c r="H92" s="36">
        <v>573.33333333333326</v>
      </c>
      <c r="I92" s="36">
        <v>613.36666666666679</v>
      </c>
      <c r="J92" s="36">
        <v>655.0333333333333</v>
      </c>
      <c r="K92" s="31">
        <v>571.70000000000005</v>
      </c>
      <c r="L92" s="31">
        <v>490</v>
      </c>
      <c r="M92" s="31">
        <v>28.347370000000002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1303.55</v>
      </c>
      <c r="D93" s="36">
        <v>1287.8500000000001</v>
      </c>
      <c r="E93" s="36">
        <v>1250.7000000000003</v>
      </c>
      <c r="F93" s="36">
        <v>1197.8500000000001</v>
      </c>
      <c r="G93" s="36">
        <v>1160.7000000000003</v>
      </c>
      <c r="H93" s="36">
        <v>1340.7000000000003</v>
      </c>
      <c r="I93" s="36">
        <v>1377.8500000000004</v>
      </c>
      <c r="J93" s="36">
        <v>1430.7000000000003</v>
      </c>
      <c r="K93" s="31">
        <v>1325</v>
      </c>
      <c r="L93" s="31">
        <v>1235</v>
      </c>
      <c r="M93" s="31">
        <v>54.472439999999999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3457.4</v>
      </c>
      <c r="D94" s="36">
        <v>3650.3000000000006</v>
      </c>
      <c r="E94" s="36">
        <v>3222.6500000000015</v>
      </c>
      <c r="F94" s="36">
        <v>2987.900000000001</v>
      </c>
      <c r="G94" s="36">
        <v>2560.2500000000018</v>
      </c>
      <c r="H94" s="36">
        <v>3885.0500000000011</v>
      </c>
      <c r="I94" s="36">
        <v>4312.7</v>
      </c>
      <c r="J94" s="36">
        <v>4547.4500000000007</v>
      </c>
      <c r="K94" s="31">
        <v>4077.95</v>
      </c>
      <c r="L94" s="31">
        <v>3415.55</v>
      </c>
      <c r="M94" s="31">
        <v>15.838469999999999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1483.15</v>
      </c>
      <c r="D95" s="36">
        <v>1498.7166666666665</v>
      </c>
      <c r="E95" s="36">
        <v>1438.4333333333329</v>
      </c>
      <c r="F95" s="36">
        <v>1393.7166666666665</v>
      </c>
      <c r="G95" s="36">
        <v>1333.4333333333329</v>
      </c>
      <c r="H95" s="36">
        <v>1543.4333333333329</v>
      </c>
      <c r="I95" s="36">
        <v>1603.7166666666662</v>
      </c>
      <c r="J95" s="36">
        <v>1648.4333333333329</v>
      </c>
      <c r="K95" s="31">
        <v>1559</v>
      </c>
      <c r="L95" s="31">
        <v>1454</v>
      </c>
      <c r="M95" s="31">
        <v>447.65620000000001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534.45000000000005</v>
      </c>
      <c r="D96" s="36">
        <v>533.61666666666667</v>
      </c>
      <c r="E96" s="36">
        <v>512.23333333333335</v>
      </c>
      <c r="F96" s="36">
        <v>490.01666666666665</v>
      </c>
      <c r="G96" s="36">
        <v>468.63333333333333</v>
      </c>
      <c r="H96" s="36">
        <v>555.83333333333337</v>
      </c>
      <c r="I96" s="36">
        <v>577.21666666666681</v>
      </c>
      <c r="J96" s="36">
        <v>599.43333333333339</v>
      </c>
      <c r="K96" s="31">
        <v>555</v>
      </c>
      <c r="L96" s="31">
        <v>511.4</v>
      </c>
      <c r="M96" s="31">
        <v>97.837620000000001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1773</v>
      </c>
      <c r="D97" s="36">
        <v>1787.3999999999999</v>
      </c>
      <c r="E97" s="36">
        <v>1696.8499999999997</v>
      </c>
      <c r="F97" s="36">
        <v>1620.6999999999998</v>
      </c>
      <c r="G97" s="36">
        <v>1530.1499999999996</v>
      </c>
      <c r="H97" s="36">
        <v>1863.5499999999997</v>
      </c>
      <c r="I97" s="36">
        <v>1954.1</v>
      </c>
      <c r="J97" s="36">
        <v>2030.2499999999998</v>
      </c>
      <c r="K97" s="31">
        <v>1877.95</v>
      </c>
      <c r="L97" s="31">
        <v>1711.25</v>
      </c>
      <c r="M97" s="31">
        <v>18.104379999999999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5310.7</v>
      </c>
      <c r="D98" s="36">
        <v>5193.3166666666666</v>
      </c>
      <c r="E98" s="36">
        <v>5037.6333333333332</v>
      </c>
      <c r="F98" s="36">
        <v>4764.5666666666666</v>
      </c>
      <c r="G98" s="36">
        <v>4608.8833333333332</v>
      </c>
      <c r="H98" s="36">
        <v>5466.3833333333332</v>
      </c>
      <c r="I98" s="36">
        <v>5622.0666666666657</v>
      </c>
      <c r="J98" s="36">
        <v>5895.1333333333332</v>
      </c>
      <c r="K98" s="31">
        <v>5349</v>
      </c>
      <c r="L98" s="31">
        <v>4920.25</v>
      </c>
      <c r="M98" s="31">
        <v>19.45233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649.04999999999995</v>
      </c>
      <c r="D99" s="36">
        <v>646.76666666666665</v>
      </c>
      <c r="E99" s="36">
        <v>596.5333333333333</v>
      </c>
      <c r="F99" s="36">
        <v>544.01666666666665</v>
      </c>
      <c r="G99" s="36">
        <v>493.7833333333333</v>
      </c>
      <c r="H99" s="36">
        <v>699.2833333333333</v>
      </c>
      <c r="I99" s="36">
        <v>749.51666666666665</v>
      </c>
      <c r="J99" s="36">
        <v>802.0333333333333</v>
      </c>
      <c r="K99" s="31">
        <v>697</v>
      </c>
      <c r="L99" s="31">
        <v>594.25</v>
      </c>
      <c r="M99" s="31">
        <v>242.50211999999999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4333.3500000000004</v>
      </c>
      <c r="D100" s="36">
        <v>4477.8666666666668</v>
      </c>
      <c r="E100" s="36">
        <v>3810.7333333333336</v>
      </c>
      <c r="F100" s="36">
        <v>3288.1166666666668</v>
      </c>
      <c r="G100" s="36">
        <v>2620.9833333333336</v>
      </c>
      <c r="H100" s="36">
        <v>5000.4833333333336</v>
      </c>
      <c r="I100" s="36">
        <v>5667.6166666666668</v>
      </c>
      <c r="J100" s="36">
        <v>6190.2333333333336</v>
      </c>
      <c r="K100" s="31">
        <v>5145</v>
      </c>
      <c r="L100" s="31">
        <v>3955.25</v>
      </c>
      <c r="M100" s="31">
        <v>154.86676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494.75</v>
      </c>
      <c r="D101" s="36">
        <v>515.7833333333333</v>
      </c>
      <c r="E101" s="36">
        <v>447.06666666666661</v>
      </c>
      <c r="F101" s="36">
        <v>399.38333333333333</v>
      </c>
      <c r="G101" s="36">
        <v>330.66666666666663</v>
      </c>
      <c r="H101" s="36">
        <v>563.46666666666658</v>
      </c>
      <c r="I101" s="36">
        <v>632.18333333333328</v>
      </c>
      <c r="J101" s="36">
        <v>679.86666666666656</v>
      </c>
      <c r="K101" s="31">
        <v>584.5</v>
      </c>
      <c r="L101" s="31">
        <v>468.1</v>
      </c>
      <c r="M101" s="31">
        <v>157.92268999999999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2496.3000000000002</v>
      </c>
      <c r="D102" s="36">
        <v>2449.4833333333336</v>
      </c>
      <c r="E102" s="36">
        <v>2388.916666666667</v>
      </c>
      <c r="F102" s="36">
        <v>2281.5333333333333</v>
      </c>
      <c r="G102" s="36">
        <v>2220.9666666666667</v>
      </c>
      <c r="H102" s="36">
        <v>2556.8666666666672</v>
      </c>
      <c r="I102" s="36">
        <v>2617.4333333333338</v>
      </c>
      <c r="J102" s="36">
        <v>2724.8166666666675</v>
      </c>
      <c r="K102" s="31">
        <v>2510.0500000000002</v>
      </c>
      <c r="L102" s="31">
        <v>2342.1</v>
      </c>
      <c r="M102" s="31">
        <v>78.260480000000001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1071.45</v>
      </c>
      <c r="D103" s="36">
        <v>1094.8000000000002</v>
      </c>
      <c r="E103" s="36">
        <v>1030.2000000000003</v>
      </c>
      <c r="F103" s="36">
        <v>988.95</v>
      </c>
      <c r="G103" s="36">
        <v>924.35000000000014</v>
      </c>
      <c r="H103" s="36">
        <v>1136.0500000000004</v>
      </c>
      <c r="I103" s="36">
        <v>1200.6500000000003</v>
      </c>
      <c r="J103" s="36">
        <v>1241.9000000000005</v>
      </c>
      <c r="K103" s="31">
        <v>1159.4000000000001</v>
      </c>
      <c r="L103" s="31">
        <v>1053.55</v>
      </c>
      <c r="M103" s="31">
        <v>434.76837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1536.25</v>
      </c>
      <c r="D104" s="36">
        <v>1542.4666666666665</v>
      </c>
      <c r="E104" s="36">
        <v>1474.2833333333328</v>
      </c>
      <c r="F104" s="36">
        <v>1412.3166666666664</v>
      </c>
      <c r="G104" s="36">
        <v>1344.1333333333328</v>
      </c>
      <c r="H104" s="36">
        <v>1604.4333333333329</v>
      </c>
      <c r="I104" s="36">
        <v>1672.6166666666668</v>
      </c>
      <c r="J104" s="36">
        <v>1734.583333333333</v>
      </c>
      <c r="K104" s="31">
        <v>1610.65</v>
      </c>
      <c r="L104" s="31">
        <v>1480.5</v>
      </c>
      <c r="M104" s="31">
        <v>19.176829999999999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542.9</v>
      </c>
      <c r="D105" s="36">
        <v>538.85</v>
      </c>
      <c r="E105" s="36">
        <v>519.5</v>
      </c>
      <c r="F105" s="36">
        <v>496.1</v>
      </c>
      <c r="G105" s="36">
        <v>476.75</v>
      </c>
      <c r="H105" s="36">
        <v>562.25</v>
      </c>
      <c r="I105" s="36">
        <v>581.60000000000014</v>
      </c>
      <c r="J105" s="36">
        <v>605</v>
      </c>
      <c r="K105" s="31">
        <v>558.20000000000005</v>
      </c>
      <c r="L105" s="31">
        <v>515.45000000000005</v>
      </c>
      <c r="M105" s="31">
        <v>33.24127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72.55</v>
      </c>
      <c r="D106" s="36">
        <v>73.850000000000009</v>
      </c>
      <c r="E106" s="36">
        <v>69.500000000000014</v>
      </c>
      <c r="F106" s="36">
        <v>66.45</v>
      </c>
      <c r="G106" s="36">
        <v>62.100000000000009</v>
      </c>
      <c r="H106" s="36">
        <v>76.90000000000002</v>
      </c>
      <c r="I106" s="36">
        <v>81.250000000000014</v>
      </c>
      <c r="J106" s="36">
        <v>84.300000000000026</v>
      </c>
      <c r="K106" s="31">
        <v>78.2</v>
      </c>
      <c r="L106" s="31">
        <v>70.8</v>
      </c>
      <c r="M106" s="31">
        <v>939.53264999999999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415.2</v>
      </c>
      <c r="D107" s="36">
        <v>414.7833333333333</v>
      </c>
      <c r="E107" s="36">
        <v>403.26666666666659</v>
      </c>
      <c r="F107" s="36">
        <v>391.33333333333331</v>
      </c>
      <c r="G107" s="36">
        <v>379.81666666666661</v>
      </c>
      <c r="H107" s="36">
        <v>426.71666666666658</v>
      </c>
      <c r="I107" s="36">
        <v>438.23333333333323</v>
      </c>
      <c r="J107" s="36">
        <v>450.16666666666657</v>
      </c>
      <c r="K107" s="31">
        <v>426.3</v>
      </c>
      <c r="L107" s="31">
        <v>402.85</v>
      </c>
      <c r="M107" s="31">
        <v>460.19632000000001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525.79999999999995</v>
      </c>
      <c r="D108" s="36">
        <v>538.9666666666667</v>
      </c>
      <c r="E108" s="36">
        <v>471.93333333333339</v>
      </c>
      <c r="F108" s="36">
        <v>418.06666666666672</v>
      </c>
      <c r="G108" s="36">
        <v>351.03333333333342</v>
      </c>
      <c r="H108" s="36">
        <v>592.83333333333337</v>
      </c>
      <c r="I108" s="36">
        <v>659.86666666666667</v>
      </c>
      <c r="J108" s="36">
        <v>713.73333333333335</v>
      </c>
      <c r="K108" s="31">
        <v>606</v>
      </c>
      <c r="L108" s="31">
        <v>485.1</v>
      </c>
      <c r="M108" s="31">
        <v>100.42618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530.29999999999995</v>
      </c>
      <c r="D109" s="36">
        <v>538.96666666666658</v>
      </c>
      <c r="E109" s="36">
        <v>497.78333333333319</v>
      </c>
      <c r="F109" s="36">
        <v>465.26666666666659</v>
      </c>
      <c r="G109" s="36">
        <v>424.0833333333332</v>
      </c>
      <c r="H109" s="36">
        <v>571.48333333333312</v>
      </c>
      <c r="I109" s="36">
        <v>612.66666666666652</v>
      </c>
      <c r="J109" s="36">
        <v>645.18333333333317</v>
      </c>
      <c r="K109" s="31">
        <v>580.15</v>
      </c>
      <c r="L109" s="31">
        <v>506.45</v>
      </c>
      <c r="M109" s="31">
        <v>78.889359999999996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154.5</v>
      </c>
      <c r="D110" s="36">
        <v>160.16666666666666</v>
      </c>
      <c r="E110" s="36">
        <v>143.33333333333331</v>
      </c>
      <c r="F110" s="36">
        <v>132.16666666666666</v>
      </c>
      <c r="G110" s="36">
        <v>115.33333333333331</v>
      </c>
      <c r="H110" s="36">
        <v>171.33333333333331</v>
      </c>
      <c r="I110" s="36">
        <v>188.16666666666663</v>
      </c>
      <c r="J110" s="36">
        <v>199.33333333333331</v>
      </c>
      <c r="K110" s="31">
        <v>177</v>
      </c>
      <c r="L110" s="31">
        <v>149</v>
      </c>
      <c r="M110" s="31">
        <v>889.89410999999996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912.05</v>
      </c>
      <c r="D111" s="36">
        <v>937.7833333333333</v>
      </c>
      <c r="E111" s="36">
        <v>819.56666666666661</v>
      </c>
      <c r="F111" s="36">
        <v>727.08333333333326</v>
      </c>
      <c r="G111" s="36">
        <v>608.86666666666656</v>
      </c>
      <c r="H111" s="36">
        <v>1030.2666666666667</v>
      </c>
      <c r="I111" s="36">
        <v>1148.4833333333333</v>
      </c>
      <c r="J111" s="36">
        <v>1240.9666666666667</v>
      </c>
      <c r="K111" s="31">
        <v>1056</v>
      </c>
      <c r="L111" s="31">
        <v>845.3</v>
      </c>
      <c r="M111" s="31">
        <v>114.64052</v>
      </c>
      <c r="N111" s="1"/>
      <c r="O111" s="1"/>
    </row>
    <row r="112" spans="1:15" ht="12.75" customHeight="1">
      <c r="A112" s="51">
        <v>103</v>
      </c>
      <c r="B112" s="53" t="s">
        <v>402</v>
      </c>
      <c r="C112" s="31">
        <v>164.95</v>
      </c>
      <c r="D112" s="36">
        <v>168.38333333333333</v>
      </c>
      <c r="E112" s="36">
        <v>147.76666666666665</v>
      </c>
      <c r="F112" s="36">
        <v>130.58333333333331</v>
      </c>
      <c r="G112" s="36">
        <v>109.96666666666664</v>
      </c>
      <c r="H112" s="36">
        <v>185.56666666666666</v>
      </c>
      <c r="I112" s="36">
        <v>206.18333333333334</v>
      </c>
      <c r="J112" s="36">
        <v>223.36666666666667</v>
      </c>
      <c r="K112" s="31">
        <v>189</v>
      </c>
      <c r="L112" s="31">
        <v>151.19999999999999</v>
      </c>
      <c r="M112" s="31">
        <v>1981.03673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442.25</v>
      </c>
      <c r="D113" s="36">
        <v>443.65000000000003</v>
      </c>
      <c r="E113" s="36">
        <v>421.60000000000008</v>
      </c>
      <c r="F113" s="36">
        <v>400.95000000000005</v>
      </c>
      <c r="G113" s="36">
        <v>378.90000000000009</v>
      </c>
      <c r="H113" s="36">
        <v>464.30000000000007</v>
      </c>
      <c r="I113" s="36">
        <v>486.35</v>
      </c>
      <c r="J113" s="36">
        <v>507.00000000000006</v>
      </c>
      <c r="K113" s="31">
        <v>465.7</v>
      </c>
      <c r="L113" s="31">
        <v>423</v>
      </c>
      <c r="M113" s="31">
        <v>88.991020000000006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307.95</v>
      </c>
      <c r="D114" s="36">
        <v>320.98333333333335</v>
      </c>
      <c r="E114" s="36">
        <v>278.9666666666667</v>
      </c>
      <c r="F114" s="36">
        <v>249.98333333333335</v>
      </c>
      <c r="G114" s="36">
        <v>207.9666666666667</v>
      </c>
      <c r="H114" s="36">
        <v>349.9666666666667</v>
      </c>
      <c r="I114" s="36">
        <v>391.98333333333335</v>
      </c>
      <c r="J114" s="36">
        <v>420.9666666666667</v>
      </c>
      <c r="K114" s="31">
        <v>363</v>
      </c>
      <c r="L114" s="31">
        <v>292</v>
      </c>
      <c r="M114" s="31">
        <v>289.01481000000001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1391.5</v>
      </c>
      <c r="D115" s="36">
        <v>1425.6499999999999</v>
      </c>
      <c r="E115" s="36">
        <v>1329.3999999999996</v>
      </c>
      <c r="F115" s="36">
        <v>1267.2999999999997</v>
      </c>
      <c r="G115" s="36">
        <v>1171.0499999999995</v>
      </c>
      <c r="H115" s="36">
        <v>1487.7499999999998</v>
      </c>
      <c r="I115" s="36">
        <v>1584.0000000000002</v>
      </c>
      <c r="J115" s="36">
        <v>1646.1</v>
      </c>
      <c r="K115" s="31">
        <v>1521.9</v>
      </c>
      <c r="L115" s="31">
        <v>1363.55</v>
      </c>
      <c r="M115" s="31">
        <v>79.112819999999999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5634.7</v>
      </c>
      <c r="D116" s="36">
        <v>5546.2333333333336</v>
      </c>
      <c r="E116" s="36">
        <v>5338.4666666666672</v>
      </c>
      <c r="F116" s="36">
        <v>5042.2333333333336</v>
      </c>
      <c r="G116" s="36">
        <v>4834.4666666666672</v>
      </c>
      <c r="H116" s="36">
        <v>5842.4666666666672</v>
      </c>
      <c r="I116" s="36">
        <v>6050.2333333333336</v>
      </c>
      <c r="J116" s="36">
        <v>6346.4666666666672</v>
      </c>
      <c r="K116" s="31">
        <v>5754</v>
      </c>
      <c r="L116" s="31">
        <v>5250</v>
      </c>
      <c r="M116" s="31">
        <v>3.81365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1393.65</v>
      </c>
      <c r="D117" s="36">
        <v>1389</v>
      </c>
      <c r="E117" s="36">
        <v>1363</v>
      </c>
      <c r="F117" s="36">
        <v>1332.35</v>
      </c>
      <c r="G117" s="36">
        <v>1306.3499999999999</v>
      </c>
      <c r="H117" s="36">
        <v>1419.65</v>
      </c>
      <c r="I117" s="36">
        <v>1445.65</v>
      </c>
      <c r="J117" s="36">
        <v>1476.3000000000002</v>
      </c>
      <c r="K117" s="31">
        <v>1415</v>
      </c>
      <c r="L117" s="31">
        <v>1358.35</v>
      </c>
      <c r="M117" s="31">
        <v>137.36134000000001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4073.2</v>
      </c>
      <c r="D118" s="36">
        <v>4093.8166666666671</v>
      </c>
      <c r="E118" s="36">
        <v>3847.6333333333341</v>
      </c>
      <c r="F118" s="36">
        <v>3622.0666666666671</v>
      </c>
      <c r="G118" s="36">
        <v>3375.8833333333341</v>
      </c>
      <c r="H118" s="36">
        <v>4319.3833333333341</v>
      </c>
      <c r="I118" s="36">
        <v>4565.5666666666675</v>
      </c>
      <c r="J118" s="36">
        <v>4791.1333333333341</v>
      </c>
      <c r="K118" s="31">
        <v>4340</v>
      </c>
      <c r="L118" s="31">
        <v>3868.25</v>
      </c>
      <c r="M118" s="31">
        <v>19.772449999999999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1139.8499999999999</v>
      </c>
      <c r="D119" s="36">
        <v>1120.5333333333333</v>
      </c>
      <c r="E119" s="36">
        <v>1092.9166666666665</v>
      </c>
      <c r="F119" s="36">
        <v>1045.9833333333331</v>
      </c>
      <c r="G119" s="36">
        <v>1018.3666666666663</v>
      </c>
      <c r="H119" s="36">
        <v>1167.4666666666667</v>
      </c>
      <c r="I119" s="36">
        <v>1195.0833333333335</v>
      </c>
      <c r="J119" s="36">
        <v>1242.0166666666669</v>
      </c>
      <c r="K119" s="31">
        <v>1148.1500000000001</v>
      </c>
      <c r="L119" s="31">
        <v>1073.5999999999999</v>
      </c>
      <c r="M119" s="31">
        <v>10.33914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553.29999999999995</v>
      </c>
      <c r="D120" s="36">
        <v>580.76666666666665</v>
      </c>
      <c r="E120" s="36">
        <v>500.5333333333333</v>
      </c>
      <c r="F120" s="36">
        <v>447.76666666666665</v>
      </c>
      <c r="G120" s="36">
        <v>367.5333333333333</v>
      </c>
      <c r="H120" s="36">
        <v>633.5333333333333</v>
      </c>
      <c r="I120" s="36">
        <v>713.76666666666665</v>
      </c>
      <c r="J120" s="36">
        <v>766.5333333333333</v>
      </c>
      <c r="K120" s="31">
        <v>661</v>
      </c>
      <c r="L120" s="31">
        <v>528</v>
      </c>
      <c r="M120" s="31">
        <v>116.57328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841.85</v>
      </c>
      <c r="D121" s="36">
        <v>859.88333333333321</v>
      </c>
      <c r="E121" s="36">
        <v>805.76666666666642</v>
      </c>
      <c r="F121" s="36">
        <v>769.68333333333317</v>
      </c>
      <c r="G121" s="36">
        <v>715.56666666666638</v>
      </c>
      <c r="H121" s="36">
        <v>895.96666666666647</v>
      </c>
      <c r="I121" s="36">
        <v>950.08333333333326</v>
      </c>
      <c r="J121" s="36">
        <v>986.16666666666652</v>
      </c>
      <c r="K121" s="31">
        <v>914</v>
      </c>
      <c r="L121" s="31">
        <v>823.8</v>
      </c>
      <c r="M121" s="31">
        <v>40.224299999999999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960.15</v>
      </c>
      <c r="D122" s="36">
        <v>966.11666666666679</v>
      </c>
      <c r="E122" s="36">
        <v>895.23333333333358</v>
      </c>
      <c r="F122" s="36">
        <v>830.31666666666683</v>
      </c>
      <c r="G122" s="36">
        <v>759.43333333333362</v>
      </c>
      <c r="H122" s="36">
        <v>1031.0333333333335</v>
      </c>
      <c r="I122" s="36">
        <v>1101.9166666666667</v>
      </c>
      <c r="J122" s="36">
        <v>1166.8333333333335</v>
      </c>
      <c r="K122" s="31">
        <v>1037</v>
      </c>
      <c r="L122" s="31">
        <v>901.2</v>
      </c>
      <c r="M122" s="31">
        <v>59.643329999999999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498.25</v>
      </c>
      <c r="D123" s="36">
        <v>490.45</v>
      </c>
      <c r="E123" s="36">
        <v>476.5</v>
      </c>
      <c r="F123" s="36">
        <v>454.75</v>
      </c>
      <c r="G123" s="36">
        <v>440.8</v>
      </c>
      <c r="H123" s="36">
        <v>512.20000000000005</v>
      </c>
      <c r="I123" s="36">
        <v>526.14999999999986</v>
      </c>
      <c r="J123" s="36">
        <v>547.9</v>
      </c>
      <c r="K123" s="31">
        <v>504.4</v>
      </c>
      <c r="L123" s="31">
        <v>468.7</v>
      </c>
      <c r="M123" s="31">
        <v>62.264499999999998</v>
      </c>
      <c r="N123" s="1"/>
      <c r="O123" s="1"/>
    </row>
    <row r="124" spans="1:15" ht="12.75" customHeight="1">
      <c r="A124" s="51">
        <v>115</v>
      </c>
      <c r="B124" s="53" t="s">
        <v>417</v>
      </c>
      <c r="C124" s="31">
        <v>1381.75</v>
      </c>
      <c r="D124" s="36">
        <v>1377.3</v>
      </c>
      <c r="E124" s="36">
        <v>1297.5</v>
      </c>
      <c r="F124" s="36">
        <v>1213.25</v>
      </c>
      <c r="G124" s="36">
        <v>1133.45</v>
      </c>
      <c r="H124" s="36">
        <v>1461.55</v>
      </c>
      <c r="I124" s="36">
        <v>1541.3499999999997</v>
      </c>
      <c r="J124" s="36">
        <v>1625.6</v>
      </c>
      <c r="K124" s="31">
        <v>1457.1</v>
      </c>
      <c r="L124" s="31">
        <v>1293.05</v>
      </c>
      <c r="M124" s="31">
        <v>15.16268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1637.95</v>
      </c>
      <c r="D125" s="36">
        <v>1651.9666666666665</v>
      </c>
      <c r="E125" s="36">
        <v>1588.4333333333329</v>
      </c>
      <c r="F125" s="36">
        <v>1538.9166666666665</v>
      </c>
      <c r="G125" s="36">
        <v>1475.383333333333</v>
      </c>
      <c r="H125" s="36">
        <v>1701.4833333333329</v>
      </c>
      <c r="I125" s="36">
        <v>1765.0166666666662</v>
      </c>
      <c r="J125" s="36">
        <v>1814.5333333333328</v>
      </c>
      <c r="K125" s="31">
        <v>1715.5</v>
      </c>
      <c r="L125" s="31">
        <v>1602.45</v>
      </c>
      <c r="M125" s="31">
        <v>152.29468</v>
      </c>
      <c r="N125" s="1"/>
      <c r="O125" s="1"/>
    </row>
    <row r="126" spans="1:15" ht="12.75" customHeight="1">
      <c r="A126" s="51">
        <v>117</v>
      </c>
      <c r="B126" s="53" t="s">
        <v>848</v>
      </c>
      <c r="C126" s="31">
        <v>149.35</v>
      </c>
      <c r="D126" s="36">
        <v>151.31666666666669</v>
      </c>
      <c r="E126" s="36">
        <v>142.63333333333338</v>
      </c>
      <c r="F126" s="36">
        <v>135.91666666666669</v>
      </c>
      <c r="G126" s="36">
        <v>127.23333333333338</v>
      </c>
      <c r="H126" s="36">
        <v>158.03333333333339</v>
      </c>
      <c r="I126" s="36">
        <v>166.71666666666673</v>
      </c>
      <c r="J126" s="36">
        <v>173.43333333333339</v>
      </c>
      <c r="K126" s="31">
        <v>160</v>
      </c>
      <c r="L126" s="31">
        <v>144.6</v>
      </c>
      <c r="M126" s="31">
        <v>124.68536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4417.8999999999996</v>
      </c>
      <c r="D127" s="36">
        <v>4372.9833333333336</v>
      </c>
      <c r="E127" s="36">
        <v>4244.916666666667</v>
      </c>
      <c r="F127" s="36">
        <v>4071.9333333333334</v>
      </c>
      <c r="G127" s="36">
        <v>3943.8666666666668</v>
      </c>
      <c r="H127" s="36">
        <v>4545.9666666666672</v>
      </c>
      <c r="I127" s="36">
        <v>4674.0333333333328</v>
      </c>
      <c r="J127" s="36">
        <v>4847.0166666666673</v>
      </c>
      <c r="K127" s="31">
        <v>4501.05</v>
      </c>
      <c r="L127" s="31">
        <v>4200</v>
      </c>
      <c r="M127" s="31">
        <v>4.3502400000000003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577</v>
      </c>
      <c r="D128" s="36">
        <v>598.91666666666663</v>
      </c>
      <c r="E128" s="36">
        <v>522.88333333333321</v>
      </c>
      <c r="F128" s="36">
        <v>468.76666666666654</v>
      </c>
      <c r="G128" s="36">
        <v>392.73333333333312</v>
      </c>
      <c r="H128" s="36">
        <v>653.0333333333333</v>
      </c>
      <c r="I128" s="36">
        <v>729.06666666666683</v>
      </c>
      <c r="J128" s="36">
        <v>783.18333333333339</v>
      </c>
      <c r="K128" s="31">
        <v>674.95</v>
      </c>
      <c r="L128" s="31">
        <v>544.79999999999995</v>
      </c>
      <c r="M128" s="31">
        <v>105.13970999999999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4630.6499999999996</v>
      </c>
      <c r="D129" s="36">
        <v>4606.7166666666662</v>
      </c>
      <c r="E129" s="36">
        <v>4537.4833333333327</v>
      </c>
      <c r="F129" s="36">
        <v>4444.3166666666666</v>
      </c>
      <c r="G129" s="36">
        <v>4375.083333333333</v>
      </c>
      <c r="H129" s="36">
        <v>4699.8833333333323</v>
      </c>
      <c r="I129" s="36">
        <v>4769.1166666666659</v>
      </c>
      <c r="J129" s="36">
        <v>4862.2833333333319</v>
      </c>
      <c r="K129" s="31">
        <v>4675.95</v>
      </c>
      <c r="L129" s="31">
        <v>4513.55</v>
      </c>
      <c r="M129" s="31">
        <v>6.8387799999999999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3403.2</v>
      </c>
      <c r="D130" s="36">
        <v>3540.4</v>
      </c>
      <c r="E130" s="36">
        <v>3182.8</v>
      </c>
      <c r="F130" s="36">
        <v>2962.4</v>
      </c>
      <c r="G130" s="36">
        <v>2604.8000000000002</v>
      </c>
      <c r="H130" s="36">
        <v>3760.8</v>
      </c>
      <c r="I130" s="36">
        <v>4118.3999999999996</v>
      </c>
      <c r="J130" s="36">
        <v>4338.8</v>
      </c>
      <c r="K130" s="31">
        <v>3898</v>
      </c>
      <c r="L130" s="31">
        <v>3320</v>
      </c>
      <c r="M130" s="31">
        <v>99.208820000000003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404.25</v>
      </c>
      <c r="D131" s="36">
        <v>406.55</v>
      </c>
      <c r="E131" s="36">
        <v>383.15000000000003</v>
      </c>
      <c r="F131" s="36">
        <v>362.05</v>
      </c>
      <c r="G131" s="36">
        <v>338.65000000000003</v>
      </c>
      <c r="H131" s="36">
        <v>427.65000000000003</v>
      </c>
      <c r="I131" s="36">
        <v>451.05</v>
      </c>
      <c r="J131" s="36">
        <v>472.15000000000003</v>
      </c>
      <c r="K131" s="31">
        <v>429.95</v>
      </c>
      <c r="L131" s="31">
        <v>385.45</v>
      </c>
      <c r="M131" s="31">
        <v>25.43235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927.85</v>
      </c>
      <c r="D132" s="36">
        <v>953.29999999999984</v>
      </c>
      <c r="E132" s="36">
        <v>854.59999999999968</v>
      </c>
      <c r="F132" s="36">
        <v>781.3499999999998</v>
      </c>
      <c r="G132" s="36">
        <v>682.64999999999964</v>
      </c>
      <c r="H132" s="36">
        <v>1026.5499999999997</v>
      </c>
      <c r="I132" s="36">
        <v>1125.2499999999998</v>
      </c>
      <c r="J132" s="36">
        <v>1198.4999999999998</v>
      </c>
      <c r="K132" s="31">
        <v>1052</v>
      </c>
      <c r="L132" s="31">
        <v>880.05</v>
      </c>
      <c r="M132" s="31">
        <v>115.29105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1564.75</v>
      </c>
      <c r="D133" s="36">
        <v>1550.6166666666668</v>
      </c>
      <c r="E133" s="36">
        <v>1507.4333333333336</v>
      </c>
      <c r="F133" s="36">
        <v>1450.1166666666668</v>
      </c>
      <c r="G133" s="36">
        <v>1406.9333333333336</v>
      </c>
      <c r="H133" s="36">
        <v>1607.9333333333336</v>
      </c>
      <c r="I133" s="36">
        <v>1651.116666666667</v>
      </c>
      <c r="J133" s="36">
        <v>1708.4333333333336</v>
      </c>
      <c r="K133" s="31">
        <v>1593.8</v>
      </c>
      <c r="L133" s="31">
        <v>1493.3</v>
      </c>
      <c r="M133" s="31">
        <v>17.090959999999999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121903.2</v>
      </c>
      <c r="D134" s="36">
        <v>121750.35000000002</v>
      </c>
      <c r="E134" s="36">
        <v>116500.70000000004</v>
      </c>
      <c r="F134" s="36">
        <v>111098.20000000003</v>
      </c>
      <c r="G134" s="36">
        <v>105848.55000000005</v>
      </c>
      <c r="H134" s="36">
        <v>127152.85000000003</v>
      </c>
      <c r="I134" s="36">
        <v>132402.50000000003</v>
      </c>
      <c r="J134" s="36">
        <v>137805.00000000003</v>
      </c>
      <c r="K134" s="31">
        <v>127000</v>
      </c>
      <c r="L134" s="31">
        <v>116347.85</v>
      </c>
      <c r="M134" s="31">
        <v>0.19731000000000001</v>
      </c>
      <c r="N134" s="1"/>
      <c r="O134" s="1"/>
    </row>
    <row r="135" spans="1:15" ht="12.75" customHeight="1">
      <c r="A135" s="51">
        <v>126</v>
      </c>
      <c r="B135" s="53" t="s">
        <v>430</v>
      </c>
      <c r="C135" s="31">
        <v>1303.8</v>
      </c>
      <c r="D135" s="36">
        <v>1362.0833333333333</v>
      </c>
      <c r="E135" s="36">
        <v>1237.3166666666666</v>
      </c>
      <c r="F135" s="36">
        <v>1170.8333333333333</v>
      </c>
      <c r="G135" s="36">
        <v>1046.0666666666666</v>
      </c>
      <c r="H135" s="36">
        <v>1428.5666666666666</v>
      </c>
      <c r="I135" s="36">
        <v>1553.3333333333335</v>
      </c>
      <c r="J135" s="36">
        <v>1619.8166666666666</v>
      </c>
      <c r="K135" s="31">
        <v>1486.85</v>
      </c>
      <c r="L135" s="31">
        <v>1295.5999999999999</v>
      </c>
      <c r="M135" s="31">
        <v>14.66624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259.5</v>
      </c>
      <c r="D136" s="36">
        <v>263.63333333333333</v>
      </c>
      <c r="E136" s="36">
        <v>252.21666666666664</v>
      </c>
      <c r="F136" s="36">
        <v>244.93333333333334</v>
      </c>
      <c r="G136" s="36">
        <v>233.51666666666665</v>
      </c>
      <c r="H136" s="36">
        <v>270.91666666666663</v>
      </c>
      <c r="I136" s="36">
        <v>282.33333333333337</v>
      </c>
      <c r="J136" s="36">
        <v>289.61666666666662</v>
      </c>
      <c r="K136" s="31">
        <v>275.05</v>
      </c>
      <c r="L136" s="31">
        <v>256.35000000000002</v>
      </c>
      <c r="M136" s="31">
        <v>63.602930000000001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2572.9</v>
      </c>
      <c r="D137" s="36">
        <v>2553.3666666666663</v>
      </c>
      <c r="E137" s="36">
        <v>2467.7333333333327</v>
      </c>
      <c r="F137" s="36">
        <v>2362.5666666666662</v>
      </c>
      <c r="G137" s="36">
        <v>2276.9333333333325</v>
      </c>
      <c r="H137" s="36">
        <v>2658.5333333333328</v>
      </c>
      <c r="I137" s="36">
        <v>2744.166666666667</v>
      </c>
      <c r="J137" s="36">
        <v>2849.333333333333</v>
      </c>
      <c r="K137" s="31">
        <v>2639</v>
      </c>
      <c r="L137" s="31">
        <v>2448.1999999999998</v>
      </c>
      <c r="M137" s="31">
        <v>63.722490000000001</v>
      </c>
      <c r="N137" s="1"/>
      <c r="O137" s="1"/>
    </row>
    <row r="138" spans="1:15" ht="12.75" customHeight="1">
      <c r="A138" s="51">
        <v>129</v>
      </c>
      <c r="B138" s="53" t="s">
        <v>805</v>
      </c>
      <c r="C138" s="31">
        <v>2096.15</v>
      </c>
      <c r="D138" s="36">
        <v>2058.75</v>
      </c>
      <c r="E138" s="36">
        <v>1968.75</v>
      </c>
      <c r="F138" s="36">
        <v>1841.35</v>
      </c>
      <c r="G138" s="36">
        <v>1751.35</v>
      </c>
      <c r="H138" s="36">
        <v>2186.15</v>
      </c>
      <c r="I138" s="36">
        <v>2276.15</v>
      </c>
      <c r="J138" s="36">
        <v>2403.5500000000002</v>
      </c>
      <c r="K138" s="31">
        <v>2148.75</v>
      </c>
      <c r="L138" s="31">
        <v>1931.35</v>
      </c>
      <c r="M138" s="31">
        <v>5.8512599999999999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614.54999999999995</v>
      </c>
      <c r="D139" s="36">
        <v>607.6</v>
      </c>
      <c r="E139" s="36">
        <v>595.20000000000005</v>
      </c>
      <c r="F139" s="36">
        <v>575.85</v>
      </c>
      <c r="G139" s="36">
        <v>563.45000000000005</v>
      </c>
      <c r="H139" s="36">
        <v>626.95000000000005</v>
      </c>
      <c r="I139" s="36">
        <v>639.34999999999991</v>
      </c>
      <c r="J139" s="36">
        <v>658.7</v>
      </c>
      <c r="K139" s="31">
        <v>620</v>
      </c>
      <c r="L139" s="31">
        <v>588.25</v>
      </c>
      <c r="M139" s="31">
        <v>90.956130000000002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12176.05</v>
      </c>
      <c r="D140" s="36">
        <v>12111.566666666666</v>
      </c>
      <c r="E140" s="36">
        <v>11625.933333333331</v>
      </c>
      <c r="F140" s="36">
        <v>11075.816666666666</v>
      </c>
      <c r="G140" s="36">
        <v>10590.183333333331</v>
      </c>
      <c r="H140" s="36">
        <v>12661.683333333331</v>
      </c>
      <c r="I140" s="36">
        <v>13147.316666666666</v>
      </c>
      <c r="J140" s="36">
        <v>13697.433333333331</v>
      </c>
      <c r="K140" s="31">
        <v>12597.2</v>
      </c>
      <c r="L140" s="31">
        <v>11561.45</v>
      </c>
      <c r="M140" s="31">
        <v>8.2592800000000004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902.6</v>
      </c>
      <c r="D141" s="36">
        <v>900.5</v>
      </c>
      <c r="E141" s="36">
        <v>866.1</v>
      </c>
      <c r="F141" s="36">
        <v>829.6</v>
      </c>
      <c r="G141" s="36">
        <v>795.2</v>
      </c>
      <c r="H141" s="36">
        <v>937</v>
      </c>
      <c r="I141" s="36">
        <v>971.40000000000009</v>
      </c>
      <c r="J141" s="36">
        <v>1007.9</v>
      </c>
      <c r="K141" s="31">
        <v>934.9</v>
      </c>
      <c r="L141" s="31">
        <v>864</v>
      </c>
      <c r="M141" s="31">
        <v>26.352499999999999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780.75</v>
      </c>
      <c r="D142" s="36">
        <v>774</v>
      </c>
      <c r="E142" s="36">
        <v>756</v>
      </c>
      <c r="F142" s="36">
        <v>731.25</v>
      </c>
      <c r="G142" s="36">
        <v>713.25</v>
      </c>
      <c r="H142" s="36">
        <v>798.75</v>
      </c>
      <c r="I142" s="36">
        <v>816.75</v>
      </c>
      <c r="J142" s="36">
        <v>841.5</v>
      </c>
      <c r="K142" s="31">
        <v>792</v>
      </c>
      <c r="L142" s="31">
        <v>749.25</v>
      </c>
      <c r="M142" s="31">
        <v>39.741759999999999</v>
      </c>
      <c r="N142" s="1"/>
      <c r="O142" s="1"/>
    </row>
    <row r="143" spans="1:15" ht="12.75" customHeight="1">
      <c r="A143" s="51">
        <v>134</v>
      </c>
      <c r="B143" s="53" t="s">
        <v>435</v>
      </c>
      <c r="C143" s="31">
        <v>2679.5</v>
      </c>
      <c r="D143" s="36">
        <v>2833.5333333333333</v>
      </c>
      <c r="E143" s="36">
        <v>2452.0666666666666</v>
      </c>
      <c r="F143" s="36">
        <v>2224.6333333333332</v>
      </c>
      <c r="G143" s="36">
        <v>1843.1666666666665</v>
      </c>
      <c r="H143" s="36">
        <v>3060.9666666666667</v>
      </c>
      <c r="I143" s="36">
        <v>3442.4333333333329</v>
      </c>
      <c r="J143" s="36">
        <v>3669.8666666666668</v>
      </c>
      <c r="K143" s="31">
        <v>3215</v>
      </c>
      <c r="L143" s="31">
        <v>2606.1</v>
      </c>
      <c r="M143" s="31">
        <v>52.768619999999999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64.55</v>
      </c>
      <c r="D144" s="36">
        <v>64.933333333333337</v>
      </c>
      <c r="E144" s="36">
        <v>61.916666666666671</v>
      </c>
      <c r="F144" s="36">
        <v>59.283333333333331</v>
      </c>
      <c r="G144" s="36">
        <v>56.266666666666666</v>
      </c>
      <c r="H144" s="36">
        <v>67.566666666666677</v>
      </c>
      <c r="I144" s="36">
        <v>70.583333333333329</v>
      </c>
      <c r="J144" s="36">
        <v>73.216666666666683</v>
      </c>
      <c r="K144" s="31">
        <v>67.95</v>
      </c>
      <c r="L144" s="31">
        <v>62.3</v>
      </c>
      <c r="M144" s="31">
        <v>75.983249999999998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2275.5</v>
      </c>
      <c r="D145" s="36">
        <v>2255.7833333333333</v>
      </c>
      <c r="E145" s="36">
        <v>2206.7166666666667</v>
      </c>
      <c r="F145" s="36">
        <v>2137.9333333333334</v>
      </c>
      <c r="G145" s="36">
        <v>2088.8666666666668</v>
      </c>
      <c r="H145" s="36">
        <v>2324.5666666666666</v>
      </c>
      <c r="I145" s="36">
        <v>2373.6333333333332</v>
      </c>
      <c r="J145" s="36">
        <v>2442.4166666666665</v>
      </c>
      <c r="K145" s="31">
        <v>2304.85</v>
      </c>
      <c r="L145" s="31">
        <v>2187</v>
      </c>
      <c r="M145" s="31">
        <v>5.1459400000000004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1646.7</v>
      </c>
      <c r="D146" s="36">
        <v>1648.25</v>
      </c>
      <c r="E146" s="36">
        <v>1577.55</v>
      </c>
      <c r="F146" s="36">
        <v>1508.3999999999999</v>
      </c>
      <c r="G146" s="36">
        <v>1437.6999999999998</v>
      </c>
      <c r="H146" s="36">
        <v>1717.4</v>
      </c>
      <c r="I146" s="36">
        <v>1788.1</v>
      </c>
      <c r="J146" s="36">
        <v>1857.2500000000002</v>
      </c>
      <c r="K146" s="31">
        <v>1718.95</v>
      </c>
      <c r="L146" s="31">
        <v>1579.1</v>
      </c>
      <c r="M146" s="31">
        <v>10.100519999999999</v>
      </c>
      <c r="N146" s="1"/>
      <c r="O146" s="1"/>
    </row>
    <row r="147" spans="1:15" ht="12.75" customHeight="1">
      <c r="A147" s="51">
        <v>142</v>
      </c>
      <c r="B147" s="53" t="s">
        <v>442</v>
      </c>
      <c r="C147" s="31">
        <v>97.4</v>
      </c>
      <c r="D147" s="36">
        <v>100.58333333333333</v>
      </c>
      <c r="E147" s="36">
        <v>87.916666666666657</v>
      </c>
      <c r="F147" s="36">
        <v>78.433333333333323</v>
      </c>
      <c r="G147" s="36">
        <v>65.766666666666652</v>
      </c>
      <c r="H147" s="36">
        <v>110.06666666666666</v>
      </c>
      <c r="I147" s="36">
        <v>122.73333333333332</v>
      </c>
      <c r="J147" s="36">
        <v>132.21666666666667</v>
      </c>
      <c r="K147" s="31">
        <v>113.25</v>
      </c>
      <c r="L147" s="31">
        <v>91.1</v>
      </c>
      <c r="M147" s="31">
        <v>2840.6804299999999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237.3</v>
      </c>
      <c r="D148" s="36">
        <v>238.78333333333333</v>
      </c>
      <c r="E148" s="36">
        <v>209.66666666666669</v>
      </c>
      <c r="F148" s="36">
        <v>182.03333333333336</v>
      </c>
      <c r="G148" s="36">
        <v>152.91666666666671</v>
      </c>
      <c r="H148" s="36">
        <v>266.41666666666663</v>
      </c>
      <c r="I148" s="36">
        <v>295.5333333333333</v>
      </c>
      <c r="J148" s="36">
        <v>323.16666666666663</v>
      </c>
      <c r="K148" s="31">
        <v>267.89999999999998</v>
      </c>
      <c r="L148" s="31">
        <v>211.15</v>
      </c>
      <c r="M148" s="31">
        <v>320.14391000000001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331.25</v>
      </c>
      <c r="D149" s="36">
        <v>345.7</v>
      </c>
      <c r="E149" s="36">
        <v>299.5</v>
      </c>
      <c r="F149" s="36">
        <v>267.75</v>
      </c>
      <c r="G149" s="36">
        <v>221.55</v>
      </c>
      <c r="H149" s="36">
        <v>377.45</v>
      </c>
      <c r="I149" s="36">
        <v>423.64999999999992</v>
      </c>
      <c r="J149" s="36">
        <v>455.4</v>
      </c>
      <c r="K149" s="31">
        <v>391.9</v>
      </c>
      <c r="L149" s="31">
        <v>313.95</v>
      </c>
      <c r="M149" s="31">
        <v>840.42244000000005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3048.45</v>
      </c>
      <c r="D150" s="36">
        <v>3058.1333333333332</v>
      </c>
      <c r="E150" s="36">
        <v>2866.2666666666664</v>
      </c>
      <c r="F150" s="36">
        <v>2684.083333333333</v>
      </c>
      <c r="G150" s="36">
        <v>2492.2166666666662</v>
      </c>
      <c r="H150" s="36">
        <v>3240.3166666666666</v>
      </c>
      <c r="I150" s="36">
        <v>3432.1833333333334</v>
      </c>
      <c r="J150" s="36">
        <v>3614.3666666666668</v>
      </c>
      <c r="K150" s="31">
        <v>3250</v>
      </c>
      <c r="L150" s="31">
        <v>2875.95</v>
      </c>
      <c r="M150" s="31">
        <v>4.5476700000000001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2427.75</v>
      </c>
      <c r="D151" s="36">
        <v>2397.7333333333331</v>
      </c>
      <c r="E151" s="36">
        <v>2357.4666666666662</v>
      </c>
      <c r="F151" s="36">
        <v>2287.1833333333329</v>
      </c>
      <c r="G151" s="36">
        <v>2246.9166666666661</v>
      </c>
      <c r="H151" s="36">
        <v>2468.0166666666664</v>
      </c>
      <c r="I151" s="36">
        <v>2508.2833333333338</v>
      </c>
      <c r="J151" s="36">
        <v>2578.5666666666666</v>
      </c>
      <c r="K151" s="31">
        <v>2438</v>
      </c>
      <c r="L151" s="31">
        <v>2327.4499999999998</v>
      </c>
      <c r="M151" s="31">
        <v>15.58531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1745.25</v>
      </c>
      <c r="D152" s="36">
        <v>1744.2</v>
      </c>
      <c r="E152" s="36">
        <v>1602.4</v>
      </c>
      <c r="F152" s="36">
        <v>1459.55</v>
      </c>
      <c r="G152" s="36">
        <v>1317.75</v>
      </c>
      <c r="H152" s="36">
        <v>1887.0500000000002</v>
      </c>
      <c r="I152" s="36">
        <v>2028.85</v>
      </c>
      <c r="J152" s="36">
        <v>2171.7000000000003</v>
      </c>
      <c r="K152" s="31">
        <v>1886</v>
      </c>
      <c r="L152" s="31">
        <v>1601.35</v>
      </c>
      <c r="M152" s="31">
        <v>10.25717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236.3</v>
      </c>
      <c r="D153" s="36">
        <v>248.1</v>
      </c>
      <c r="E153" s="36">
        <v>211.2</v>
      </c>
      <c r="F153" s="36">
        <v>186.1</v>
      </c>
      <c r="G153" s="36">
        <v>149.19999999999999</v>
      </c>
      <c r="H153" s="36">
        <v>273.2</v>
      </c>
      <c r="I153" s="36">
        <v>310.10000000000002</v>
      </c>
      <c r="J153" s="36">
        <v>335.2</v>
      </c>
      <c r="K153" s="31">
        <v>285</v>
      </c>
      <c r="L153" s="31">
        <v>223</v>
      </c>
      <c r="M153" s="31">
        <v>727.79899999999998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594.5</v>
      </c>
      <c r="D154" s="36">
        <v>602.81666666666672</v>
      </c>
      <c r="E154" s="36">
        <v>536.68333333333339</v>
      </c>
      <c r="F154" s="36">
        <v>478.86666666666667</v>
      </c>
      <c r="G154" s="36">
        <v>412.73333333333335</v>
      </c>
      <c r="H154" s="36">
        <v>660.63333333333344</v>
      </c>
      <c r="I154" s="36">
        <v>726.76666666666688</v>
      </c>
      <c r="J154" s="36">
        <v>784.58333333333348</v>
      </c>
      <c r="K154" s="31">
        <v>668.95</v>
      </c>
      <c r="L154" s="31">
        <v>545</v>
      </c>
      <c r="M154" s="31">
        <v>67.189319999999995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357.4</v>
      </c>
      <c r="D155" s="36">
        <v>362.59999999999997</v>
      </c>
      <c r="E155" s="36">
        <v>352.19999999999993</v>
      </c>
      <c r="F155" s="36">
        <v>346.99999999999994</v>
      </c>
      <c r="G155" s="36">
        <v>336.59999999999991</v>
      </c>
      <c r="H155" s="36">
        <v>367.79999999999995</v>
      </c>
      <c r="I155" s="36">
        <v>378.19999999999993</v>
      </c>
      <c r="J155" s="36">
        <v>383.4</v>
      </c>
      <c r="K155" s="31">
        <v>373</v>
      </c>
      <c r="L155" s="31">
        <v>357.4</v>
      </c>
      <c r="M155" s="31">
        <v>34.913249999999998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1240.45</v>
      </c>
      <c r="D156" s="36">
        <v>1243.8166666666666</v>
      </c>
      <c r="E156" s="36">
        <v>1189.6833333333332</v>
      </c>
      <c r="F156" s="36">
        <v>1138.9166666666665</v>
      </c>
      <c r="G156" s="36">
        <v>1084.7833333333331</v>
      </c>
      <c r="H156" s="36">
        <v>1294.5833333333333</v>
      </c>
      <c r="I156" s="36">
        <v>1348.7166666666665</v>
      </c>
      <c r="J156" s="36">
        <v>1399.4833333333333</v>
      </c>
      <c r="K156" s="31">
        <v>1297.95</v>
      </c>
      <c r="L156" s="31">
        <v>1193.05</v>
      </c>
      <c r="M156" s="31">
        <v>25.673110000000001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3594.25</v>
      </c>
      <c r="D157" s="36">
        <v>3591.0333333333333</v>
      </c>
      <c r="E157" s="36">
        <v>3527.0666666666666</v>
      </c>
      <c r="F157" s="36">
        <v>3459.8833333333332</v>
      </c>
      <c r="G157" s="36">
        <v>3395.9166666666665</v>
      </c>
      <c r="H157" s="36">
        <v>3658.2166666666667</v>
      </c>
      <c r="I157" s="36">
        <v>3722.1833333333329</v>
      </c>
      <c r="J157" s="36">
        <v>3789.3666666666668</v>
      </c>
      <c r="K157" s="31">
        <v>3655</v>
      </c>
      <c r="L157" s="31">
        <v>3523.85</v>
      </c>
      <c r="M157" s="31">
        <v>8.0425500000000003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36723.949999999997</v>
      </c>
      <c r="D158" s="36">
        <v>36524.866666666669</v>
      </c>
      <c r="E158" s="36">
        <v>35999.733333333337</v>
      </c>
      <c r="F158" s="36">
        <v>35275.51666666667</v>
      </c>
      <c r="G158" s="36">
        <v>34750.383333333339</v>
      </c>
      <c r="H158" s="36">
        <v>37249.083333333336</v>
      </c>
      <c r="I158" s="36">
        <v>37774.216666666667</v>
      </c>
      <c r="J158" s="36">
        <v>38498.433333333334</v>
      </c>
      <c r="K158" s="31">
        <v>37050</v>
      </c>
      <c r="L158" s="31">
        <v>35800.65</v>
      </c>
      <c r="M158" s="31">
        <v>0.39899000000000001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1244.2</v>
      </c>
      <c r="D159" s="36">
        <v>1291.7166666666665</v>
      </c>
      <c r="E159" s="36">
        <v>1122.4333333333329</v>
      </c>
      <c r="F159" s="36">
        <v>1000.6666666666665</v>
      </c>
      <c r="G159" s="36">
        <v>831.38333333333298</v>
      </c>
      <c r="H159" s="36">
        <v>1413.4833333333329</v>
      </c>
      <c r="I159" s="36">
        <v>1582.7666666666662</v>
      </c>
      <c r="J159" s="36">
        <v>1704.5333333333328</v>
      </c>
      <c r="K159" s="31">
        <v>1461</v>
      </c>
      <c r="L159" s="31">
        <v>1169.95</v>
      </c>
      <c r="M159" s="31">
        <v>15.934609999999999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3351.85</v>
      </c>
      <c r="D160" s="36">
        <v>3346.3000000000006</v>
      </c>
      <c r="E160" s="36">
        <v>3237.6000000000013</v>
      </c>
      <c r="F160" s="36">
        <v>3123.3500000000008</v>
      </c>
      <c r="G160" s="36">
        <v>3014.6500000000015</v>
      </c>
      <c r="H160" s="36">
        <v>3460.5500000000011</v>
      </c>
      <c r="I160" s="36">
        <v>3569.2500000000009</v>
      </c>
      <c r="J160" s="36">
        <v>3683.5000000000009</v>
      </c>
      <c r="K160" s="31">
        <v>3455</v>
      </c>
      <c r="L160" s="31">
        <v>3232.05</v>
      </c>
      <c r="M160" s="31">
        <v>11.65302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277.89999999999998</v>
      </c>
      <c r="D161" s="36">
        <v>282.76666666666665</v>
      </c>
      <c r="E161" s="36">
        <v>248.5333333333333</v>
      </c>
      <c r="F161" s="36">
        <v>219.16666666666666</v>
      </c>
      <c r="G161" s="36">
        <v>184.93333333333331</v>
      </c>
      <c r="H161" s="36">
        <v>312.13333333333333</v>
      </c>
      <c r="I161" s="36">
        <v>346.36666666666667</v>
      </c>
      <c r="J161" s="36">
        <v>375.73333333333329</v>
      </c>
      <c r="K161" s="31">
        <v>317</v>
      </c>
      <c r="L161" s="31">
        <v>253.4</v>
      </c>
      <c r="M161" s="31">
        <v>130.35095000000001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3062.2</v>
      </c>
      <c r="D162" s="36">
        <v>3018.6</v>
      </c>
      <c r="E162" s="36">
        <v>2950.85</v>
      </c>
      <c r="F162" s="36">
        <v>2839.5</v>
      </c>
      <c r="G162" s="36">
        <v>2771.75</v>
      </c>
      <c r="H162" s="36">
        <v>3129.95</v>
      </c>
      <c r="I162" s="36">
        <v>3197.7</v>
      </c>
      <c r="J162" s="36">
        <v>3309.0499999999997</v>
      </c>
      <c r="K162" s="31">
        <v>3086.35</v>
      </c>
      <c r="L162" s="31">
        <v>2907.25</v>
      </c>
      <c r="M162" s="31">
        <v>7.1302500000000002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754.2</v>
      </c>
      <c r="D163" s="36">
        <v>768.6</v>
      </c>
      <c r="E163" s="36">
        <v>722.2</v>
      </c>
      <c r="F163" s="36">
        <v>690.2</v>
      </c>
      <c r="G163" s="36">
        <v>643.80000000000007</v>
      </c>
      <c r="H163" s="36">
        <v>800.6</v>
      </c>
      <c r="I163" s="36">
        <v>846.99999999999989</v>
      </c>
      <c r="J163" s="36">
        <v>879</v>
      </c>
      <c r="K163" s="31">
        <v>815</v>
      </c>
      <c r="L163" s="31">
        <v>736.6</v>
      </c>
      <c r="M163" s="31">
        <v>22.619879999999998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6456.2</v>
      </c>
      <c r="D164" s="36">
        <v>6564.3666666666659</v>
      </c>
      <c r="E164" s="36">
        <v>6103.1833333333316</v>
      </c>
      <c r="F164" s="36">
        <v>5750.1666666666661</v>
      </c>
      <c r="G164" s="36">
        <v>5288.9833333333318</v>
      </c>
      <c r="H164" s="36">
        <v>6917.3833333333314</v>
      </c>
      <c r="I164" s="36">
        <v>7378.5666666666657</v>
      </c>
      <c r="J164" s="36">
        <v>7731.5833333333312</v>
      </c>
      <c r="K164" s="31">
        <v>7025.55</v>
      </c>
      <c r="L164" s="31">
        <v>6211.35</v>
      </c>
      <c r="M164" s="31">
        <v>13.244289999999999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423.05</v>
      </c>
      <c r="D165" s="36">
        <v>424.95</v>
      </c>
      <c r="E165" s="36">
        <v>394.9</v>
      </c>
      <c r="F165" s="36">
        <v>366.75</v>
      </c>
      <c r="G165" s="36">
        <v>336.7</v>
      </c>
      <c r="H165" s="36">
        <v>453.09999999999997</v>
      </c>
      <c r="I165" s="36">
        <v>483.15000000000003</v>
      </c>
      <c r="J165" s="36">
        <v>511.29999999999995</v>
      </c>
      <c r="K165" s="31">
        <v>455</v>
      </c>
      <c r="L165" s="31">
        <v>396.8</v>
      </c>
      <c r="M165" s="31">
        <v>22.131219999999999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426.75</v>
      </c>
      <c r="D166" s="36">
        <v>462.58333333333331</v>
      </c>
      <c r="E166" s="36">
        <v>380.26666666666665</v>
      </c>
      <c r="F166" s="36">
        <v>333.78333333333336</v>
      </c>
      <c r="G166" s="36">
        <v>251.4666666666667</v>
      </c>
      <c r="H166" s="36">
        <v>509.06666666666661</v>
      </c>
      <c r="I166" s="36">
        <v>591.38333333333333</v>
      </c>
      <c r="J166" s="36">
        <v>637.86666666666656</v>
      </c>
      <c r="K166" s="31">
        <v>544.9</v>
      </c>
      <c r="L166" s="31">
        <v>416.1</v>
      </c>
      <c r="M166" s="31">
        <v>1088.1594700000001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295.95</v>
      </c>
      <c r="D167" s="36">
        <v>303.55</v>
      </c>
      <c r="E167" s="36">
        <v>272.15000000000003</v>
      </c>
      <c r="F167" s="36">
        <v>248.35000000000002</v>
      </c>
      <c r="G167" s="36">
        <v>216.95000000000005</v>
      </c>
      <c r="H167" s="36">
        <v>327.35000000000002</v>
      </c>
      <c r="I167" s="36">
        <v>358.75</v>
      </c>
      <c r="J167" s="36">
        <v>382.55</v>
      </c>
      <c r="K167" s="31">
        <v>334.95</v>
      </c>
      <c r="L167" s="31">
        <v>279.75</v>
      </c>
      <c r="M167" s="31">
        <v>732.62477999999999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1511.75</v>
      </c>
      <c r="D168" s="36">
        <v>1549.9166666666667</v>
      </c>
      <c r="E168" s="36">
        <v>1350.0333333333335</v>
      </c>
      <c r="F168" s="36">
        <v>1188.3166666666668</v>
      </c>
      <c r="G168" s="36">
        <v>988.43333333333362</v>
      </c>
      <c r="H168" s="36">
        <v>1711.6333333333334</v>
      </c>
      <c r="I168" s="36">
        <v>1911.5166666666667</v>
      </c>
      <c r="J168" s="36">
        <v>2073.2333333333336</v>
      </c>
      <c r="K168" s="31">
        <v>1749.8</v>
      </c>
      <c r="L168" s="31">
        <v>1388.2</v>
      </c>
      <c r="M168" s="31">
        <v>18.355360000000001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16190.25</v>
      </c>
      <c r="D169" s="36">
        <v>16031.85</v>
      </c>
      <c r="E169" s="36">
        <v>15813.7</v>
      </c>
      <c r="F169" s="36">
        <v>15437.15</v>
      </c>
      <c r="G169" s="36">
        <v>15219</v>
      </c>
      <c r="H169" s="36">
        <v>16408.400000000001</v>
      </c>
      <c r="I169" s="36">
        <v>16626.55</v>
      </c>
      <c r="J169" s="36">
        <v>17003.100000000002</v>
      </c>
      <c r="K169" s="31">
        <v>16250</v>
      </c>
      <c r="L169" s="31">
        <v>15655.3</v>
      </c>
      <c r="M169" s="31">
        <v>7.4910000000000004E-2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115.35</v>
      </c>
      <c r="D170" s="36">
        <v>118.64999999999999</v>
      </c>
      <c r="E170" s="36">
        <v>100.89999999999998</v>
      </c>
      <c r="F170" s="36">
        <v>86.449999999999989</v>
      </c>
      <c r="G170" s="36">
        <v>68.699999999999974</v>
      </c>
      <c r="H170" s="36">
        <v>133.09999999999997</v>
      </c>
      <c r="I170" s="36">
        <v>150.85000000000002</v>
      </c>
      <c r="J170" s="36">
        <v>165.29999999999998</v>
      </c>
      <c r="K170" s="31">
        <v>136.4</v>
      </c>
      <c r="L170" s="31">
        <v>104.2</v>
      </c>
      <c r="M170" s="31">
        <v>1696.72083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452.2</v>
      </c>
      <c r="D171" s="36">
        <v>497.40000000000003</v>
      </c>
      <c r="E171" s="36">
        <v>400.80000000000007</v>
      </c>
      <c r="F171" s="36">
        <v>349.40000000000003</v>
      </c>
      <c r="G171" s="36">
        <v>252.80000000000007</v>
      </c>
      <c r="H171" s="36">
        <v>548.80000000000007</v>
      </c>
      <c r="I171" s="36">
        <v>645.40000000000009</v>
      </c>
      <c r="J171" s="36">
        <v>696.80000000000007</v>
      </c>
      <c r="K171" s="31">
        <v>594</v>
      </c>
      <c r="L171" s="31">
        <v>446</v>
      </c>
      <c r="M171" s="31">
        <v>1039.02126</v>
      </c>
      <c r="N171" s="1"/>
      <c r="O171" s="1"/>
    </row>
    <row r="172" spans="1:15" ht="12.75" customHeight="1">
      <c r="A172" s="51">
        <v>167</v>
      </c>
      <c r="B172" s="53" t="s">
        <v>462</v>
      </c>
      <c r="C172" s="31">
        <v>351.5</v>
      </c>
      <c r="D172" s="36">
        <v>358.38333333333338</v>
      </c>
      <c r="E172" s="36">
        <v>316.76666666666677</v>
      </c>
      <c r="F172" s="36">
        <v>282.03333333333336</v>
      </c>
      <c r="G172" s="36">
        <v>240.41666666666674</v>
      </c>
      <c r="H172" s="36">
        <v>393.11666666666679</v>
      </c>
      <c r="I172" s="36">
        <v>434.73333333333346</v>
      </c>
      <c r="J172" s="36">
        <v>469.46666666666681</v>
      </c>
      <c r="K172" s="31">
        <v>400</v>
      </c>
      <c r="L172" s="31">
        <v>323.64999999999998</v>
      </c>
      <c r="M172" s="31">
        <v>882.80881999999997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2794.55</v>
      </c>
      <c r="D173" s="36">
        <v>2836.4166666666665</v>
      </c>
      <c r="E173" s="36">
        <v>2676.7333333333331</v>
      </c>
      <c r="F173" s="36">
        <v>2558.9166666666665</v>
      </c>
      <c r="G173" s="36">
        <v>2399.2333333333331</v>
      </c>
      <c r="H173" s="36">
        <v>2954.2333333333331</v>
      </c>
      <c r="I173" s="36">
        <v>3113.9166666666665</v>
      </c>
      <c r="J173" s="36">
        <v>3231.7333333333331</v>
      </c>
      <c r="K173" s="31">
        <v>2996.1</v>
      </c>
      <c r="L173" s="31">
        <v>2718.6</v>
      </c>
      <c r="M173" s="31">
        <v>183.54549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677.4</v>
      </c>
      <c r="D174" s="36">
        <v>677.45</v>
      </c>
      <c r="E174" s="36">
        <v>647.90000000000009</v>
      </c>
      <c r="F174" s="36">
        <v>618.40000000000009</v>
      </c>
      <c r="G174" s="36">
        <v>588.85000000000014</v>
      </c>
      <c r="H174" s="36">
        <v>706.95</v>
      </c>
      <c r="I174" s="36">
        <v>736.5</v>
      </c>
      <c r="J174" s="36">
        <v>766</v>
      </c>
      <c r="K174" s="31">
        <v>707</v>
      </c>
      <c r="L174" s="31">
        <v>647.95000000000005</v>
      </c>
      <c r="M174" s="31">
        <v>36.723950000000002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1338.85</v>
      </c>
      <c r="D175" s="36">
        <v>1349.75</v>
      </c>
      <c r="E175" s="36">
        <v>1296.8</v>
      </c>
      <c r="F175" s="36">
        <v>1254.75</v>
      </c>
      <c r="G175" s="36">
        <v>1201.8</v>
      </c>
      <c r="H175" s="36">
        <v>1391.8</v>
      </c>
      <c r="I175" s="36">
        <v>1444.7499999999998</v>
      </c>
      <c r="J175" s="36">
        <v>1486.8</v>
      </c>
      <c r="K175" s="31">
        <v>1402.7</v>
      </c>
      <c r="L175" s="31">
        <v>1307.7</v>
      </c>
      <c r="M175" s="31">
        <v>32.774329999999999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2193.5500000000002</v>
      </c>
      <c r="D176" s="36">
        <v>2185.6166666666668</v>
      </c>
      <c r="E176" s="36">
        <v>2097.0333333333338</v>
      </c>
      <c r="F176" s="36">
        <v>2000.5166666666669</v>
      </c>
      <c r="G176" s="36">
        <v>1911.9333333333338</v>
      </c>
      <c r="H176" s="36">
        <v>2282.1333333333337</v>
      </c>
      <c r="I176" s="36">
        <v>2370.7166666666667</v>
      </c>
      <c r="J176" s="36">
        <v>2467.2333333333336</v>
      </c>
      <c r="K176" s="31">
        <v>2274.1999999999998</v>
      </c>
      <c r="L176" s="31">
        <v>2089.1</v>
      </c>
      <c r="M176" s="31">
        <v>5.43994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142.15</v>
      </c>
      <c r="D177" s="36">
        <v>142.53333333333333</v>
      </c>
      <c r="E177" s="36">
        <v>134.11666666666667</v>
      </c>
      <c r="F177" s="36">
        <v>126.08333333333334</v>
      </c>
      <c r="G177" s="36">
        <v>117.66666666666669</v>
      </c>
      <c r="H177" s="36">
        <v>150.56666666666666</v>
      </c>
      <c r="I177" s="36">
        <v>158.98333333333335</v>
      </c>
      <c r="J177" s="36">
        <v>167.01666666666665</v>
      </c>
      <c r="K177" s="31">
        <v>150.94999999999999</v>
      </c>
      <c r="L177" s="31">
        <v>134.5</v>
      </c>
      <c r="M177" s="31">
        <v>501.41960999999998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24882.799999999999</v>
      </c>
      <c r="D178" s="36">
        <v>24644.3</v>
      </c>
      <c r="E178" s="36">
        <v>23938.5</v>
      </c>
      <c r="F178" s="36">
        <v>22994.2</v>
      </c>
      <c r="G178" s="36">
        <v>22288.400000000001</v>
      </c>
      <c r="H178" s="36">
        <v>25588.6</v>
      </c>
      <c r="I178" s="36">
        <v>26294.399999999994</v>
      </c>
      <c r="J178" s="36">
        <v>27238.699999999997</v>
      </c>
      <c r="K178" s="31">
        <v>25350.1</v>
      </c>
      <c r="L178" s="31">
        <v>23700</v>
      </c>
      <c r="M178" s="31">
        <v>0.77395999999999998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2260.6999999999998</v>
      </c>
      <c r="D179" s="36">
        <v>2331.2333333333331</v>
      </c>
      <c r="E179" s="36">
        <v>2122.4666666666662</v>
      </c>
      <c r="F179" s="36">
        <v>1984.2333333333331</v>
      </c>
      <c r="G179" s="36">
        <v>1775.4666666666662</v>
      </c>
      <c r="H179" s="36">
        <v>2469.4666666666662</v>
      </c>
      <c r="I179" s="36">
        <v>2678.2333333333336</v>
      </c>
      <c r="J179" s="36">
        <v>2816.4666666666662</v>
      </c>
      <c r="K179" s="31">
        <v>2540</v>
      </c>
      <c r="L179" s="31">
        <v>2193</v>
      </c>
      <c r="M179" s="31">
        <v>35.577249999999999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6372.15</v>
      </c>
      <c r="D180" s="36">
        <v>6503.7833333333328</v>
      </c>
      <c r="E180" s="36">
        <v>5687.5666666666657</v>
      </c>
      <c r="F180" s="36">
        <v>5002.9833333333327</v>
      </c>
      <c r="G180" s="36">
        <v>4186.7666666666655</v>
      </c>
      <c r="H180" s="36">
        <v>7188.3666666666659</v>
      </c>
      <c r="I180" s="36">
        <v>8004.583333333333</v>
      </c>
      <c r="J180" s="36">
        <v>8689.1666666666661</v>
      </c>
      <c r="K180" s="31">
        <v>7320</v>
      </c>
      <c r="L180" s="31">
        <v>5819.2</v>
      </c>
      <c r="M180" s="31">
        <v>12.3888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633.5</v>
      </c>
      <c r="D181" s="36">
        <v>632.81666666666672</v>
      </c>
      <c r="E181" s="36">
        <v>605.68333333333339</v>
      </c>
      <c r="F181" s="36">
        <v>577.86666666666667</v>
      </c>
      <c r="G181" s="36">
        <v>550.73333333333335</v>
      </c>
      <c r="H181" s="36">
        <v>660.63333333333344</v>
      </c>
      <c r="I181" s="36">
        <v>687.76666666666688</v>
      </c>
      <c r="J181" s="36">
        <v>715.58333333333348</v>
      </c>
      <c r="K181" s="31">
        <v>659.95</v>
      </c>
      <c r="L181" s="31">
        <v>605</v>
      </c>
      <c r="M181" s="31">
        <v>25.634350000000001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775.2</v>
      </c>
      <c r="D182" s="36">
        <v>801.38333333333333</v>
      </c>
      <c r="E182" s="36">
        <v>705.76666666666665</v>
      </c>
      <c r="F182" s="36">
        <v>636.33333333333337</v>
      </c>
      <c r="G182" s="36">
        <v>540.7166666666667</v>
      </c>
      <c r="H182" s="36">
        <v>870.81666666666661</v>
      </c>
      <c r="I182" s="36">
        <v>966.43333333333317</v>
      </c>
      <c r="J182" s="36">
        <v>1035.8666666666666</v>
      </c>
      <c r="K182" s="31">
        <v>897</v>
      </c>
      <c r="L182" s="31">
        <v>731.95</v>
      </c>
      <c r="M182" s="31">
        <v>1223.8119300000001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133.05000000000001</v>
      </c>
      <c r="D183" s="36">
        <v>140.91666666666669</v>
      </c>
      <c r="E183" s="36">
        <v>116.93333333333337</v>
      </c>
      <c r="F183" s="36">
        <v>100.81666666666668</v>
      </c>
      <c r="G183" s="36">
        <v>76.833333333333357</v>
      </c>
      <c r="H183" s="36">
        <v>157.03333333333336</v>
      </c>
      <c r="I183" s="36">
        <v>181.01666666666671</v>
      </c>
      <c r="J183" s="36">
        <v>197.13333333333338</v>
      </c>
      <c r="K183" s="31">
        <v>164.9</v>
      </c>
      <c r="L183" s="31">
        <v>124.8</v>
      </c>
      <c r="M183" s="31">
        <v>1145.41715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1429.85</v>
      </c>
      <c r="D184" s="36">
        <v>1427.7833333333331</v>
      </c>
      <c r="E184" s="36">
        <v>1379.2666666666662</v>
      </c>
      <c r="F184" s="36">
        <v>1328.6833333333332</v>
      </c>
      <c r="G184" s="36">
        <v>1280.1666666666663</v>
      </c>
      <c r="H184" s="36">
        <v>1478.3666666666661</v>
      </c>
      <c r="I184" s="36">
        <v>1526.883333333333</v>
      </c>
      <c r="J184" s="36">
        <v>1577.466666666666</v>
      </c>
      <c r="K184" s="31">
        <v>1476.3</v>
      </c>
      <c r="L184" s="31">
        <v>1377.2</v>
      </c>
      <c r="M184" s="31">
        <v>50.559519999999999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692.1</v>
      </c>
      <c r="D185" s="36">
        <v>678.86666666666667</v>
      </c>
      <c r="E185" s="36">
        <v>644.83333333333337</v>
      </c>
      <c r="F185" s="36">
        <v>597.56666666666672</v>
      </c>
      <c r="G185" s="36">
        <v>563.53333333333342</v>
      </c>
      <c r="H185" s="36">
        <v>726.13333333333333</v>
      </c>
      <c r="I185" s="36">
        <v>760.16666666666663</v>
      </c>
      <c r="J185" s="36">
        <v>807.43333333333328</v>
      </c>
      <c r="K185" s="31">
        <v>712.9</v>
      </c>
      <c r="L185" s="31">
        <v>631.6</v>
      </c>
      <c r="M185" s="31">
        <v>38.900750000000002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662.1</v>
      </c>
      <c r="D186" s="36">
        <v>646.36666666666667</v>
      </c>
      <c r="E186" s="36">
        <v>623.38333333333333</v>
      </c>
      <c r="F186" s="36">
        <v>584.66666666666663</v>
      </c>
      <c r="G186" s="36">
        <v>561.68333333333328</v>
      </c>
      <c r="H186" s="36">
        <v>685.08333333333337</v>
      </c>
      <c r="I186" s="36">
        <v>708.06666666666672</v>
      </c>
      <c r="J186" s="36">
        <v>746.78333333333342</v>
      </c>
      <c r="K186" s="31">
        <v>669.35</v>
      </c>
      <c r="L186" s="31">
        <v>607.65</v>
      </c>
      <c r="M186" s="31">
        <v>8.8298299999999994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2211.4499999999998</v>
      </c>
      <c r="D187" s="36">
        <v>2177.8166666666666</v>
      </c>
      <c r="E187" s="36">
        <v>2102.6333333333332</v>
      </c>
      <c r="F187" s="36">
        <v>1993.8166666666666</v>
      </c>
      <c r="G187" s="36">
        <v>1918.6333333333332</v>
      </c>
      <c r="H187" s="36">
        <v>2286.6333333333332</v>
      </c>
      <c r="I187" s="36">
        <v>2361.8166666666666</v>
      </c>
      <c r="J187" s="36">
        <v>2470.6333333333332</v>
      </c>
      <c r="K187" s="31">
        <v>2253</v>
      </c>
      <c r="L187" s="31">
        <v>2069</v>
      </c>
      <c r="M187" s="31">
        <v>11.693490000000001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996.95</v>
      </c>
      <c r="D188" s="36">
        <v>1008.3333333333334</v>
      </c>
      <c r="E188" s="36">
        <v>948.66666666666674</v>
      </c>
      <c r="F188" s="36">
        <v>900.38333333333333</v>
      </c>
      <c r="G188" s="36">
        <v>840.7166666666667</v>
      </c>
      <c r="H188" s="36">
        <v>1056.6166666666668</v>
      </c>
      <c r="I188" s="36">
        <v>1116.2833333333335</v>
      </c>
      <c r="J188" s="36">
        <v>1164.5666666666668</v>
      </c>
      <c r="K188" s="31">
        <v>1068</v>
      </c>
      <c r="L188" s="31">
        <v>960.05</v>
      </c>
      <c r="M188" s="31">
        <v>19.505479999999999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1668.25</v>
      </c>
      <c r="D189" s="36">
        <v>1675.0833333333333</v>
      </c>
      <c r="E189" s="36">
        <v>1578.7166666666665</v>
      </c>
      <c r="F189" s="36">
        <v>1489.1833333333332</v>
      </c>
      <c r="G189" s="36">
        <v>1392.8166666666664</v>
      </c>
      <c r="H189" s="36">
        <v>1764.6166666666666</v>
      </c>
      <c r="I189" s="36">
        <v>1860.9833333333333</v>
      </c>
      <c r="J189" s="36">
        <v>1950.5166666666667</v>
      </c>
      <c r="K189" s="31">
        <v>1771.45</v>
      </c>
      <c r="L189" s="31">
        <v>1585.55</v>
      </c>
      <c r="M189" s="31">
        <v>8.8918999999999997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3715</v>
      </c>
      <c r="D190" s="36">
        <v>3683.8333333333335</v>
      </c>
      <c r="E190" s="36">
        <v>3622.666666666667</v>
      </c>
      <c r="F190" s="36">
        <v>3530.3333333333335</v>
      </c>
      <c r="G190" s="36">
        <v>3469.166666666667</v>
      </c>
      <c r="H190" s="36">
        <v>3776.166666666667</v>
      </c>
      <c r="I190" s="36">
        <v>3837.3333333333339</v>
      </c>
      <c r="J190" s="36">
        <v>3929.666666666667</v>
      </c>
      <c r="K190" s="31">
        <v>3745</v>
      </c>
      <c r="L190" s="31">
        <v>3591.5</v>
      </c>
      <c r="M190" s="31">
        <v>33.959969999999998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1087</v>
      </c>
      <c r="D191" s="36">
        <v>1069.5</v>
      </c>
      <c r="E191" s="36">
        <v>1046.4000000000001</v>
      </c>
      <c r="F191" s="36">
        <v>1005.8000000000002</v>
      </c>
      <c r="G191" s="36">
        <v>982.70000000000027</v>
      </c>
      <c r="H191" s="36">
        <v>1110.0999999999999</v>
      </c>
      <c r="I191" s="36">
        <v>1133.1999999999998</v>
      </c>
      <c r="J191" s="36">
        <v>1173.7999999999997</v>
      </c>
      <c r="K191" s="31">
        <v>1092.5999999999999</v>
      </c>
      <c r="L191" s="31">
        <v>1028.9000000000001</v>
      </c>
      <c r="M191" s="31">
        <v>32.231650000000002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6726.2</v>
      </c>
      <c r="D192" s="36">
        <v>6704.1333333333341</v>
      </c>
      <c r="E192" s="36">
        <v>6433.2666666666682</v>
      </c>
      <c r="F192" s="36">
        <v>6140.3333333333339</v>
      </c>
      <c r="G192" s="36">
        <v>5869.4666666666681</v>
      </c>
      <c r="H192" s="36">
        <v>6997.0666666666684</v>
      </c>
      <c r="I192" s="36">
        <v>7267.9333333333352</v>
      </c>
      <c r="J192" s="36">
        <v>7560.8666666666686</v>
      </c>
      <c r="K192" s="31">
        <v>6975</v>
      </c>
      <c r="L192" s="31">
        <v>6411.2</v>
      </c>
      <c r="M192" s="31">
        <v>2.9835699999999998</v>
      </c>
      <c r="N192" s="1"/>
      <c r="O192" s="1"/>
    </row>
    <row r="193" spans="1:15" ht="12.75" customHeight="1">
      <c r="A193" s="51">
        <v>188</v>
      </c>
      <c r="B193" s="53" t="s">
        <v>497</v>
      </c>
      <c r="C193" s="31">
        <v>603.04999999999995</v>
      </c>
      <c r="D193" s="36">
        <v>600.13333333333333</v>
      </c>
      <c r="E193" s="36">
        <v>563.26666666666665</v>
      </c>
      <c r="F193" s="36">
        <v>523.48333333333335</v>
      </c>
      <c r="G193" s="36">
        <v>486.61666666666667</v>
      </c>
      <c r="H193" s="36">
        <v>639.91666666666663</v>
      </c>
      <c r="I193" s="36">
        <v>676.78333333333319</v>
      </c>
      <c r="J193" s="36">
        <v>716.56666666666661</v>
      </c>
      <c r="K193" s="31">
        <v>637</v>
      </c>
      <c r="L193" s="31">
        <v>560.35</v>
      </c>
      <c r="M193" s="31">
        <v>58.195590000000003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903.9</v>
      </c>
      <c r="D194" s="36">
        <v>902.43333333333339</v>
      </c>
      <c r="E194" s="36">
        <v>856.86666666666679</v>
      </c>
      <c r="F194" s="36">
        <v>809.83333333333337</v>
      </c>
      <c r="G194" s="36">
        <v>764.26666666666677</v>
      </c>
      <c r="H194" s="36">
        <v>949.46666666666681</v>
      </c>
      <c r="I194" s="36">
        <v>995.03333333333342</v>
      </c>
      <c r="J194" s="36">
        <v>1042.0666666666668</v>
      </c>
      <c r="K194" s="31">
        <v>948</v>
      </c>
      <c r="L194" s="31">
        <v>855.4</v>
      </c>
      <c r="M194" s="31">
        <v>265.54597999999999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399.6</v>
      </c>
      <c r="D195" s="36">
        <v>410.05</v>
      </c>
      <c r="E195" s="36">
        <v>361.20000000000005</v>
      </c>
      <c r="F195" s="36">
        <v>322.8</v>
      </c>
      <c r="G195" s="36">
        <v>273.95000000000005</v>
      </c>
      <c r="H195" s="36">
        <v>448.45000000000005</v>
      </c>
      <c r="I195" s="36">
        <v>497.30000000000007</v>
      </c>
      <c r="J195" s="36">
        <v>535.70000000000005</v>
      </c>
      <c r="K195" s="31">
        <v>458.9</v>
      </c>
      <c r="L195" s="31">
        <v>371.65</v>
      </c>
      <c r="M195" s="31">
        <v>589.89328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158.94999999999999</v>
      </c>
      <c r="D196" s="36">
        <v>160.58333333333334</v>
      </c>
      <c r="E196" s="36">
        <v>146.51666666666668</v>
      </c>
      <c r="F196" s="36">
        <v>134.08333333333334</v>
      </c>
      <c r="G196" s="36">
        <v>120.01666666666668</v>
      </c>
      <c r="H196" s="36">
        <v>173.01666666666668</v>
      </c>
      <c r="I196" s="36">
        <v>187.08333333333334</v>
      </c>
      <c r="J196" s="36">
        <v>199.51666666666668</v>
      </c>
      <c r="K196" s="31">
        <v>174.65</v>
      </c>
      <c r="L196" s="31">
        <v>148.15</v>
      </c>
      <c r="M196" s="31">
        <v>1250.4215799999999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1239.3</v>
      </c>
      <c r="D197" s="36">
        <v>1228.8833333333334</v>
      </c>
      <c r="E197" s="36">
        <v>1204.0666666666668</v>
      </c>
      <c r="F197" s="36">
        <v>1168.8333333333335</v>
      </c>
      <c r="G197" s="36">
        <v>1144.0166666666669</v>
      </c>
      <c r="H197" s="36">
        <v>1264.1166666666668</v>
      </c>
      <c r="I197" s="36">
        <v>1288.9333333333334</v>
      </c>
      <c r="J197" s="36">
        <v>1324.1666666666667</v>
      </c>
      <c r="K197" s="31">
        <v>1253.7</v>
      </c>
      <c r="L197" s="31">
        <v>1193.6500000000001</v>
      </c>
      <c r="M197" s="31">
        <v>24.719110000000001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730.9</v>
      </c>
      <c r="D198" s="36">
        <v>737.30000000000007</v>
      </c>
      <c r="E198" s="36">
        <v>693.60000000000014</v>
      </c>
      <c r="F198" s="36">
        <v>656.30000000000007</v>
      </c>
      <c r="G198" s="36">
        <v>612.60000000000014</v>
      </c>
      <c r="H198" s="36">
        <v>774.60000000000014</v>
      </c>
      <c r="I198" s="36">
        <v>818.30000000000018</v>
      </c>
      <c r="J198" s="36">
        <v>855.60000000000014</v>
      </c>
      <c r="K198" s="31">
        <v>781</v>
      </c>
      <c r="L198" s="31">
        <v>700</v>
      </c>
      <c r="M198" s="31">
        <v>15.20153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3238.95</v>
      </c>
      <c r="D199" s="36">
        <v>3196.6</v>
      </c>
      <c r="E199" s="36">
        <v>3098</v>
      </c>
      <c r="F199" s="36">
        <v>2957.05</v>
      </c>
      <c r="G199" s="36">
        <v>2858.4500000000003</v>
      </c>
      <c r="H199" s="36">
        <v>3337.5499999999997</v>
      </c>
      <c r="I199" s="36">
        <v>3436.1499999999992</v>
      </c>
      <c r="J199" s="36">
        <v>3577.0999999999995</v>
      </c>
      <c r="K199" s="31">
        <v>3295.2</v>
      </c>
      <c r="L199" s="31">
        <v>3055.65</v>
      </c>
      <c r="M199" s="31">
        <v>29.347999999999999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2694</v>
      </c>
      <c r="D200" s="36">
        <v>2661.4666666666667</v>
      </c>
      <c r="E200" s="36">
        <v>2602.9833333333336</v>
      </c>
      <c r="F200" s="36">
        <v>2511.9666666666667</v>
      </c>
      <c r="G200" s="36">
        <v>2453.4833333333336</v>
      </c>
      <c r="H200" s="36">
        <v>2752.4833333333336</v>
      </c>
      <c r="I200" s="36">
        <v>2810.9666666666662</v>
      </c>
      <c r="J200" s="36">
        <v>2901.9833333333336</v>
      </c>
      <c r="K200" s="31">
        <v>2719.95</v>
      </c>
      <c r="L200" s="31">
        <v>2570.4499999999998</v>
      </c>
      <c r="M200" s="31">
        <v>3.28146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1398.85</v>
      </c>
      <c r="D201" s="36">
        <v>1408.0166666666664</v>
      </c>
      <c r="E201" s="36">
        <v>1285.9333333333329</v>
      </c>
      <c r="F201" s="36">
        <v>1173.0166666666664</v>
      </c>
      <c r="G201" s="36">
        <v>1050.9333333333329</v>
      </c>
      <c r="H201" s="36">
        <v>1520.9333333333329</v>
      </c>
      <c r="I201" s="36">
        <v>1643.0166666666664</v>
      </c>
      <c r="J201" s="36">
        <v>1755.9333333333329</v>
      </c>
      <c r="K201" s="31">
        <v>1530.1</v>
      </c>
      <c r="L201" s="31">
        <v>1295.0999999999999</v>
      </c>
      <c r="M201" s="31">
        <v>8.8931699999999996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4538.1499999999996</v>
      </c>
      <c r="D202" s="36">
        <v>4473.05</v>
      </c>
      <c r="E202" s="36">
        <v>4261.1000000000004</v>
      </c>
      <c r="F202" s="36">
        <v>3984.05</v>
      </c>
      <c r="G202" s="36">
        <v>3772.1000000000004</v>
      </c>
      <c r="H202" s="36">
        <v>4750.1000000000004</v>
      </c>
      <c r="I202" s="36">
        <v>4962.0499999999993</v>
      </c>
      <c r="J202" s="36">
        <v>5239.1000000000004</v>
      </c>
      <c r="K202" s="31">
        <v>4685</v>
      </c>
      <c r="L202" s="31">
        <v>4196</v>
      </c>
      <c r="M202" s="31">
        <v>11.752039999999999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3768.15</v>
      </c>
      <c r="D203" s="36">
        <v>3722.3833333333337</v>
      </c>
      <c r="E203" s="36">
        <v>3560.8166666666675</v>
      </c>
      <c r="F203" s="36">
        <v>3353.483333333334</v>
      </c>
      <c r="G203" s="36">
        <v>3191.9166666666679</v>
      </c>
      <c r="H203" s="36">
        <v>3929.7166666666672</v>
      </c>
      <c r="I203" s="36">
        <v>4091.2833333333338</v>
      </c>
      <c r="J203" s="36">
        <v>4298.6166666666668</v>
      </c>
      <c r="K203" s="31">
        <v>3883.95</v>
      </c>
      <c r="L203" s="31">
        <v>3515.05</v>
      </c>
      <c r="M203" s="31">
        <v>3.9947300000000001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495.95</v>
      </c>
      <c r="D204" s="36">
        <v>501.23333333333335</v>
      </c>
      <c r="E204" s="36">
        <v>472.7166666666667</v>
      </c>
      <c r="F204" s="36">
        <v>449.48333333333335</v>
      </c>
      <c r="G204" s="36">
        <v>420.9666666666667</v>
      </c>
      <c r="H204" s="36">
        <v>524.4666666666667</v>
      </c>
      <c r="I204" s="36">
        <v>552.98333333333335</v>
      </c>
      <c r="J204" s="36">
        <v>576.2166666666667</v>
      </c>
      <c r="K204" s="31">
        <v>529.75</v>
      </c>
      <c r="L204" s="31">
        <v>478</v>
      </c>
      <c r="M204" s="31">
        <v>42.025399999999998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9918.2999999999993</v>
      </c>
      <c r="D205" s="36">
        <v>9983.9166666666661</v>
      </c>
      <c r="E205" s="36">
        <v>9469.3333333333321</v>
      </c>
      <c r="F205" s="36">
        <v>9020.3666666666668</v>
      </c>
      <c r="G205" s="36">
        <v>8505.7833333333328</v>
      </c>
      <c r="H205" s="36">
        <v>10432.883333333331</v>
      </c>
      <c r="I205" s="36">
        <v>10947.466666666664</v>
      </c>
      <c r="J205" s="36">
        <v>11396.433333333331</v>
      </c>
      <c r="K205" s="31">
        <v>10498.5</v>
      </c>
      <c r="L205" s="31">
        <v>9534.9500000000007</v>
      </c>
      <c r="M205" s="31">
        <v>9.7201799999999992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139</v>
      </c>
      <c r="D206" s="36">
        <v>148.29999999999998</v>
      </c>
      <c r="E206" s="36">
        <v>126.69999999999996</v>
      </c>
      <c r="F206" s="36">
        <v>114.39999999999998</v>
      </c>
      <c r="G206" s="36">
        <v>92.799999999999955</v>
      </c>
      <c r="H206" s="36">
        <v>160.59999999999997</v>
      </c>
      <c r="I206" s="36">
        <v>182.2</v>
      </c>
      <c r="J206" s="36">
        <v>194.49999999999997</v>
      </c>
      <c r="K206" s="31">
        <v>169.9</v>
      </c>
      <c r="L206" s="31">
        <v>136</v>
      </c>
      <c r="M206" s="31">
        <v>584.54121999999995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1925.75</v>
      </c>
      <c r="D207" s="36">
        <v>1911.8166666666666</v>
      </c>
      <c r="E207" s="36">
        <v>1844.5333333333333</v>
      </c>
      <c r="F207" s="36">
        <v>1763.3166666666666</v>
      </c>
      <c r="G207" s="36">
        <v>1696.0333333333333</v>
      </c>
      <c r="H207" s="36">
        <v>1993.0333333333333</v>
      </c>
      <c r="I207" s="36">
        <v>2060.3166666666666</v>
      </c>
      <c r="J207" s="36">
        <v>2141.5333333333333</v>
      </c>
      <c r="K207" s="31">
        <v>1979.1</v>
      </c>
      <c r="L207" s="31">
        <v>1830.6</v>
      </c>
      <c r="M207" s="31">
        <v>9.1011299999999995</v>
      </c>
      <c r="N207" s="1"/>
      <c r="O207" s="1"/>
    </row>
    <row r="208" spans="1:15" ht="12.75" customHeight="1">
      <c r="A208" s="51">
        <v>203</v>
      </c>
      <c r="B208" s="53" t="s">
        <v>172</v>
      </c>
      <c r="C208" s="31">
        <v>1204</v>
      </c>
      <c r="D208" s="36">
        <v>1191.75</v>
      </c>
      <c r="E208" s="36">
        <v>1148.55</v>
      </c>
      <c r="F208" s="36">
        <v>1093.0999999999999</v>
      </c>
      <c r="G208" s="36">
        <v>1049.8999999999999</v>
      </c>
      <c r="H208" s="36">
        <v>1247.2</v>
      </c>
      <c r="I208" s="36">
        <v>1290.3999999999999</v>
      </c>
      <c r="J208" s="36">
        <v>1345.8500000000001</v>
      </c>
      <c r="K208" s="31">
        <v>1234.95</v>
      </c>
      <c r="L208" s="31">
        <v>1136.3</v>
      </c>
      <c r="M208" s="31">
        <v>29.089580000000002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1413.4</v>
      </c>
      <c r="D209" s="36">
        <v>1396.2666666666667</v>
      </c>
      <c r="E209" s="36">
        <v>1337.1833333333334</v>
      </c>
      <c r="F209" s="36">
        <v>1260.9666666666667</v>
      </c>
      <c r="G209" s="36">
        <v>1201.8833333333334</v>
      </c>
      <c r="H209" s="36">
        <v>1472.4833333333333</v>
      </c>
      <c r="I209" s="36">
        <v>1531.5666666666668</v>
      </c>
      <c r="J209" s="36">
        <v>1607.7833333333333</v>
      </c>
      <c r="K209" s="31">
        <v>1455.35</v>
      </c>
      <c r="L209" s="31">
        <v>1320.05</v>
      </c>
      <c r="M209" s="31">
        <v>25.79466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417.85</v>
      </c>
      <c r="D210" s="36">
        <v>414.05</v>
      </c>
      <c r="E210" s="36">
        <v>370.1</v>
      </c>
      <c r="F210" s="36">
        <v>322.35000000000002</v>
      </c>
      <c r="G210" s="36">
        <v>278.40000000000003</v>
      </c>
      <c r="H210" s="36">
        <v>461.8</v>
      </c>
      <c r="I210" s="36">
        <v>505.74999999999994</v>
      </c>
      <c r="J210" s="36">
        <v>553.5</v>
      </c>
      <c r="K210" s="31">
        <v>458</v>
      </c>
      <c r="L210" s="31">
        <v>366.3</v>
      </c>
      <c r="M210" s="31">
        <v>307.97125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13.2</v>
      </c>
      <c r="D211" s="36">
        <v>13.65</v>
      </c>
      <c r="E211" s="36">
        <v>11.600000000000001</v>
      </c>
      <c r="F211" s="36">
        <v>10.000000000000002</v>
      </c>
      <c r="G211" s="36">
        <v>7.9500000000000028</v>
      </c>
      <c r="H211" s="36">
        <v>15.25</v>
      </c>
      <c r="I211" s="36">
        <v>17.3</v>
      </c>
      <c r="J211" s="36">
        <v>18.899999999999999</v>
      </c>
      <c r="K211" s="31">
        <v>15.7</v>
      </c>
      <c r="L211" s="31">
        <v>12.05</v>
      </c>
      <c r="M211" s="31">
        <v>30100.28341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1359.25</v>
      </c>
      <c r="D212" s="36">
        <v>1337.0333333333333</v>
      </c>
      <c r="E212" s="36">
        <v>1261.7166666666667</v>
      </c>
      <c r="F212" s="36">
        <v>1164.1833333333334</v>
      </c>
      <c r="G212" s="36">
        <v>1088.8666666666668</v>
      </c>
      <c r="H212" s="36">
        <v>1434.5666666666666</v>
      </c>
      <c r="I212" s="36">
        <v>1509.8833333333332</v>
      </c>
      <c r="J212" s="36">
        <v>1607.4166666666665</v>
      </c>
      <c r="K212" s="31">
        <v>1412.35</v>
      </c>
      <c r="L212" s="31">
        <v>1239.5</v>
      </c>
      <c r="M212" s="31">
        <v>9.8660700000000006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438.15</v>
      </c>
      <c r="D213" s="36">
        <v>433.68333333333334</v>
      </c>
      <c r="E213" s="36">
        <v>421.4666666666667</v>
      </c>
      <c r="F213" s="36">
        <v>404.78333333333336</v>
      </c>
      <c r="G213" s="36">
        <v>392.56666666666672</v>
      </c>
      <c r="H213" s="36">
        <v>450.36666666666667</v>
      </c>
      <c r="I213" s="36">
        <v>462.58333333333326</v>
      </c>
      <c r="J213" s="36">
        <v>479.26666666666665</v>
      </c>
      <c r="K213" s="31">
        <v>445.9</v>
      </c>
      <c r="L213" s="31">
        <v>417</v>
      </c>
      <c r="M213" s="31">
        <v>88.653660000000002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21.85</v>
      </c>
      <c r="D214" s="36">
        <v>22.116666666666664</v>
      </c>
      <c r="E214" s="36">
        <v>20.733333333333327</v>
      </c>
      <c r="F214" s="36">
        <v>19.616666666666664</v>
      </c>
      <c r="G214" s="36">
        <v>18.233333333333327</v>
      </c>
      <c r="H214" s="36">
        <v>23.233333333333327</v>
      </c>
      <c r="I214" s="36">
        <v>24.61666666666666</v>
      </c>
      <c r="J214" s="36">
        <v>25.733333333333327</v>
      </c>
      <c r="K214" s="31">
        <v>23.5</v>
      </c>
      <c r="L214" s="31">
        <v>21</v>
      </c>
      <c r="M214" s="31">
        <v>3607.2285499999998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138.85</v>
      </c>
      <c r="D215" s="36">
        <v>140.88333333333333</v>
      </c>
      <c r="E215" s="36">
        <v>123.46666666666664</v>
      </c>
      <c r="F215" s="36">
        <v>108.08333333333331</v>
      </c>
      <c r="G215" s="36">
        <v>90.666666666666629</v>
      </c>
      <c r="H215" s="36">
        <v>156.26666666666665</v>
      </c>
      <c r="I215" s="36">
        <v>173.68333333333334</v>
      </c>
      <c r="J215" s="36">
        <v>189.06666666666666</v>
      </c>
      <c r="K215" s="31">
        <v>158.30000000000001</v>
      </c>
      <c r="L215" s="31">
        <v>125.5</v>
      </c>
      <c r="M215" s="31">
        <v>317.35462000000001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172</v>
      </c>
      <c r="D216" s="36">
        <v>164.93333333333334</v>
      </c>
      <c r="E216" s="36">
        <v>153.36666666666667</v>
      </c>
      <c r="F216" s="36">
        <v>134.73333333333335</v>
      </c>
      <c r="G216" s="36">
        <v>123.16666666666669</v>
      </c>
      <c r="H216" s="36">
        <v>183.56666666666666</v>
      </c>
      <c r="I216" s="36">
        <v>195.13333333333333</v>
      </c>
      <c r="J216" s="36">
        <v>213.76666666666665</v>
      </c>
      <c r="K216" s="31">
        <v>176.5</v>
      </c>
      <c r="L216" s="31">
        <v>146.30000000000001</v>
      </c>
      <c r="M216" s="31">
        <v>752.72859000000005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1003.6</v>
      </c>
      <c r="D217" s="36">
        <v>995.78333333333342</v>
      </c>
      <c r="E217" s="36">
        <v>941.61666666666679</v>
      </c>
      <c r="F217" s="36">
        <v>879.63333333333333</v>
      </c>
      <c r="G217" s="36">
        <v>825.4666666666667</v>
      </c>
      <c r="H217" s="36">
        <v>1057.7666666666669</v>
      </c>
      <c r="I217" s="36">
        <v>1111.9333333333336</v>
      </c>
      <c r="J217" s="36">
        <v>1173.916666666667</v>
      </c>
      <c r="K217" s="31">
        <v>1049.95</v>
      </c>
      <c r="L217" s="31">
        <v>933.8</v>
      </c>
      <c r="M217" s="31">
        <v>30.586659999999998</v>
      </c>
      <c r="N217" s="1"/>
      <c r="O217" s="1"/>
    </row>
    <row r="218" spans="1:15" ht="12.75" customHeight="1">
      <c r="A218" s="54"/>
      <c r="B218" s="198"/>
      <c r="C218" s="291"/>
      <c r="D218" s="291"/>
      <c r="E218" s="291"/>
      <c r="F218" s="291"/>
      <c r="G218" s="291"/>
      <c r="H218" s="291"/>
      <c r="I218" s="291"/>
      <c r="J218" s="291"/>
      <c r="K218" s="291"/>
      <c r="L218" s="292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41"/>
      <c r="B1" s="342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45448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35" t="s">
        <v>16</v>
      </c>
      <c r="B9" s="337" t="s">
        <v>18</v>
      </c>
      <c r="C9" s="340" t="s">
        <v>20</v>
      </c>
      <c r="D9" s="340" t="s">
        <v>21</v>
      </c>
      <c r="E9" s="332" t="s">
        <v>22</v>
      </c>
      <c r="F9" s="333"/>
      <c r="G9" s="334"/>
      <c r="H9" s="332" t="s">
        <v>23</v>
      </c>
      <c r="I9" s="333"/>
      <c r="J9" s="334"/>
      <c r="K9" s="26"/>
      <c r="L9" s="27"/>
      <c r="M9" s="48"/>
      <c r="N9" s="1"/>
      <c r="O9" s="1"/>
    </row>
    <row r="10" spans="1:15" ht="42.75" customHeight="1">
      <c r="A10" s="336"/>
      <c r="B10" s="339"/>
      <c r="C10" s="339"/>
      <c r="D10" s="33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739.6</v>
      </c>
      <c r="D11" s="36">
        <v>741.65000000000009</v>
      </c>
      <c r="E11" s="36">
        <v>689.35000000000014</v>
      </c>
      <c r="F11" s="36">
        <v>639.1</v>
      </c>
      <c r="G11" s="36">
        <v>586.80000000000007</v>
      </c>
      <c r="H11" s="36">
        <v>791.9000000000002</v>
      </c>
      <c r="I11" s="36">
        <v>844.20000000000016</v>
      </c>
      <c r="J11" s="36">
        <v>894.45000000000027</v>
      </c>
      <c r="K11" s="31">
        <v>793.95</v>
      </c>
      <c r="L11" s="31">
        <v>691.4</v>
      </c>
      <c r="M11" s="31">
        <v>5.1448799999999997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32352.55</v>
      </c>
      <c r="D12" s="36">
        <v>32268.766666666666</v>
      </c>
      <c r="E12" s="36">
        <v>30537.583333333336</v>
      </c>
      <c r="F12" s="36">
        <v>28722.616666666669</v>
      </c>
      <c r="G12" s="36">
        <v>26991.433333333338</v>
      </c>
      <c r="H12" s="36">
        <v>34083.733333333337</v>
      </c>
      <c r="I12" s="36">
        <v>35814.916666666657</v>
      </c>
      <c r="J12" s="36">
        <v>37629.883333333331</v>
      </c>
      <c r="K12" s="31">
        <v>33999.949999999997</v>
      </c>
      <c r="L12" s="31">
        <v>30453.8</v>
      </c>
      <c r="M12" s="31">
        <v>0.17091000000000001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7666.75</v>
      </c>
      <c r="D13" s="36">
        <v>7799.7166666666672</v>
      </c>
      <c r="E13" s="36">
        <v>6849.4333333333343</v>
      </c>
      <c r="F13" s="36">
        <v>6032.1166666666668</v>
      </c>
      <c r="G13" s="36">
        <v>5081.8333333333339</v>
      </c>
      <c r="H13" s="36">
        <v>8617.0333333333347</v>
      </c>
      <c r="I13" s="36">
        <v>9567.3166666666675</v>
      </c>
      <c r="J13" s="36">
        <v>10384.633333333335</v>
      </c>
      <c r="K13" s="31">
        <v>8750</v>
      </c>
      <c r="L13" s="31">
        <v>6982.4</v>
      </c>
      <c r="M13" s="31">
        <v>13.46607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2282.0500000000002</v>
      </c>
      <c r="D14" s="36">
        <v>2370.6666666666665</v>
      </c>
      <c r="E14" s="36">
        <v>2061.3833333333332</v>
      </c>
      <c r="F14" s="36">
        <v>1840.7166666666667</v>
      </c>
      <c r="G14" s="36">
        <v>1531.4333333333334</v>
      </c>
      <c r="H14" s="36">
        <v>2591.333333333333</v>
      </c>
      <c r="I14" s="36">
        <v>2900.6166666666668</v>
      </c>
      <c r="J14" s="36">
        <v>3121.2833333333328</v>
      </c>
      <c r="K14" s="31">
        <v>2679.95</v>
      </c>
      <c r="L14" s="31">
        <v>2150</v>
      </c>
      <c r="M14" s="31">
        <v>14.95201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3688.5</v>
      </c>
      <c r="D15" s="36">
        <v>3658.7333333333336</v>
      </c>
      <c r="E15" s="36">
        <v>3597.1166666666672</v>
      </c>
      <c r="F15" s="36">
        <v>3505.7333333333336</v>
      </c>
      <c r="G15" s="36">
        <v>3444.1166666666672</v>
      </c>
      <c r="H15" s="36">
        <v>3750.1166666666672</v>
      </c>
      <c r="I15" s="36">
        <v>3811.733333333334</v>
      </c>
      <c r="J15" s="36">
        <v>3903.1166666666672</v>
      </c>
      <c r="K15" s="31">
        <v>3720.35</v>
      </c>
      <c r="L15" s="31">
        <v>3567.35</v>
      </c>
      <c r="M15" s="31">
        <v>1.00214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1434.5</v>
      </c>
      <c r="D16" s="36">
        <v>1464.6499999999999</v>
      </c>
      <c r="E16" s="36">
        <v>1373.0999999999997</v>
      </c>
      <c r="F16" s="36">
        <v>1311.6999999999998</v>
      </c>
      <c r="G16" s="36">
        <v>1220.1499999999996</v>
      </c>
      <c r="H16" s="36">
        <v>1526.0499999999997</v>
      </c>
      <c r="I16" s="36">
        <v>1617.6</v>
      </c>
      <c r="J16" s="36">
        <v>1678.9999999999998</v>
      </c>
      <c r="K16" s="31">
        <v>1556.2</v>
      </c>
      <c r="L16" s="31">
        <v>1403.25</v>
      </c>
      <c r="M16" s="31">
        <v>7.8001399999999999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628.75</v>
      </c>
      <c r="D17" s="36">
        <v>628.19999999999993</v>
      </c>
      <c r="E17" s="36">
        <v>606.44999999999982</v>
      </c>
      <c r="F17" s="36">
        <v>584.14999999999986</v>
      </c>
      <c r="G17" s="36">
        <v>562.39999999999975</v>
      </c>
      <c r="H17" s="36">
        <v>650.49999999999989</v>
      </c>
      <c r="I17" s="36">
        <v>672.25000000000011</v>
      </c>
      <c r="J17" s="36">
        <v>694.55</v>
      </c>
      <c r="K17" s="31">
        <v>649.95000000000005</v>
      </c>
      <c r="L17" s="31">
        <v>605.9</v>
      </c>
      <c r="M17" s="31">
        <v>35.75414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598.6</v>
      </c>
      <c r="D18" s="36">
        <v>595.5333333333333</v>
      </c>
      <c r="E18" s="36">
        <v>566.06666666666661</v>
      </c>
      <c r="F18" s="36">
        <v>533.5333333333333</v>
      </c>
      <c r="G18" s="36">
        <v>504.06666666666661</v>
      </c>
      <c r="H18" s="36">
        <v>628.06666666666661</v>
      </c>
      <c r="I18" s="36">
        <v>657.5333333333333</v>
      </c>
      <c r="J18" s="36">
        <v>690.06666666666661</v>
      </c>
      <c r="K18" s="31">
        <v>625</v>
      </c>
      <c r="L18" s="31">
        <v>563</v>
      </c>
      <c r="M18" s="31">
        <v>18.767219999999998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1525.2</v>
      </c>
      <c r="D19" s="36">
        <v>1535.0166666666667</v>
      </c>
      <c r="E19" s="36">
        <v>1451.1333333333332</v>
      </c>
      <c r="F19" s="36">
        <v>1377.0666666666666</v>
      </c>
      <c r="G19" s="36">
        <v>1293.1833333333332</v>
      </c>
      <c r="H19" s="36">
        <v>1609.0833333333333</v>
      </c>
      <c r="I19" s="36">
        <v>1692.9666666666669</v>
      </c>
      <c r="J19" s="36">
        <v>1767.0333333333333</v>
      </c>
      <c r="K19" s="31">
        <v>1618.9</v>
      </c>
      <c r="L19" s="31">
        <v>1460.95</v>
      </c>
      <c r="M19" s="31">
        <v>2.0234100000000002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26292.25</v>
      </c>
      <c r="D20" s="36">
        <v>26080.266666666666</v>
      </c>
      <c r="E20" s="36">
        <v>25800.533333333333</v>
      </c>
      <c r="F20" s="36">
        <v>25308.816666666666</v>
      </c>
      <c r="G20" s="36">
        <v>25029.083333333332</v>
      </c>
      <c r="H20" s="36">
        <v>26571.983333333334</v>
      </c>
      <c r="I20" s="36">
        <v>26851.716666666664</v>
      </c>
      <c r="J20" s="36">
        <v>27343.433333333334</v>
      </c>
      <c r="K20" s="31">
        <v>26360</v>
      </c>
      <c r="L20" s="31">
        <v>25588.55</v>
      </c>
      <c r="M20" s="31">
        <v>0.31555</v>
      </c>
      <c r="N20" s="1"/>
      <c r="O20" s="1"/>
    </row>
    <row r="21" spans="1:15" ht="12" customHeight="1">
      <c r="A21" s="33">
        <v>11</v>
      </c>
      <c r="B21" s="53" t="s">
        <v>783</v>
      </c>
      <c r="C21" s="31">
        <v>1269.4000000000001</v>
      </c>
      <c r="D21" s="36">
        <v>1300.8</v>
      </c>
      <c r="E21" s="36">
        <v>1149.5999999999999</v>
      </c>
      <c r="F21" s="36">
        <v>1029.8</v>
      </c>
      <c r="G21" s="36">
        <v>878.59999999999991</v>
      </c>
      <c r="H21" s="36">
        <v>1420.6</v>
      </c>
      <c r="I21" s="36">
        <v>1571.8000000000002</v>
      </c>
      <c r="J21" s="36">
        <v>1691.6</v>
      </c>
      <c r="K21" s="31">
        <v>1452</v>
      </c>
      <c r="L21" s="31">
        <v>1181</v>
      </c>
      <c r="M21" s="31">
        <v>10.424440000000001</v>
      </c>
      <c r="N21" s="1"/>
      <c r="O21" s="1"/>
    </row>
    <row r="22" spans="1:15" ht="12" customHeight="1">
      <c r="A22" s="33">
        <v>12</v>
      </c>
      <c r="B22" s="53" t="s">
        <v>827</v>
      </c>
      <c r="C22" s="31">
        <v>977.6</v>
      </c>
      <c r="D22" s="36">
        <v>1058.3166666666666</v>
      </c>
      <c r="E22" s="36">
        <v>896.88333333333321</v>
      </c>
      <c r="F22" s="36">
        <v>816.16666666666663</v>
      </c>
      <c r="G22" s="36">
        <v>654.73333333333323</v>
      </c>
      <c r="H22" s="36">
        <v>1139.0333333333333</v>
      </c>
      <c r="I22" s="36">
        <v>1300.4666666666667</v>
      </c>
      <c r="J22" s="36">
        <v>1381.1833333333332</v>
      </c>
      <c r="K22" s="31">
        <v>1219.75</v>
      </c>
      <c r="L22" s="31">
        <v>977.6</v>
      </c>
      <c r="M22" s="31">
        <v>81.106229999999996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2941.25</v>
      </c>
      <c r="D23" s="36">
        <v>3065.0666666666671</v>
      </c>
      <c r="E23" s="36">
        <v>2610.1333333333341</v>
      </c>
      <c r="F23" s="36">
        <v>2279.0166666666669</v>
      </c>
      <c r="G23" s="36">
        <v>1824.0833333333339</v>
      </c>
      <c r="H23" s="36">
        <v>3396.1833333333343</v>
      </c>
      <c r="I23" s="36">
        <v>3851.1166666666677</v>
      </c>
      <c r="J23" s="36">
        <v>4182.2333333333345</v>
      </c>
      <c r="K23" s="31">
        <v>3520</v>
      </c>
      <c r="L23" s="31">
        <v>2733.95</v>
      </c>
      <c r="M23" s="31">
        <v>203.06908999999999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1646</v>
      </c>
      <c r="D24" s="36">
        <v>1768.7666666666667</v>
      </c>
      <c r="E24" s="36">
        <v>1507.6333333333332</v>
      </c>
      <c r="F24" s="36">
        <v>1369.2666666666667</v>
      </c>
      <c r="G24" s="36">
        <v>1108.1333333333332</v>
      </c>
      <c r="H24" s="36">
        <v>1907.1333333333332</v>
      </c>
      <c r="I24" s="36">
        <v>2168.2666666666669</v>
      </c>
      <c r="J24" s="36">
        <v>2306.6333333333332</v>
      </c>
      <c r="K24" s="31">
        <v>2029.9</v>
      </c>
      <c r="L24" s="31">
        <v>1630.4</v>
      </c>
      <c r="M24" s="31">
        <v>82.913560000000004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1248.95</v>
      </c>
      <c r="D25" s="36">
        <v>1331.6499999999999</v>
      </c>
      <c r="E25" s="36">
        <v>1105.2999999999997</v>
      </c>
      <c r="F25" s="36">
        <v>961.64999999999986</v>
      </c>
      <c r="G25" s="36">
        <v>735.29999999999973</v>
      </c>
      <c r="H25" s="36">
        <v>1475.2999999999997</v>
      </c>
      <c r="I25" s="36">
        <v>1701.6499999999996</v>
      </c>
      <c r="J25" s="36">
        <v>1845.2999999999997</v>
      </c>
      <c r="K25" s="31">
        <v>1558</v>
      </c>
      <c r="L25" s="31">
        <v>1188</v>
      </c>
      <c r="M25" s="31">
        <v>521.09623999999997</v>
      </c>
      <c r="N25" s="1"/>
      <c r="O25" s="1"/>
    </row>
    <row r="26" spans="1:15" ht="12.75" customHeight="1">
      <c r="A26" s="33">
        <v>16</v>
      </c>
      <c r="B26" s="53" t="s">
        <v>790</v>
      </c>
      <c r="C26" s="31">
        <v>722.95</v>
      </c>
      <c r="D26" s="36">
        <v>765.18333333333339</v>
      </c>
      <c r="E26" s="36">
        <v>657.36666666666679</v>
      </c>
      <c r="F26" s="36">
        <v>591.78333333333342</v>
      </c>
      <c r="G26" s="36">
        <v>483.96666666666681</v>
      </c>
      <c r="H26" s="36">
        <v>830.76666666666677</v>
      </c>
      <c r="I26" s="36">
        <v>938.58333333333337</v>
      </c>
      <c r="J26" s="36">
        <v>1004.1666666666667</v>
      </c>
      <c r="K26" s="31">
        <v>873</v>
      </c>
      <c r="L26" s="31">
        <v>699.6</v>
      </c>
      <c r="M26" s="31">
        <v>712.52395000000001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908.7</v>
      </c>
      <c r="D27" s="36">
        <v>974.9</v>
      </c>
      <c r="E27" s="36">
        <v>834.8</v>
      </c>
      <c r="F27" s="36">
        <v>760.9</v>
      </c>
      <c r="G27" s="36">
        <v>620.79999999999995</v>
      </c>
      <c r="H27" s="36">
        <v>1048.8</v>
      </c>
      <c r="I27" s="36">
        <v>1188.9000000000001</v>
      </c>
      <c r="J27" s="36">
        <v>1262.8</v>
      </c>
      <c r="K27" s="31">
        <v>1115</v>
      </c>
      <c r="L27" s="31">
        <v>901</v>
      </c>
      <c r="M27" s="31">
        <v>124.65743999999999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331.45</v>
      </c>
      <c r="D28" s="36">
        <v>343.9666666666667</v>
      </c>
      <c r="E28" s="36">
        <v>318.93333333333339</v>
      </c>
      <c r="F28" s="36">
        <v>306.41666666666669</v>
      </c>
      <c r="G28" s="36">
        <v>281.38333333333338</v>
      </c>
      <c r="H28" s="36">
        <v>356.48333333333341</v>
      </c>
      <c r="I28" s="36">
        <v>381.51666666666671</v>
      </c>
      <c r="J28" s="36">
        <v>394.03333333333342</v>
      </c>
      <c r="K28" s="31">
        <v>369</v>
      </c>
      <c r="L28" s="31">
        <v>331.45</v>
      </c>
      <c r="M28" s="31">
        <v>72.452789999999993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206.1</v>
      </c>
      <c r="D29" s="36">
        <v>210.25</v>
      </c>
      <c r="E29" s="36">
        <v>191.35</v>
      </c>
      <c r="F29" s="36">
        <v>176.6</v>
      </c>
      <c r="G29" s="36">
        <v>157.69999999999999</v>
      </c>
      <c r="H29" s="36">
        <v>225</v>
      </c>
      <c r="I29" s="36">
        <v>243.89999999999998</v>
      </c>
      <c r="J29" s="36">
        <v>258.64999999999998</v>
      </c>
      <c r="K29" s="31">
        <v>229.15</v>
      </c>
      <c r="L29" s="31">
        <v>195.5</v>
      </c>
      <c r="M29" s="31">
        <v>180.928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265.39999999999998</v>
      </c>
      <c r="D30" s="36">
        <v>269.76666666666665</v>
      </c>
      <c r="E30" s="36">
        <v>244.5333333333333</v>
      </c>
      <c r="F30" s="36">
        <v>223.66666666666666</v>
      </c>
      <c r="G30" s="36">
        <v>198.43333333333331</v>
      </c>
      <c r="H30" s="36">
        <v>290.63333333333333</v>
      </c>
      <c r="I30" s="36">
        <v>315.86666666666667</v>
      </c>
      <c r="J30" s="36">
        <v>336.73333333333329</v>
      </c>
      <c r="K30" s="31">
        <v>295</v>
      </c>
      <c r="L30" s="31">
        <v>248.9</v>
      </c>
      <c r="M30" s="31">
        <v>104.36705000000001</v>
      </c>
      <c r="N30" s="1"/>
      <c r="O30" s="1"/>
    </row>
    <row r="31" spans="1:15" ht="12.75" customHeight="1">
      <c r="A31" s="33">
        <v>21</v>
      </c>
      <c r="B31" s="53" t="s">
        <v>312</v>
      </c>
      <c r="C31" s="31">
        <v>702.7</v>
      </c>
      <c r="D31" s="36">
        <v>682.36666666666667</v>
      </c>
      <c r="E31" s="36">
        <v>645.33333333333337</v>
      </c>
      <c r="F31" s="36">
        <v>587.9666666666667</v>
      </c>
      <c r="G31" s="36">
        <v>550.93333333333339</v>
      </c>
      <c r="H31" s="36">
        <v>739.73333333333335</v>
      </c>
      <c r="I31" s="36">
        <v>776.76666666666665</v>
      </c>
      <c r="J31" s="36">
        <v>834.13333333333333</v>
      </c>
      <c r="K31" s="31">
        <v>719.4</v>
      </c>
      <c r="L31" s="31">
        <v>625</v>
      </c>
      <c r="M31" s="31">
        <v>13.350759999999999</v>
      </c>
      <c r="N31" s="1"/>
      <c r="O31" s="1"/>
    </row>
    <row r="32" spans="1:15" ht="12.75" customHeight="1">
      <c r="A32" s="33">
        <v>22</v>
      </c>
      <c r="B32" s="53" t="s">
        <v>313</v>
      </c>
      <c r="C32" s="31">
        <v>801.9</v>
      </c>
      <c r="D32" s="36">
        <v>803.08333333333337</v>
      </c>
      <c r="E32" s="36">
        <v>784.16666666666674</v>
      </c>
      <c r="F32" s="36">
        <v>766.43333333333339</v>
      </c>
      <c r="G32" s="36">
        <v>747.51666666666677</v>
      </c>
      <c r="H32" s="36">
        <v>820.81666666666672</v>
      </c>
      <c r="I32" s="36">
        <v>839.73333333333346</v>
      </c>
      <c r="J32" s="36">
        <v>857.4666666666667</v>
      </c>
      <c r="K32" s="31">
        <v>822</v>
      </c>
      <c r="L32" s="31">
        <v>785.35</v>
      </c>
      <c r="M32" s="31">
        <v>0.96709999999999996</v>
      </c>
      <c r="N32" s="1"/>
      <c r="O32" s="1"/>
    </row>
    <row r="33" spans="1:15" ht="12.75" customHeight="1">
      <c r="A33" s="33">
        <v>23</v>
      </c>
      <c r="B33" s="53" t="s">
        <v>314</v>
      </c>
      <c r="C33" s="31">
        <v>1087.7</v>
      </c>
      <c r="D33" s="36">
        <v>1100.1666666666667</v>
      </c>
      <c r="E33" s="36">
        <v>1048.5333333333335</v>
      </c>
      <c r="F33" s="36">
        <v>1009.3666666666668</v>
      </c>
      <c r="G33" s="36">
        <v>957.73333333333358</v>
      </c>
      <c r="H33" s="36">
        <v>1139.3333333333335</v>
      </c>
      <c r="I33" s="36">
        <v>1190.9666666666667</v>
      </c>
      <c r="J33" s="36">
        <v>1230.1333333333334</v>
      </c>
      <c r="K33" s="31">
        <v>1151.8</v>
      </c>
      <c r="L33" s="31">
        <v>1061</v>
      </c>
      <c r="M33" s="31">
        <v>5.9605199999999998</v>
      </c>
      <c r="N33" s="1"/>
      <c r="O33" s="1"/>
    </row>
    <row r="34" spans="1:15" ht="12.75" customHeight="1">
      <c r="A34" s="33">
        <v>24</v>
      </c>
      <c r="B34" s="53" t="s">
        <v>315</v>
      </c>
      <c r="C34" s="31">
        <v>2290.85</v>
      </c>
      <c r="D34" s="36">
        <v>2248.6166666666663</v>
      </c>
      <c r="E34" s="36">
        <v>2153.2833333333328</v>
      </c>
      <c r="F34" s="36">
        <v>2015.7166666666667</v>
      </c>
      <c r="G34" s="36">
        <v>1920.3833333333332</v>
      </c>
      <c r="H34" s="36">
        <v>2386.1833333333325</v>
      </c>
      <c r="I34" s="36">
        <v>2481.5166666666655</v>
      </c>
      <c r="J34" s="36">
        <v>2619.0833333333321</v>
      </c>
      <c r="K34" s="31">
        <v>2343.9499999999998</v>
      </c>
      <c r="L34" s="31">
        <v>2111.0500000000002</v>
      </c>
      <c r="M34" s="31">
        <v>1.5112000000000001</v>
      </c>
      <c r="N34" s="1"/>
      <c r="O34" s="1"/>
    </row>
    <row r="35" spans="1:15" ht="12.75" customHeight="1">
      <c r="A35" s="33">
        <v>25</v>
      </c>
      <c r="B35" s="53" t="s">
        <v>316</v>
      </c>
      <c r="C35" s="31">
        <v>869.55</v>
      </c>
      <c r="D35" s="36">
        <v>871.7833333333333</v>
      </c>
      <c r="E35" s="36">
        <v>821.16666666666663</v>
      </c>
      <c r="F35" s="36">
        <v>772.7833333333333</v>
      </c>
      <c r="G35" s="36">
        <v>722.16666666666663</v>
      </c>
      <c r="H35" s="36">
        <v>920.16666666666663</v>
      </c>
      <c r="I35" s="36">
        <v>970.78333333333342</v>
      </c>
      <c r="J35" s="36">
        <v>1019.1666666666666</v>
      </c>
      <c r="K35" s="31">
        <v>922.4</v>
      </c>
      <c r="L35" s="31">
        <v>823.4</v>
      </c>
      <c r="M35" s="31">
        <v>1.0816300000000001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4708.45</v>
      </c>
      <c r="D36" s="36">
        <v>4657.2666666666664</v>
      </c>
      <c r="E36" s="36">
        <v>4458.2333333333327</v>
      </c>
      <c r="F36" s="36">
        <v>4208.0166666666664</v>
      </c>
      <c r="G36" s="36">
        <v>4008.9833333333327</v>
      </c>
      <c r="H36" s="36">
        <v>4907.4833333333327</v>
      </c>
      <c r="I36" s="36">
        <v>5106.5166666666655</v>
      </c>
      <c r="J36" s="36">
        <v>5356.7333333333327</v>
      </c>
      <c r="K36" s="31">
        <v>4856.3</v>
      </c>
      <c r="L36" s="31">
        <v>4407.05</v>
      </c>
      <c r="M36" s="31">
        <v>4.3924399999999997</v>
      </c>
      <c r="N36" s="1"/>
      <c r="O36" s="1"/>
    </row>
    <row r="37" spans="1:15" ht="12.75" customHeight="1">
      <c r="A37" s="33">
        <v>27</v>
      </c>
      <c r="B37" s="53" t="s">
        <v>317</v>
      </c>
      <c r="C37" s="31">
        <v>1841.65</v>
      </c>
      <c r="D37" s="36">
        <v>1854.8</v>
      </c>
      <c r="E37" s="36">
        <v>1801.85</v>
      </c>
      <c r="F37" s="36">
        <v>1762.05</v>
      </c>
      <c r="G37" s="36">
        <v>1709.1</v>
      </c>
      <c r="H37" s="36">
        <v>1894.6</v>
      </c>
      <c r="I37" s="36">
        <v>1947.5500000000002</v>
      </c>
      <c r="J37" s="36">
        <v>1987.35</v>
      </c>
      <c r="K37" s="31">
        <v>1907.75</v>
      </c>
      <c r="L37" s="31">
        <v>1815</v>
      </c>
      <c r="M37" s="31">
        <v>0.48725000000000002</v>
      </c>
      <c r="N37" s="1"/>
      <c r="O37" s="1"/>
    </row>
    <row r="38" spans="1:15" ht="12.75" customHeight="1">
      <c r="A38" s="33">
        <v>28</v>
      </c>
      <c r="B38" s="53" t="s">
        <v>738</v>
      </c>
      <c r="C38" s="31">
        <v>63.4</v>
      </c>
      <c r="D38" s="36">
        <v>64.55</v>
      </c>
      <c r="E38" s="36">
        <v>60.149999999999991</v>
      </c>
      <c r="F38" s="36">
        <v>56.899999999999991</v>
      </c>
      <c r="G38" s="36">
        <v>52.499999999999986</v>
      </c>
      <c r="H38" s="36">
        <v>67.8</v>
      </c>
      <c r="I38" s="36">
        <v>72.2</v>
      </c>
      <c r="J38" s="36">
        <v>75.45</v>
      </c>
      <c r="K38" s="31">
        <v>68.95</v>
      </c>
      <c r="L38" s="31">
        <v>61.3</v>
      </c>
      <c r="M38" s="31">
        <v>22.819199999999999</v>
      </c>
      <c r="N38" s="1"/>
      <c r="O38" s="1"/>
    </row>
    <row r="39" spans="1:15" ht="12.75" customHeight="1">
      <c r="A39" s="33">
        <v>29</v>
      </c>
      <c r="B39" s="53" t="s">
        <v>828</v>
      </c>
      <c r="C39" s="31">
        <v>24.5</v>
      </c>
      <c r="D39" s="36">
        <v>24.983333333333334</v>
      </c>
      <c r="E39" s="36">
        <v>24.016666666666669</v>
      </c>
      <c r="F39" s="36">
        <v>23.533333333333335</v>
      </c>
      <c r="G39" s="36">
        <v>22.56666666666667</v>
      </c>
      <c r="H39" s="36">
        <v>25.466666666666669</v>
      </c>
      <c r="I39" s="36">
        <v>26.433333333333337</v>
      </c>
      <c r="J39" s="36">
        <v>26.916666666666668</v>
      </c>
      <c r="K39" s="31">
        <v>25.95</v>
      </c>
      <c r="L39" s="31">
        <v>24.5</v>
      </c>
      <c r="M39" s="31">
        <v>87.912670000000006</v>
      </c>
      <c r="N39" s="1"/>
      <c r="O39" s="1"/>
    </row>
    <row r="40" spans="1:15" ht="12.75" customHeight="1">
      <c r="A40" s="33">
        <v>30</v>
      </c>
      <c r="B40" s="53" t="s">
        <v>814</v>
      </c>
      <c r="C40" s="31">
        <v>1082.3</v>
      </c>
      <c r="D40" s="36">
        <v>1093.4166666666667</v>
      </c>
      <c r="E40" s="36">
        <v>988.88333333333344</v>
      </c>
      <c r="F40" s="36">
        <v>895.4666666666667</v>
      </c>
      <c r="G40" s="36">
        <v>790.93333333333339</v>
      </c>
      <c r="H40" s="36">
        <v>1186.8333333333335</v>
      </c>
      <c r="I40" s="36">
        <v>1291.3666666666668</v>
      </c>
      <c r="J40" s="36">
        <v>1384.7833333333335</v>
      </c>
      <c r="K40" s="31">
        <v>1197.95</v>
      </c>
      <c r="L40" s="31">
        <v>1000</v>
      </c>
      <c r="M40" s="31">
        <v>37.794249999999998</v>
      </c>
      <c r="N40" s="1"/>
      <c r="O40" s="1"/>
    </row>
    <row r="41" spans="1:15" ht="12.75" customHeight="1">
      <c r="A41" s="33">
        <v>31</v>
      </c>
      <c r="B41" s="53" t="s">
        <v>318</v>
      </c>
      <c r="C41" s="31">
        <v>3535.9</v>
      </c>
      <c r="D41" s="36">
        <v>3531.9500000000003</v>
      </c>
      <c r="E41" s="36">
        <v>3313.9500000000007</v>
      </c>
      <c r="F41" s="36">
        <v>3092.0000000000005</v>
      </c>
      <c r="G41" s="36">
        <v>2874.0000000000009</v>
      </c>
      <c r="H41" s="36">
        <v>3753.9000000000005</v>
      </c>
      <c r="I41" s="36">
        <v>3971.8999999999996</v>
      </c>
      <c r="J41" s="36">
        <v>4193.8500000000004</v>
      </c>
      <c r="K41" s="31">
        <v>3749.95</v>
      </c>
      <c r="L41" s="31">
        <v>3310</v>
      </c>
      <c r="M41" s="31">
        <v>1.2189099999999999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556.6</v>
      </c>
      <c r="D42" s="36">
        <v>581.9666666666667</v>
      </c>
      <c r="E42" s="36">
        <v>492.98333333333335</v>
      </c>
      <c r="F42" s="36">
        <v>429.36666666666667</v>
      </c>
      <c r="G42" s="36">
        <v>340.38333333333333</v>
      </c>
      <c r="H42" s="36">
        <v>645.58333333333337</v>
      </c>
      <c r="I42" s="36">
        <v>734.56666666666672</v>
      </c>
      <c r="J42" s="36">
        <v>798.18333333333339</v>
      </c>
      <c r="K42" s="31">
        <v>670.95</v>
      </c>
      <c r="L42" s="31">
        <v>518.35</v>
      </c>
      <c r="M42" s="31">
        <v>200.44194999999999</v>
      </c>
      <c r="N42" s="1"/>
      <c r="O42" s="1"/>
    </row>
    <row r="43" spans="1:15" ht="12.75" customHeight="1">
      <c r="A43" s="33">
        <v>33</v>
      </c>
      <c r="B43" s="53" t="s">
        <v>867</v>
      </c>
      <c r="C43" s="31">
        <v>3834</v>
      </c>
      <c r="D43" s="36">
        <v>3834.4500000000003</v>
      </c>
      <c r="E43" s="36">
        <v>3540.8500000000004</v>
      </c>
      <c r="F43" s="36">
        <v>3247.7000000000003</v>
      </c>
      <c r="G43" s="36">
        <v>2954.1000000000004</v>
      </c>
      <c r="H43" s="36">
        <v>4127.6000000000004</v>
      </c>
      <c r="I43" s="36">
        <v>4421.2</v>
      </c>
      <c r="J43" s="36">
        <v>4714.3500000000004</v>
      </c>
      <c r="K43" s="31">
        <v>4128.05</v>
      </c>
      <c r="L43" s="31">
        <v>3541.3</v>
      </c>
      <c r="M43" s="31">
        <v>1.0302</v>
      </c>
      <c r="N43" s="1"/>
      <c r="O43" s="1"/>
    </row>
    <row r="44" spans="1:15" ht="12.75" customHeight="1">
      <c r="A44" s="33">
        <v>34</v>
      </c>
      <c r="B44" s="53" t="s">
        <v>319</v>
      </c>
      <c r="C44" s="31">
        <v>2247.85</v>
      </c>
      <c r="D44" s="36">
        <v>2315.85</v>
      </c>
      <c r="E44" s="36">
        <v>2061.6999999999998</v>
      </c>
      <c r="F44" s="36">
        <v>1875.5499999999997</v>
      </c>
      <c r="G44" s="36">
        <v>1621.3999999999996</v>
      </c>
      <c r="H44" s="36">
        <v>2502</v>
      </c>
      <c r="I44" s="36">
        <v>2756.1500000000005</v>
      </c>
      <c r="J44" s="36">
        <v>2942.3</v>
      </c>
      <c r="K44" s="31">
        <v>2570</v>
      </c>
      <c r="L44" s="31">
        <v>2129.6999999999998</v>
      </c>
      <c r="M44" s="31">
        <v>13.379479999999999</v>
      </c>
      <c r="N44" s="1"/>
      <c r="O44" s="1"/>
    </row>
    <row r="45" spans="1:15" ht="12.75" customHeight="1">
      <c r="A45" s="33">
        <v>35</v>
      </c>
      <c r="B45" s="53" t="s">
        <v>320</v>
      </c>
      <c r="C45" s="31">
        <v>740.6</v>
      </c>
      <c r="D45" s="36">
        <v>747.04999999999984</v>
      </c>
      <c r="E45" s="36">
        <v>718.59999999999968</v>
      </c>
      <c r="F45" s="36">
        <v>696.5999999999998</v>
      </c>
      <c r="G45" s="36">
        <v>668.14999999999964</v>
      </c>
      <c r="H45" s="36">
        <v>769.04999999999973</v>
      </c>
      <c r="I45" s="36">
        <v>797.49999999999977</v>
      </c>
      <c r="J45" s="36">
        <v>819.49999999999977</v>
      </c>
      <c r="K45" s="31">
        <v>775.5</v>
      </c>
      <c r="L45" s="31">
        <v>725.05</v>
      </c>
      <c r="M45" s="31">
        <v>0.88224999999999998</v>
      </c>
      <c r="N45" s="1"/>
      <c r="O45" s="1"/>
    </row>
    <row r="46" spans="1:15" ht="12.75" customHeight="1">
      <c r="A46" s="33">
        <v>36</v>
      </c>
      <c r="B46" s="53" t="s">
        <v>792</v>
      </c>
      <c r="C46" s="31">
        <v>7555.7</v>
      </c>
      <c r="D46" s="36">
        <v>7383.166666666667</v>
      </c>
      <c r="E46" s="36">
        <v>6737.5833333333339</v>
      </c>
      <c r="F46" s="36">
        <v>5919.4666666666672</v>
      </c>
      <c r="G46" s="36">
        <v>5273.8833333333341</v>
      </c>
      <c r="H46" s="36">
        <v>8201.2833333333328</v>
      </c>
      <c r="I46" s="36">
        <v>8846.8666666666686</v>
      </c>
      <c r="J46" s="36">
        <v>9664.9833333333336</v>
      </c>
      <c r="K46" s="31">
        <v>8028.75</v>
      </c>
      <c r="L46" s="31">
        <v>6565.05</v>
      </c>
      <c r="M46" s="31">
        <v>2.3627799999999999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5845.7</v>
      </c>
      <c r="D47" s="36">
        <v>5834.2166666666672</v>
      </c>
      <c r="E47" s="36">
        <v>5704.6833333333343</v>
      </c>
      <c r="F47" s="36">
        <v>5563.666666666667</v>
      </c>
      <c r="G47" s="36">
        <v>5434.1333333333341</v>
      </c>
      <c r="H47" s="36">
        <v>5975.2333333333345</v>
      </c>
      <c r="I47" s="36">
        <v>6104.7666666666673</v>
      </c>
      <c r="J47" s="36">
        <v>6245.7833333333347</v>
      </c>
      <c r="K47" s="31">
        <v>5963.75</v>
      </c>
      <c r="L47" s="31">
        <v>5693.2</v>
      </c>
      <c r="M47" s="31">
        <v>6.42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451.4</v>
      </c>
      <c r="D48" s="36">
        <v>452.34999999999997</v>
      </c>
      <c r="E48" s="36">
        <v>428.04999999999995</v>
      </c>
      <c r="F48" s="36">
        <v>404.7</v>
      </c>
      <c r="G48" s="36">
        <v>380.4</v>
      </c>
      <c r="H48" s="36">
        <v>475.69999999999993</v>
      </c>
      <c r="I48" s="36">
        <v>500</v>
      </c>
      <c r="J48" s="36">
        <v>523.34999999999991</v>
      </c>
      <c r="K48" s="31">
        <v>476.65</v>
      </c>
      <c r="L48" s="31">
        <v>429</v>
      </c>
      <c r="M48" s="31">
        <v>38.769550000000002</v>
      </c>
      <c r="N48" s="1"/>
      <c r="O48" s="1"/>
    </row>
    <row r="49" spans="1:15" ht="12.75" customHeight="1">
      <c r="A49" s="33">
        <v>39</v>
      </c>
      <c r="B49" s="53" t="s">
        <v>321</v>
      </c>
      <c r="C49" s="31">
        <v>300.7</v>
      </c>
      <c r="D49" s="36">
        <v>299.21666666666664</v>
      </c>
      <c r="E49" s="36">
        <v>287.73333333333329</v>
      </c>
      <c r="F49" s="36">
        <v>274.76666666666665</v>
      </c>
      <c r="G49" s="36">
        <v>263.2833333333333</v>
      </c>
      <c r="H49" s="36">
        <v>312.18333333333328</v>
      </c>
      <c r="I49" s="36">
        <v>323.66666666666663</v>
      </c>
      <c r="J49" s="36">
        <v>336.63333333333327</v>
      </c>
      <c r="K49" s="31">
        <v>310.7</v>
      </c>
      <c r="L49" s="31">
        <v>286.25</v>
      </c>
      <c r="M49" s="31">
        <v>11.68038</v>
      </c>
      <c r="N49" s="1"/>
      <c r="O49" s="1"/>
    </row>
    <row r="50" spans="1:15" ht="12.75" customHeight="1">
      <c r="A50" s="33">
        <v>40</v>
      </c>
      <c r="B50" s="53" t="s">
        <v>791</v>
      </c>
      <c r="C50" s="31">
        <v>600.25</v>
      </c>
      <c r="D50" s="36">
        <v>599.13333333333333</v>
      </c>
      <c r="E50" s="36">
        <v>582.2166666666667</v>
      </c>
      <c r="F50" s="36">
        <v>564.18333333333339</v>
      </c>
      <c r="G50" s="36">
        <v>547.26666666666677</v>
      </c>
      <c r="H50" s="36">
        <v>617.16666666666663</v>
      </c>
      <c r="I50" s="36">
        <v>634.08333333333337</v>
      </c>
      <c r="J50" s="36">
        <v>652.11666666666656</v>
      </c>
      <c r="K50" s="31">
        <v>616.04999999999995</v>
      </c>
      <c r="L50" s="31">
        <v>581.1</v>
      </c>
      <c r="M50" s="31">
        <v>3.8077200000000002</v>
      </c>
      <c r="N50" s="1"/>
      <c r="O50" s="1"/>
    </row>
    <row r="51" spans="1:15" ht="12.75" customHeight="1">
      <c r="A51" s="33">
        <v>41</v>
      </c>
      <c r="B51" s="53" t="s">
        <v>322</v>
      </c>
      <c r="C51" s="31">
        <v>575.35</v>
      </c>
      <c r="D51" s="36">
        <v>570.76666666666677</v>
      </c>
      <c r="E51" s="36">
        <v>544.58333333333348</v>
      </c>
      <c r="F51" s="36">
        <v>513.81666666666672</v>
      </c>
      <c r="G51" s="36">
        <v>487.63333333333344</v>
      </c>
      <c r="H51" s="36">
        <v>601.53333333333353</v>
      </c>
      <c r="I51" s="36">
        <v>627.7166666666667</v>
      </c>
      <c r="J51" s="36">
        <v>658.48333333333358</v>
      </c>
      <c r="K51" s="31">
        <v>596.95000000000005</v>
      </c>
      <c r="L51" s="31">
        <v>540</v>
      </c>
      <c r="M51" s="31">
        <v>1.30383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207.75</v>
      </c>
      <c r="D52" s="36">
        <v>211.58333333333334</v>
      </c>
      <c r="E52" s="36">
        <v>188.16666666666669</v>
      </c>
      <c r="F52" s="36">
        <v>168.58333333333334</v>
      </c>
      <c r="G52" s="36">
        <v>145.16666666666669</v>
      </c>
      <c r="H52" s="36">
        <v>231.16666666666669</v>
      </c>
      <c r="I52" s="36">
        <v>254.58333333333337</v>
      </c>
      <c r="J52" s="36">
        <v>274.16666666666669</v>
      </c>
      <c r="K52" s="31">
        <v>235</v>
      </c>
      <c r="L52" s="31">
        <v>192</v>
      </c>
      <c r="M52" s="31">
        <v>458.45987000000002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2857.65</v>
      </c>
      <c r="D53" s="36">
        <v>2843.4666666666667</v>
      </c>
      <c r="E53" s="36">
        <v>2789.9333333333334</v>
      </c>
      <c r="F53" s="36">
        <v>2722.2166666666667</v>
      </c>
      <c r="G53" s="36">
        <v>2668.6833333333334</v>
      </c>
      <c r="H53" s="36">
        <v>2911.1833333333334</v>
      </c>
      <c r="I53" s="36">
        <v>2964.7166666666672</v>
      </c>
      <c r="J53" s="36">
        <v>3032.4333333333334</v>
      </c>
      <c r="K53" s="31">
        <v>2897</v>
      </c>
      <c r="L53" s="31">
        <v>2775.75</v>
      </c>
      <c r="M53" s="31">
        <v>26.838470000000001</v>
      </c>
      <c r="N53" s="1"/>
      <c r="O53" s="1"/>
    </row>
    <row r="54" spans="1:15" ht="12.75" customHeight="1">
      <c r="A54" s="33">
        <v>44</v>
      </c>
      <c r="B54" s="53" t="s">
        <v>323</v>
      </c>
      <c r="C54" s="31">
        <v>331.15</v>
      </c>
      <c r="D54" s="36">
        <v>332.4</v>
      </c>
      <c r="E54" s="36">
        <v>309.84999999999997</v>
      </c>
      <c r="F54" s="36">
        <v>288.55</v>
      </c>
      <c r="G54" s="36">
        <v>266</v>
      </c>
      <c r="H54" s="36">
        <v>353.69999999999993</v>
      </c>
      <c r="I54" s="36">
        <v>376.24999999999989</v>
      </c>
      <c r="J54" s="36">
        <v>397.5499999999999</v>
      </c>
      <c r="K54" s="31">
        <v>354.95</v>
      </c>
      <c r="L54" s="31">
        <v>311.10000000000002</v>
      </c>
      <c r="M54" s="31">
        <v>18.23274</v>
      </c>
      <c r="N54" s="1"/>
      <c r="O54" s="1"/>
    </row>
    <row r="55" spans="1:15" ht="12.75" customHeight="1">
      <c r="A55" s="33">
        <v>45</v>
      </c>
      <c r="B55" s="53" t="s">
        <v>868</v>
      </c>
      <c r="C55" s="31">
        <v>5639.8</v>
      </c>
      <c r="D55" s="36">
        <v>5752.6166666666659</v>
      </c>
      <c r="E55" s="36">
        <v>5355.2333333333318</v>
      </c>
      <c r="F55" s="36">
        <v>5070.6666666666661</v>
      </c>
      <c r="G55" s="36">
        <v>4673.2833333333319</v>
      </c>
      <c r="H55" s="36">
        <v>6037.1833333333316</v>
      </c>
      <c r="I55" s="36">
        <v>6434.5666666666648</v>
      </c>
      <c r="J55" s="36">
        <v>6719.1333333333314</v>
      </c>
      <c r="K55" s="31">
        <v>6150</v>
      </c>
      <c r="L55" s="31">
        <v>5468.05</v>
      </c>
      <c r="M55" s="31">
        <v>0.23469000000000001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2012.1</v>
      </c>
      <c r="D56" s="36">
        <v>2028.5166666666664</v>
      </c>
      <c r="E56" s="36">
        <v>1914.9833333333327</v>
      </c>
      <c r="F56" s="36">
        <v>1817.8666666666663</v>
      </c>
      <c r="G56" s="36">
        <v>1704.3333333333326</v>
      </c>
      <c r="H56" s="36">
        <v>2125.6333333333328</v>
      </c>
      <c r="I56" s="36">
        <v>2239.1666666666665</v>
      </c>
      <c r="J56" s="36">
        <v>2336.2833333333328</v>
      </c>
      <c r="K56" s="31">
        <v>2142.0500000000002</v>
      </c>
      <c r="L56" s="31">
        <v>1931.4</v>
      </c>
      <c r="M56" s="31">
        <v>8.7116600000000002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5475.55</v>
      </c>
      <c r="D57" s="36">
        <v>5473.4666666666672</v>
      </c>
      <c r="E57" s="36">
        <v>5176.9333333333343</v>
      </c>
      <c r="F57" s="36">
        <v>4878.3166666666675</v>
      </c>
      <c r="G57" s="36">
        <v>4581.7833333333347</v>
      </c>
      <c r="H57" s="36">
        <v>5772.0833333333339</v>
      </c>
      <c r="I57" s="36">
        <v>6068.6166666666668</v>
      </c>
      <c r="J57" s="36">
        <v>6367.2333333333336</v>
      </c>
      <c r="K57" s="31">
        <v>5770</v>
      </c>
      <c r="L57" s="31">
        <v>5174.8500000000004</v>
      </c>
      <c r="M57" s="31">
        <v>0.61482999999999999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1197.3499999999999</v>
      </c>
      <c r="D58" s="36">
        <v>1179.9166666666667</v>
      </c>
      <c r="E58" s="36">
        <v>1126.8833333333334</v>
      </c>
      <c r="F58" s="36">
        <v>1056.4166666666667</v>
      </c>
      <c r="G58" s="36">
        <v>1003.3833333333334</v>
      </c>
      <c r="H58" s="36">
        <v>1250.3833333333334</v>
      </c>
      <c r="I58" s="36">
        <v>1303.4166666666667</v>
      </c>
      <c r="J58" s="36">
        <v>1373.8833333333334</v>
      </c>
      <c r="K58" s="31">
        <v>1232.95</v>
      </c>
      <c r="L58" s="31">
        <v>1109.45</v>
      </c>
      <c r="M58" s="31">
        <v>14.349449999999999</v>
      </c>
      <c r="N58" s="1"/>
      <c r="O58" s="1"/>
    </row>
    <row r="59" spans="1:15" ht="12.75" customHeight="1">
      <c r="A59" s="33">
        <v>49</v>
      </c>
      <c r="B59" s="53" t="s">
        <v>324</v>
      </c>
      <c r="C59" s="31">
        <v>491.3</v>
      </c>
      <c r="D59" s="36">
        <v>499.25</v>
      </c>
      <c r="E59" s="36">
        <v>478.5</v>
      </c>
      <c r="F59" s="36">
        <v>465.7</v>
      </c>
      <c r="G59" s="36">
        <v>444.95</v>
      </c>
      <c r="H59" s="36">
        <v>512.04999999999995</v>
      </c>
      <c r="I59" s="36">
        <v>532.79999999999995</v>
      </c>
      <c r="J59" s="36">
        <v>545.6</v>
      </c>
      <c r="K59" s="31">
        <v>520</v>
      </c>
      <c r="L59" s="31">
        <v>486.45</v>
      </c>
      <c r="M59" s="31">
        <v>4.3933400000000002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4548.75</v>
      </c>
      <c r="D60" s="36">
        <v>4498.1333333333332</v>
      </c>
      <c r="E60" s="36">
        <v>4406.2666666666664</v>
      </c>
      <c r="F60" s="36">
        <v>4263.7833333333328</v>
      </c>
      <c r="G60" s="36">
        <v>4171.9166666666661</v>
      </c>
      <c r="H60" s="36">
        <v>4640.6166666666668</v>
      </c>
      <c r="I60" s="36">
        <v>4732.4833333333336</v>
      </c>
      <c r="J60" s="36">
        <v>4874.9666666666672</v>
      </c>
      <c r="K60" s="31">
        <v>4590</v>
      </c>
      <c r="L60" s="31">
        <v>4355.6499999999996</v>
      </c>
      <c r="M60" s="31">
        <v>10.93378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1131.25</v>
      </c>
      <c r="D61" s="36">
        <v>1152.2666666666667</v>
      </c>
      <c r="E61" s="36">
        <v>1080.5333333333333</v>
      </c>
      <c r="F61" s="36">
        <v>1029.8166666666666</v>
      </c>
      <c r="G61" s="36">
        <v>958.08333333333326</v>
      </c>
      <c r="H61" s="36">
        <v>1202.9833333333333</v>
      </c>
      <c r="I61" s="36">
        <v>1274.7166666666665</v>
      </c>
      <c r="J61" s="36">
        <v>1325.4333333333334</v>
      </c>
      <c r="K61" s="31">
        <v>1224</v>
      </c>
      <c r="L61" s="31">
        <v>1101.55</v>
      </c>
      <c r="M61" s="31">
        <v>241.35989000000001</v>
      </c>
      <c r="N61" s="1"/>
      <c r="O61" s="1"/>
    </row>
    <row r="62" spans="1:15" ht="12.75" customHeight="1">
      <c r="A62" s="33">
        <v>52</v>
      </c>
      <c r="B62" s="53" t="s">
        <v>325</v>
      </c>
      <c r="C62" s="31">
        <v>3757.05</v>
      </c>
      <c r="D62" s="36">
        <v>4048.6166666666668</v>
      </c>
      <c r="E62" s="36">
        <v>3447.2833333333338</v>
      </c>
      <c r="F62" s="36">
        <v>3137.5166666666669</v>
      </c>
      <c r="G62" s="36">
        <v>2536.1833333333338</v>
      </c>
      <c r="H62" s="36">
        <v>4358.3833333333332</v>
      </c>
      <c r="I62" s="36">
        <v>4959.7166666666653</v>
      </c>
      <c r="J62" s="36">
        <v>5269.4833333333336</v>
      </c>
      <c r="K62" s="31">
        <v>4649.95</v>
      </c>
      <c r="L62" s="31">
        <v>3738.85</v>
      </c>
      <c r="M62" s="31">
        <v>14.53571</v>
      </c>
      <c r="N62" s="1"/>
      <c r="O62" s="1"/>
    </row>
    <row r="63" spans="1:15" ht="12.75" customHeight="1">
      <c r="A63" s="33">
        <v>53</v>
      </c>
      <c r="B63" s="53" t="s">
        <v>794</v>
      </c>
      <c r="C63" s="31">
        <v>292.5</v>
      </c>
      <c r="D63" s="36">
        <v>296.73333333333335</v>
      </c>
      <c r="E63" s="36">
        <v>273.7166666666667</v>
      </c>
      <c r="F63" s="36">
        <v>254.93333333333334</v>
      </c>
      <c r="G63" s="36">
        <v>231.91666666666669</v>
      </c>
      <c r="H63" s="36">
        <v>315.51666666666671</v>
      </c>
      <c r="I63" s="36">
        <v>338.53333333333336</v>
      </c>
      <c r="J63" s="36">
        <v>357.31666666666672</v>
      </c>
      <c r="K63" s="31">
        <v>319.75</v>
      </c>
      <c r="L63" s="31">
        <v>277.95</v>
      </c>
      <c r="M63" s="31">
        <v>25.379090000000001</v>
      </c>
      <c r="N63" s="1"/>
      <c r="O63" s="1"/>
    </row>
    <row r="64" spans="1:15" ht="12.75" customHeight="1">
      <c r="A64" s="33">
        <v>54</v>
      </c>
      <c r="B64" s="53" t="s">
        <v>326</v>
      </c>
      <c r="C64" s="31">
        <v>2557</v>
      </c>
      <c r="D64" s="36">
        <v>2561</v>
      </c>
      <c r="E64" s="36">
        <v>2421</v>
      </c>
      <c r="F64" s="36">
        <v>2285</v>
      </c>
      <c r="G64" s="36">
        <v>2145</v>
      </c>
      <c r="H64" s="36">
        <v>2697</v>
      </c>
      <c r="I64" s="36">
        <v>2837</v>
      </c>
      <c r="J64" s="36">
        <v>2973</v>
      </c>
      <c r="K64" s="31">
        <v>2701</v>
      </c>
      <c r="L64" s="31">
        <v>2425</v>
      </c>
      <c r="M64" s="31">
        <v>17.83248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9246.75</v>
      </c>
      <c r="D65" s="36">
        <v>9142.5333333333328</v>
      </c>
      <c r="E65" s="36">
        <v>8912.2166666666653</v>
      </c>
      <c r="F65" s="36">
        <v>8577.6833333333325</v>
      </c>
      <c r="G65" s="36">
        <v>8347.366666666665</v>
      </c>
      <c r="H65" s="36">
        <v>9477.0666666666657</v>
      </c>
      <c r="I65" s="36">
        <v>9707.3833333333314</v>
      </c>
      <c r="J65" s="36">
        <v>10041.916666666666</v>
      </c>
      <c r="K65" s="31">
        <v>9372.85</v>
      </c>
      <c r="L65" s="31">
        <v>8808</v>
      </c>
      <c r="M65" s="31">
        <v>7.3860099999999997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6509.55</v>
      </c>
      <c r="D66" s="36">
        <v>6600.4000000000005</v>
      </c>
      <c r="E66" s="36">
        <v>6284.8500000000013</v>
      </c>
      <c r="F66" s="36">
        <v>6060.1500000000005</v>
      </c>
      <c r="G66" s="36">
        <v>5744.6000000000013</v>
      </c>
      <c r="H66" s="36">
        <v>6825.1000000000013</v>
      </c>
      <c r="I66" s="36">
        <v>7140.6500000000005</v>
      </c>
      <c r="J66" s="36">
        <v>7365.3500000000013</v>
      </c>
      <c r="K66" s="31">
        <v>6915.95</v>
      </c>
      <c r="L66" s="31">
        <v>6375.7</v>
      </c>
      <c r="M66" s="31">
        <v>32.993870000000001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1477.3</v>
      </c>
      <c r="D67" s="36">
        <v>1488.5166666666667</v>
      </c>
      <c r="E67" s="36">
        <v>1407.8333333333333</v>
      </c>
      <c r="F67" s="36">
        <v>1338.3666666666666</v>
      </c>
      <c r="G67" s="36">
        <v>1257.6833333333332</v>
      </c>
      <c r="H67" s="36">
        <v>1557.9833333333333</v>
      </c>
      <c r="I67" s="36">
        <v>1638.6666666666667</v>
      </c>
      <c r="J67" s="36">
        <v>1708.1333333333334</v>
      </c>
      <c r="K67" s="31">
        <v>1569.2</v>
      </c>
      <c r="L67" s="31">
        <v>1419.05</v>
      </c>
      <c r="M67" s="31">
        <v>43.884909999999998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7933.45</v>
      </c>
      <c r="D68" s="36">
        <v>7891.1333333333341</v>
      </c>
      <c r="E68" s="36">
        <v>7702.2666666666682</v>
      </c>
      <c r="F68" s="36">
        <v>7471.0833333333339</v>
      </c>
      <c r="G68" s="36">
        <v>7282.2166666666681</v>
      </c>
      <c r="H68" s="36">
        <v>8122.3166666666684</v>
      </c>
      <c r="I68" s="36">
        <v>8311.1833333333343</v>
      </c>
      <c r="J68" s="36">
        <v>8542.3666666666686</v>
      </c>
      <c r="K68" s="31">
        <v>8080</v>
      </c>
      <c r="L68" s="31">
        <v>7659.95</v>
      </c>
      <c r="M68" s="31">
        <v>0.40556999999999999</v>
      </c>
      <c r="N68" s="1"/>
      <c r="O68" s="1"/>
    </row>
    <row r="69" spans="1:15" ht="12.75" customHeight="1">
      <c r="A69" s="33">
        <v>59</v>
      </c>
      <c r="B69" s="53" t="s">
        <v>327</v>
      </c>
      <c r="C69" s="31">
        <v>2045.25</v>
      </c>
      <c r="D69" s="36">
        <v>2041.6000000000001</v>
      </c>
      <c r="E69" s="36">
        <v>1963.65</v>
      </c>
      <c r="F69" s="36">
        <v>1882.05</v>
      </c>
      <c r="G69" s="36">
        <v>1804.1</v>
      </c>
      <c r="H69" s="36">
        <v>2123.2000000000003</v>
      </c>
      <c r="I69" s="36">
        <v>2201.1500000000005</v>
      </c>
      <c r="J69" s="36">
        <v>2282.7500000000005</v>
      </c>
      <c r="K69" s="31">
        <v>2119.5500000000002</v>
      </c>
      <c r="L69" s="31">
        <v>1960</v>
      </c>
      <c r="M69" s="31">
        <v>0.88471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2897.55</v>
      </c>
      <c r="D70" s="36">
        <v>2906.1166666666663</v>
      </c>
      <c r="E70" s="36">
        <v>2771.3833333333328</v>
      </c>
      <c r="F70" s="36">
        <v>2645.2166666666662</v>
      </c>
      <c r="G70" s="36">
        <v>2510.4833333333327</v>
      </c>
      <c r="H70" s="36">
        <v>3032.2833333333328</v>
      </c>
      <c r="I70" s="36">
        <v>3167.0166666666664</v>
      </c>
      <c r="J70" s="36">
        <v>3293.1833333333329</v>
      </c>
      <c r="K70" s="31">
        <v>3040.85</v>
      </c>
      <c r="L70" s="31">
        <v>2779.95</v>
      </c>
      <c r="M70" s="31">
        <v>10.1135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364.1</v>
      </c>
      <c r="D71" s="36">
        <v>368.68333333333334</v>
      </c>
      <c r="E71" s="36">
        <v>347.41666666666669</v>
      </c>
      <c r="F71" s="36">
        <v>330.73333333333335</v>
      </c>
      <c r="G71" s="36">
        <v>309.4666666666667</v>
      </c>
      <c r="H71" s="36">
        <v>385.36666666666667</v>
      </c>
      <c r="I71" s="36">
        <v>406.63333333333333</v>
      </c>
      <c r="J71" s="36">
        <v>423.31666666666666</v>
      </c>
      <c r="K71" s="31">
        <v>389.95</v>
      </c>
      <c r="L71" s="31">
        <v>352</v>
      </c>
      <c r="M71" s="31">
        <v>23.72167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177.25</v>
      </c>
      <c r="D72" s="36">
        <v>180.13333333333333</v>
      </c>
      <c r="E72" s="36">
        <v>166.26666666666665</v>
      </c>
      <c r="F72" s="36">
        <v>155.28333333333333</v>
      </c>
      <c r="G72" s="36">
        <v>141.41666666666666</v>
      </c>
      <c r="H72" s="36">
        <v>191.11666666666665</v>
      </c>
      <c r="I72" s="36">
        <v>204.98333333333332</v>
      </c>
      <c r="J72" s="36">
        <v>215.96666666666664</v>
      </c>
      <c r="K72" s="31">
        <v>194</v>
      </c>
      <c r="L72" s="31">
        <v>169.15</v>
      </c>
      <c r="M72" s="31">
        <v>231.84484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248.25</v>
      </c>
      <c r="D73" s="36">
        <v>259.28333333333336</v>
      </c>
      <c r="E73" s="36">
        <v>226.56666666666672</v>
      </c>
      <c r="F73" s="36">
        <v>204.88333333333335</v>
      </c>
      <c r="G73" s="36">
        <v>172.16666666666671</v>
      </c>
      <c r="H73" s="36">
        <v>280.9666666666667</v>
      </c>
      <c r="I73" s="36">
        <v>313.68333333333328</v>
      </c>
      <c r="J73" s="36">
        <v>335.36666666666673</v>
      </c>
      <c r="K73" s="31">
        <v>292</v>
      </c>
      <c r="L73" s="31">
        <v>237.6</v>
      </c>
      <c r="M73" s="31">
        <v>848.78240000000005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116.35</v>
      </c>
      <c r="D74" s="36">
        <v>120.8</v>
      </c>
      <c r="E74" s="36">
        <v>105.75</v>
      </c>
      <c r="F74" s="36">
        <v>95.15</v>
      </c>
      <c r="G74" s="36">
        <v>80.100000000000009</v>
      </c>
      <c r="H74" s="36">
        <v>131.39999999999998</v>
      </c>
      <c r="I74" s="36">
        <v>146.44999999999999</v>
      </c>
      <c r="J74" s="36">
        <v>157.04999999999998</v>
      </c>
      <c r="K74" s="31">
        <v>135.85</v>
      </c>
      <c r="L74" s="31">
        <v>110.2</v>
      </c>
      <c r="M74" s="31">
        <v>495.14325000000002</v>
      </c>
      <c r="N74" s="1"/>
      <c r="O74" s="1"/>
    </row>
    <row r="75" spans="1:15" ht="12.75" customHeight="1">
      <c r="A75" s="33">
        <v>65</v>
      </c>
      <c r="B75" s="53" t="s">
        <v>328</v>
      </c>
      <c r="C75" s="31">
        <v>63.3</v>
      </c>
      <c r="D75" s="36">
        <v>64.766666666666666</v>
      </c>
      <c r="E75" s="36">
        <v>57.533333333333331</v>
      </c>
      <c r="F75" s="36">
        <v>51.766666666666666</v>
      </c>
      <c r="G75" s="36">
        <v>44.533333333333331</v>
      </c>
      <c r="H75" s="36">
        <v>70.533333333333331</v>
      </c>
      <c r="I75" s="36">
        <v>77.766666666666652</v>
      </c>
      <c r="J75" s="36">
        <v>83.533333333333331</v>
      </c>
      <c r="K75" s="31">
        <v>72</v>
      </c>
      <c r="L75" s="31">
        <v>59</v>
      </c>
      <c r="M75" s="31">
        <v>696.44327999999996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1337.2</v>
      </c>
      <c r="D76" s="36">
        <v>1326.0666666666666</v>
      </c>
      <c r="E76" s="36">
        <v>1280.1333333333332</v>
      </c>
      <c r="F76" s="36">
        <v>1223.0666666666666</v>
      </c>
      <c r="G76" s="36">
        <v>1177.1333333333332</v>
      </c>
      <c r="H76" s="36">
        <v>1383.1333333333332</v>
      </c>
      <c r="I76" s="36">
        <v>1429.0666666666666</v>
      </c>
      <c r="J76" s="36">
        <v>1486.1333333333332</v>
      </c>
      <c r="K76" s="31">
        <v>1372</v>
      </c>
      <c r="L76" s="31">
        <v>1269</v>
      </c>
      <c r="M76" s="31">
        <v>8.1026199999999999</v>
      </c>
      <c r="N76" s="1"/>
      <c r="O76" s="1"/>
    </row>
    <row r="77" spans="1:15" ht="12.75" customHeight="1">
      <c r="A77" s="33">
        <v>67</v>
      </c>
      <c r="B77" s="53" t="s">
        <v>329</v>
      </c>
      <c r="C77" s="31">
        <v>5098.95</v>
      </c>
      <c r="D77" s="36">
        <v>5066.2</v>
      </c>
      <c r="E77" s="36">
        <v>4959.3499999999995</v>
      </c>
      <c r="F77" s="36">
        <v>4819.75</v>
      </c>
      <c r="G77" s="36">
        <v>4712.8999999999996</v>
      </c>
      <c r="H77" s="36">
        <v>5205.7999999999993</v>
      </c>
      <c r="I77" s="36">
        <v>5312.65</v>
      </c>
      <c r="J77" s="36">
        <v>5452.2499999999991</v>
      </c>
      <c r="K77" s="31">
        <v>5173.05</v>
      </c>
      <c r="L77" s="31">
        <v>4926.6000000000004</v>
      </c>
      <c r="M77" s="31">
        <v>0.21564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455.7</v>
      </c>
      <c r="D78" s="36">
        <v>455.5</v>
      </c>
      <c r="E78" s="36">
        <v>439.2</v>
      </c>
      <c r="F78" s="36">
        <v>422.7</v>
      </c>
      <c r="G78" s="36">
        <v>406.4</v>
      </c>
      <c r="H78" s="36">
        <v>472</v>
      </c>
      <c r="I78" s="36">
        <v>488.29999999999995</v>
      </c>
      <c r="J78" s="36">
        <v>504.8</v>
      </c>
      <c r="K78" s="31">
        <v>471.8</v>
      </c>
      <c r="L78" s="31">
        <v>439</v>
      </c>
      <c r="M78" s="31">
        <v>49.816319999999997</v>
      </c>
      <c r="N78" s="1"/>
      <c r="O78" s="1"/>
    </row>
    <row r="79" spans="1:15" ht="12.75" customHeight="1">
      <c r="A79" s="33">
        <v>69</v>
      </c>
      <c r="B79" s="53" t="s">
        <v>330</v>
      </c>
      <c r="C79" s="31">
        <v>1436.85</v>
      </c>
      <c r="D79" s="36">
        <v>1484.55</v>
      </c>
      <c r="E79" s="36">
        <v>1389.1499999999999</v>
      </c>
      <c r="F79" s="36">
        <v>1341.4499999999998</v>
      </c>
      <c r="G79" s="36">
        <v>1246.0499999999997</v>
      </c>
      <c r="H79" s="36">
        <v>1532.25</v>
      </c>
      <c r="I79" s="36">
        <v>1627.65</v>
      </c>
      <c r="J79" s="36">
        <v>1675.3500000000001</v>
      </c>
      <c r="K79" s="31">
        <v>1579.95</v>
      </c>
      <c r="L79" s="31">
        <v>1436.85</v>
      </c>
      <c r="M79" s="31">
        <v>33.428600000000003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255.55</v>
      </c>
      <c r="D80" s="36">
        <v>265.86666666666662</v>
      </c>
      <c r="E80" s="36">
        <v>219.73333333333323</v>
      </c>
      <c r="F80" s="36">
        <v>183.91666666666663</v>
      </c>
      <c r="G80" s="36">
        <v>137.78333333333325</v>
      </c>
      <c r="H80" s="36">
        <v>301.68333333333322</v>
      </c>
      <c r="I80" s="36">
        <v>347.81666666666655</v>
      </c>
      <c r="J80" s="36">
        <v>383.63333333333321</v>
      </c>
      <c r="K80" s="31">
        <v>312</v>
      </c>
      <c r="L80" s="31">
        <v>230.05</v>
      </c>
      <c r="M80" s="31">
        <v>2680.52657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1446.25</v>
      </c>
      <c r="D81" s="36">
        <v>1491.0333333333335</v>
      </c>
      <c r="E81" s="36">
        <v>1368.0666666666671</v>
      </c>
      <c r="F81" s="36">
        <v>1289.8833333333334</v>
      </c>
      <c r="G81" s="36">
        <v>1166.916666666667</v>
      </c>
      <c r="H81" s="36">
        <v>1569.2166666666672</v>
      </c>
      <c r="I81" s="36">
        <v>1692.1833333333338</v>
      </c>
      <c r="J81" s="36">
        <v>1770.3666666666672</v>
      </c>
      <c r="K81" s="31">
        <v>1614</v>
      </c>
      <c r="L81" s="31">
        <v>1412.85</v>
      </c>
      <c r="M81" s="31">
        <v>33.252139999999997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246.55</v>
      </c>
      <c r="D82" s="36">
        <v>260.55</v>
      </c>
      <c r="E82" s="36">
        <v>210.05</v>
      </c>
      <c r="F82" s="36">
        <v>173.55</v>
      </c>
      <c r="G82" s="36">
        <v>123.05000000000001</v>
      </c>
      <c r="H82" s="36">
        <v>297.05</v>
      </c>
      <c r="I82" s="36">
        <v>347.55</v>
      </c>
      <c r="J82" s="36">
        <v>384.05</v>
      </c>
      <c r="K82" s="31">
        <v>311.05</v>
      </c>
      <c r="L82" s="31">
        <v>224.05</v>
      </c>
      <c r="M82" s="31">
        <v>1227.5154500000001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580.20000000000005</v>
      </c>
      <c r="D83" s="36">
        <v>605.63333333333333</v>
      </c>
      <c r="E83" s="36">
        <v>541.26666666666665</v>
      </c>
      <c r="F83" s="36">
        <v>502.33333333333337</v>
      </c>
      <c r="G83" s="36">
        <v>437.9666666666667</v>
      </c>
      <c r="H83" s="36">
        <v>644.56666666666661</v>
      </c>
      <c r="I83" s="36">
        <v>708.93333333333317</v>
      </c>
      <c r="J83" s="36">
        <v>747.86666666666656</v>
      </c>
      <c r="K83" s="31">
        <v>670</v>
      </c>
      <c r="L83" s="31">
        <v>566.70000000000005</v>
      </c>
      <c r="M83" s="31">
        <v>228.74262999999999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1299.7</v>
      </c>
      <c r="D84" s="36">
        <v>1305.25</v>
      </c>
      <c r="E84" s="36">
        <v>1213.5</v>
      </c>
      <c r="F84" s="36">
        <v>1127.3</v>
      </c>
      <c r="G84" s="36">
        <v>1035.55</v>
      </c>
      <c r="H84" s="36">
        <v>1391.45</v>
      </c>
      <c r="I84" s="36">
        <v>1483.2</v>
      </c>
      <c r="J84" s="36">
        <v>1569.4</v>
      </c>
      <c r="K84" s="31">
        <v>1397</v>
      </c>
      <c r="L84" s="31">
        <v>1219.05</v>
      </c>
      <c r="M84" s="31">
        <v>199.24421000000001</v>
      </c>
      <c r="N84" s="1"/>
      <c r="O84" s="1"/>
    </row>
    <row r="85" spans="1:15" ht="12.75" customHeight="1">
      <c r="A85" s="33">
        <v>75</v>
      </c>
      <c r="B85" s="53" t="s">
        <v>793</v>
      </c>
      <c r="C85" s="31">
        <v>578.54999999999995</v>
      </c>
      <c r="D85" s="36">
        <v>568.36666666666667</v>
      </c>
      <c r="E85" s="36">
        <v>550.73333333333335</v>
      </c>
      <c r="F85" s="36">
        <v>522.91666666666663</v>
      </c>
      <c r="G85" s="36">
        <v>505.2833333333333</v>
      </c>
      <c r="H85" s="36">
        <v>596.18333333333339</v>
      </c>
      <c r="I85" s="36">
        <v>613.81666666666683</v>
      </c>
      <c r="J85" s="36">
        <v>641.63333333333344</v>
      </c>
      <c r="K85" s="31">
        <v>586</v>
      </c>
      <c r="L85" s="31">
        <v>540.54999999999995</v>
      </c>
      <c r="M85" s="31">
        <v>7.4837899999999999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290.89999999999998</v>
      </c>
      <c r="D86" s="36">
        <v>290.15000000000003</v>
      </c>
      <c r="E86" s="36">
        <v>270.30000000000007</v>
      </c>
      <c r="F86" s="36">
        <v>249.70000000000005</v>
      </c>
      <c r="G86" s="36">
        <v>229.85000000000008</v>
      </c>
      <c r="H86" s="36">
        <v>310.75000000000006</v>
      </c>
      <c r="I86" s="36">
        <v>330.60000000000008</v>
      </c>
      <c r="J86" s="36">
        <v>351.20000000000005</v>
      </c>
      <c r="K86" s="31">
        <v>310</v>
      </c>
      <c r="L86" s="31">
        <v>269.55</v>
      </c>
      <c r="M86" s="31">
        <v>178.73006000000001</v>
      </c>
      <c r="N86" s="1"/>
      <c r="O86" s="1"/>
    </row>
    <row r="87" spans="1:15" ht="12.75" customHeight="1">
      <c r="A87" s="33">
        <v>77</v>
      </c>
      <c r="B87" s="53" t="s">
        <v>331</v>
      </c>
      <c r="C87" s="31">
        <v>1374.95</v>
      </c>
      <c r="D87" s="36">
        <v>1384.3666666666668</v>
      </c>
      <c r="E87" s="36">
        <v>1303.8333333333335</v>
      </c>
      <c r="F87" s="36">
        <v>1232.7166666666667</v>
      </c>
      <c r="G87" s="36">
        <v>1152.1833333333334</v>
      </c>
      <c r="H87" s="36">
        <v>1455.4833333333336</v>
      </c>
      <c r="I87" s="36">
        <v>1536.0166666666669</v>
      </c>
      <c r="J87" s="36">
        <v>1607.1333333333337</v>
      </c>
      <c r="K87" s="31">
        <v>1464.9</v>
      </c>
      <c r="L87" s="31">
        <v>1313.25</v>
      </c>
      <c r="M87" s="31">
        <v>1.2985100000000001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598.6</v>
      </c>
      <c r="D88" s="36">
        <v>592.29999999999995</v>
      </c>
      <c r="E88" s="36">
        <v>571.59999999999991</v>
      </c>
      <c r="F88" s="36">
        <v>544.59999999999991</v>
      </c>
      <c r="G88" s="36">
        <v>523.89999999999986</v>
      </c>
      <c r="H88" s="36">
        <v>619.29999999999995</v>
      </c>
      <c r="I88" s="36">
        <v>640</v>
      </c>
      <c r="J88" s="36">
        <v>667</v>
      </c>
      <c r="K88" s="31">
        <v>613</v>
      </c>
      <c r="L88" s="31">
        <v>565.29999999999995</v>
      </c>
      <c r="M88" s="31">
        <v>25.866859999999999</v>
      </c>
      <c r="N88" s="1"/>
      <c r="O88" s="1"/>
    </row>
    <row r="89" spans="1:15" ht="12.75" customHeight="1">
      <c r="A89" s="33">
        <v>79</v>
      </c>
      <c r="B89" s="53" t="s">
        <v>332</v>
      </c>
      <c r="C89" s="31">
        <v>6902.3</v>
      </c>
      <c r="D89" s="36">
        <v>6960.6333333333341</v>
      </c>
      <c r="E89" s="36">
        <v>6623.2666666666682</v>
      </c>
      <c r="F89" s="36">
        <v>6344.2333333333345</v>
      </c>
      <c r="G89" s="36">
        <v>6006.8666666666686</v>
      </c>
      <c r="H89" s="36">
        <v>7239.6666666666679</v>
      </c>
      <c r="I89" s="36">
        <v>7577.0333333333347</v>
      </c>
      <c r="J89" s="36">
        <v>7856.0666666666675</v>
      </c>
      <c r="K89" s="31">
        <v>7298</v>
      </c>
      <c r="L89" s="31">
        <v>6681.6</v>
      </c>
      <c r="M89" s="31">
        <v>0.62117</v>
      </c>
      <c r="N89" s="1"/>
      <c r="O89" s="1"/>
    </row>
    <row r="90" spans="1:15" ht="12.75" customHeight="1">
      <c r="A90" s="33">
        <v>80</v>
      </c>
      <c r="B90" s="53" t="s">
        <v>333</v>
      </c>
      <c r="C90" s="31">
        <v>1601.65</v>
      </c>
      <c r="D90" s="36">
        <v>1593.4166666666667</v>
      </c>
      <c r="E90" s="36">
        <v>1497.2833333333335</v>
      </c>
      <c r="F90" s="36">
        <v>1392.9166666666667</v>
      </c>
      <c r="G90" s="36">
        <v>1296.7833333333335</v>
      </c>
      <c r="H90" s="36">
        <v>1697.7833333333335</v>
      </c>
      <c r="I90" s="36">
        <v>1793.9166666666667</v>
      </c>
      <c r="J90" s="36">
        <v>1898.2833333333335</v>
      </c>
      <c r="K90" s="31">
        <v>1689.55</v>
      </c>
      <c r="L90" s="31">
        <v>1489.05</v>
      </c>
      <c r="M90" s="31">
        <v>10.98138</v>
      </c>
      <c r="N90" s="1"/>
      <c r="O90" s="1"/>
    </row>
    <row r="91" spans="1:15" ht="12.75" customHeight="1">
      <c r="A91" s="33">
        <v>81</v>
      </c>
      <c r="B91" s="53" t="s">
        <v>334</v>
      </c>
      <c r="C91" s="31">
        <v>1374</v>
      </c>
      <c r="D91" s="36">
        <v>1393.7333333333333</v>
      </c>
      <c r="E91" s="36">
        <v>1298.4666666666667</v>
      </c>
      <c r="F91" s="36">
        <v>1222.9333333333334</v>
      </c>
      <c r="G91" s="36">
        <v>1127.6666666666667</v>
      </c>
      <c r="H91" s="36">
        <v>1469.2666666666667</v>
      </c>
      <c r="I91" s="36">
        <v>1564.5333333333335</v>
      </c>
      <c r="J91" s="36">
        <v>1640.0666666666666</v>
      </c>
      <c r="K91" s="31">
        <v>1489</v>
      </c>
      <c r="L91" s="31">
        <v>1318.2</v>
      </c>
      <c r="M91" s="31">
        <v>0.70772000000000002</v>
      </c>
      <c r="N91" s="1"/>
      <c r="O91" s="1"/>
    </row>
    <row r="92" spans="1:15" ht="12.75" customHeight="1">
      <c r="A92" s="33">
        <v>82</v>
      </c>
      <c r="B92" s="53" t="s">
        <v>335</v>
      </c>
      <c r="C92" s="31">
        <v>443.95</v>
      </c>
      <c r="D92" s="36">
        <v>453.51666666666665</v>
      </c>
      <c r="E92" s="36">
        <v>418.88333333333333</v>
      </c>
      <c r="F92" s="36">
        <v>393.81666666666666</v>
      </c>
      <c r="G92" s="36">
        <v>359.18333333333334</v>
      </c>
      <c r="H92" s="36">
        <v>478.58333333333331</v>
      </c>
      <c r="I92" s="36">
        <v>513.2166666666667</v>
      </c>
      <c r="J92" s="36">
        <v>538.2833333333333</v>
      </c>
      <c r="K92" s="31">
        <v>488.15</v>
      </c>
      <c r="L92" s="31">
        <v>428.45</v>
      </c>
      <c r="M92" s="31">
        <v>7.5986799999999999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29548.25</v>
      </c>
      <c r="D93" s="36">
        <v>29133.183333333334</v>
      </c>
      <c r="E93" s="36">
        <v>27915.066666666669</v>
      </c>
      <c r="F93" s="36">
        <v>26281.883333333335</v>
      </c>
      <c r="G93" s="36">
        <v>25063.76666666667</v>
      </c>
      <c r="H93" s="36">
        <v>30766.366666666669</v>
      </c>
      <c r="I93" s="36">
        <v>31984.483333333337</v>
      </c>
      <c r="J93" s="36">
        <v>33617.666666666672</v>
      </c>
      <c r="K93" s="31">
        <v>30351.3</v>
      </c>
      <c r="L93" s="31">
        <v>27500</v>
      </c>
      <c r="M93" s="31">
        <v>0.72953000000000001</v>
      </c>
      <c r="N93" s="1"/>
      <c r="O93" s="1"/>
    </row>
    <row r="94" spans="1:15" ht="12.75" customHeight="1">
      <c r="A94" s="33">
        <v>84</v>
      </c>
      <c r="B94" s="53" t="s">
        <v>336</v>
      </c>
      <c r="C94" s="31">
        <v>1228.55</v>
      </c>
      <c r="D94" s="36">
        <v>1265.1666666666667</v>
      </c>
      <c r="E94" s="36">
        <v>1166.3333333333335</v>
      </c>
      <c r="F94" s="36">
        <v>1104.1166666666668</v>
      </c>
      <c r="G94" s="36">
        <v>1005.2833333333335</v>
      </c>
      <c r="H94" s="36">
        <v>1327.3833333333334</v>
      </c>
      <c r="I94" s="36">
        <v>1426.2166666666669</v>
      </c>
      <c r="J94" s="36">
        <v>1488.4333333333334</v>
      </c>
      <c r="K94" s="31">
        <v>1364</v>
      </c>
      <c r="L94" s="31">
        <v>1202.95</v>
      </c>
      <c r="M94" s="31">
        <v>6.2786900000000001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5325.1</v>
      </c>
      <c r="D95" s="36">
        <v>5288.8499999999995</v>
      </c>
      <c r="E95" s="36">
        <v>5163.2999999999993</v>
      </c>
      <c r="F95" s="36">
        <v>5001.5</v>
      </c>
      <c r="G95" s="36">
        <v>4875.95</v>
      </c>
      <c r="H95" s="36">
        <v>5450.6499999999987</v>
      </c>
      <c r="I95" s="36">
        <v>5576.2</v>
      </c>
      <c r="J95" s="36">
        <v>5737.9999999999982</v>
      </c>
      <c r="K95" s="31">
        <v>5414.4</v>
      </c>
      <c r="L95" s="31">
        <v>5127.05</v>
      </c>
      <c r="M95" s="31">
        <v>9.89039</v>
      </c>
      <c r="N95" s="1"/>
      <c r="O95" s="1"/>
    </row>
    <row r="96" spans="1:15" ht="12.75" customHeight="1">
      <c r="A96" s="33">
        <v>86</v>
      </c>
      <c r="B96" s="53" t="s">
        <v>337</v>
      </c>
      <c r="C96" s="31">
        <v>1882.8</v>
      </c>
      <c r="D96" s="36">
        <v>1884.6166666666668</v>
      </c>
      <c r="E96" s="36">
        <v>1833.2833333333335</v>
      </c>
      <c r="F96" s="36">
        <v>1783.7666666666667</v>
      </c>
      <c r="G96" s="36">
        <v>1732.4333333333334</v>
      </c>
      <c r="H96" s="36">
        <v>1934.1333333333337</v>
      </c>
      <c r="I96" s="36">
        <v>1985.4666666666667</v>
      </c>
      <c r="J96" s="36">
        <v>2034.9833333333338</v>
      </c>
      <c r="K96" s="31">
        <v>1935.95</v>
      </c>
      <c r="L96" s="31">
        <v>1835.1</v>
      </c>
      <c r="M96" s="31">
        <v>1.19339</v>
      </c>
      <c r="N96" s="1"/>
      <c r="O96" s="1"/>
    </row>
    <row r="97" spans="1:15" ht="12.75" customHeight="1">
      <c r="A97" s="33">
        <v>87</v>
      </c>
      <c r="B97" s="53" t="s">
        <v>338</v>
      </c>
      <c r="C97" s="31">
        <v>573.20000000000005</v>
      </c>
      <c r="D97" s="36">
        <v>571.88333333333333</v>
      </c>
      <c r="E97" s="36">
        <v>560.81666666666661</v>
      </c>
      <c r="F97" s="36">
        <v>548.43333333333328</v>
      </c>
      <c r="G97" s="36">
        <v>537.36666666666656</v>
      </c>
      <c r="H97" s="36">
        <v>584.26666666666665</v>
      </c>
      <c r="I97" s="36">
        <v>595.33333333333348</v>
      </c>
      <c r="J97" s="36">
        <v>607.7166666666667</v>
      </c>
      <c r="K97" s="31">
        <v>582.95000000000005</v>
      </c>
      <c r="L97" s="31">
        <v>559.5</v>
      </c>
      <c r="M97" s="31">
        <v>2.0263200000000001</v>
      </c>
      <c r="N97" s="1"/>
      <c r="O97" s="1"/>
    </row>
    <row r="98" spans="1:15" ht="12.75" customHeight="1">
      <c r="A98" s="33">
        <v>88</v>
      </c>
      <c r="B98" s="53" t="s">
        <v>339</v>
      </c>
      <c r="C98" s="31">
        <v>131.35</v>
      </c>
      <c r="D98" s="36">
        <v>135.05000000000001</v>
      </c>
      <c r="E98" s="36">
        <v>118.10000000000002</v>
      </c>
      <c r="F98" s="36">
        <v>104.85000000000001</v>
      </c>
      <c r="G98" s="36">
        <v>87.90000000000002</v>
      </c>
      <c r="H98" s="36">
        <v>148.30000000000001</v>
      </c>
      <c r="I98" s="36">
        <v>165.25</v>
      </c>
      <c r="J98" s="36">
        <v>178.50000000000003</v>
      </c>
      <c r="K98" s="31">
        <v>152</v>
      </c>
      <c r="L98" s="31">
        <v>121.8</v>
      </c>
      <c r="M98" s="31">
        <v>116.28695999999999</v>
      </c>
      <c r="N98" s="1"/>
      <c r="O98" s="1"/>
    </row>
    <row r="99" spans="1:15" ht="12.75" customHeight="1">
      <c r="A99" s="33">
        <v>89</v>
      </c>
      <c r="B99" s="53" t="s">
        <v>340</v>
      </c>
      <c r="C99" s="31">
        <v>627</v>
      </c>
      <c r="D99" s="36">
        <v>620.75</v>
      </c>
      <c r="E99" s="36">
        <v>555.25</v>
      </c>
      <c r="F99" s="36">
        <v>483.5</v>
      </c>
      <c r="G99" s="36">
        <v>418</v>
      </c>
      <c r="H99" s="36">
        <v>692.5</v>
      </c>
      <c r="I99" s="36">
        <v>758</v>
      </c>
      <c r="J99" s="36">
        <v>829.75</v>
      </c>
      <c r="K99" s="31">
        <v>686.25</v>
      </c>
      <c r="L99" s="31">
        <v>549</v>
      </c>
      <c r="M99" s="31">
        <v>98.075810000000004</v>
      </c>
      <c r="N99" s="1"/>
      <c r="O99" s="1"/>
    </row>
    <row r="100" spans="1:15" ht="12.75" customHeight="1">
      <c r="A100" s="33">
        <v>90</v>
      </c>
      <c r="B100" s="53" t="s">
        <v>789</v>
      </c>
      <c r="C100" s="31">
        <v>521.35</v>
      </c>
      <c r="D100" s="36">
        <v>514.86666666666667</v>
      </c>
      <c r="E100" s="36">
        <v>493.0333333333333</v>
      </c>
      <c r="F100" s="36">
        <v>464.71666666666664</v>
      </c>
      <c r="G100" s="36">
        <v>442.88333333333327</v>
      </c>
      <c r="H100" s="36">
        <v>543.18333333333339</v>
      </c>
      <c r="I100" s="36">
        <v>565.01666666666665</v>
      </c>
      <c r="J100" s="36">
        <v>593.33333333333337</v>
      </c>
      <c r="K100" s="31">
        <v>536.70000000000005</v>
      </c>
      <c r="L100" s="31">
        <v>486.55</v>
      </c>
      <c r="M100" s="31">
        <v>7.3806900000000004</v>
      </c>
      <c r="N100" s="1"/>
      <c r="O100" s="1"/>
    </row>
    <row r="101" spans="1:15" ht="12.75" customHeight="1">
      <c r="A101" s="33">
        <v>91</v>
      </c>
      <c r="B101" s="53" t="s">
        <v>341</v>
      </c>
      <c r="C101" s="31">
        <v>4069.3</v>
      </c>
      <c r="D101" s="36">
        <v>4020.1</v>
      </c>
      <c r="E101" s="36">
        <v>3929.2</v>
      </c>
      <c r="F101" s="36">
        <v>3789.1</v>
      </c>
      <c r="G101" s="36">
        <v>3698.2</v>
      </c>
      <c r="H101" s="36">
        <v>4160.2</v>
      </c>
      <c r="I101" s="36">
        <v>4251.1000000000004</v>
      </c>
      <c r="J101" s="36">
        <v>4391.2</v>
      </c>
      <c r="K101" s="31">
        <v>4111</v>
      </c>
      <c r="L101" s="31">
        <v>3880</v>
      </c>
      <c r="M101" s="31">
        <v>0.60677000000000003</v>
      </c>
      <c r="N101" s="1"/>
      <c r="O101" s="1"/>
    </row>
    <row r="102" spans="1:15" ht="12.75" customHeight="1">
      <c r="A102" s="33">
        <v>92</v>
      </c>
      <c r="B102" s="53" t="s">
        <v>342</v>
      </c>
      <c r="C102" s="31">
        <v>325.05</v>
      </c>
      <c r="D102" s="36">
        <v>327.93333333333334</v>
      </c>
      <c r="E102" s="36">
        <v>315.11666666666667</v>
      </c>
      <c r="F102" s="36">
        <v>305.18333333333334</v>
      </c>
      <c r="G102" s="36">
        <v>292.36666666666667</v>
      </c>
      <c r="H102" s="36">
        <v>337.86666666666667</v>
      </c>
      <c r="I102" s="36">
        <v>350.68333333333339</v>
      </c>
      <c r="J102" s="36">
        <v>360.61666666666667</v>
      </c>
      <c r="K102" s="31">
        <v>340.75</v>
      </c>
      <c r="L102" s="31">
        <v>318</v>
      </c>
      <c r="M102" s="31">
        <v>5.8731999999999998</v>
      </c>
      <c r="N102" s="1"/>
      <c r="O102" s="1"/>
    </row>
    <row r="103" spans="1:15" ht="12.75" customHeight="1">
      <c r="A103" s="33">
        <v>93</v>
      </c>
      <c r="B103" s="53" t="s">
        <v>343</v>
      </c>
      <c r="C103" s="31">
        <v>271</v>
      </c>
      <c r="D103" s="36">
        <v>274.58333333333331</v>
      </c>
      <c r="E103" s="36">
        <v>257.51666666666665</v>
      </c>
      <c r="F103" s="36">
        <v>244.03333333333336</v>
      </c>
      <c r="G103" s="36">
        <v>226.9666666666667</v>
      </c>
      <c r="H103" s="36">
        <v>288.06666666666661</v>
      </c>
      <c r="I103" s="36">
        <v>305.13333333333333</v>
      </c>
      <c r="J103" s="36">
        <v>318.61666666666656</v>
      </c>
      <c r="K103" s="31">
        <v>291.64999999999998</v>
      </c>
      <c r="L103" s="31">
        <v>261.10000000000002</v>
      </c>
      <c r="M103" s="31">
        <v>65.495570000000001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698.95</v>
      </c>
      <c r="D104" s="36">
        <v>710.36666666666667</v>
      </c>
      <c r="E104" s="36">
        <v>668.58333333333337</v>
      </c>
      <c r="F104" s="36">
        <v>638.2166666666667</v>
      </c>
      <c r="G104" s="36">
        <v>596.43333333333339</v>
      </c>
      <c r="H104" s="36">
        <v>740.73333333333335</v>
      </c>
      <c r="I104" s="36">
        <v>782.51666666666665</v>
      </c>
      <c r="J104" s="36">
        <v>812.88333333333333</v>
      </c>
      <c r="K104" s="31">
        <v>752.15</v>
      </c>
      <c r="L104" s="31">
        <v>680</v>
      </c>
      <c r="M104" s="31">
        <v>11.27713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109.85</v>
      </c>
      <c r="D105" s="36">
        <v>111.28333333333332</v>
      </c>
      <c r="E105" s="36">
        <v>94.766666666666637</v>
      </c>
      <c r="F105" s="36">
        <v>79.683333333333323</v>
      </c>
      <c r="G105" s="36">
        <v>63.166666666666643</v>
      </c>
      <c r="H105" s="36">
        <v>126.36666666666663</v>
      </c>
      <c r="I105" s="36">
        <v>142.88333333333333</v>
      </c>
      <c r="J105" s="36">
        <v>157.96666666666664</v>
      </c>
      <c r="K105" s="31">
        <v>127.8</v>
      </c>
      <c r="L105" s="31">
        <v>96.2</v>
      </c>
      <c r="M105" s="31">
        <v>2002.12291</v>
      </c>
      <c r="N105" s="1"/>
      <c r="O105" s="1"/>
    </row>
    <row r="106" spans="1:15" ht="12.75" customHeight="1">
      <c r="A106" s="33">
        <v>96</v>
      </c>
      <c r="B106" s="53" t="s">
        <v>812</v>
      </c>
      <c r="C106" s="31">
        <v>1240.4000000000001</v>
      </c>
      <c r="D106" s="36">
        <v>1253.6166666666668</v>
      </c>
      <c r="E106" s="36">
        <v>1211.7833333333335</v>
      </c>
      <c r="F106" s="36">
        <v>1183.1666666666667</v>
      </c>
      <c r="G106" s="36">
        <v>1141.3333333333335</v>
      </c>
      <c r="H106" s="36">
        <v>1282.2333333333336</v>
      </c>
      <c r="I106" s="36">
        <v>1324.0666666666666</v>
      </c>
      <c r="J106" s="36">
        <v>1352.6833333333336</v>
      </c>
      <c r="K106" s="31">
        <v>1295.45</v>
      </c>
      <c r="L106" s="31">
        <v>1225</v>
      </c>
      <c r="M106" s="31">
        <v>1.1021300000000001</v>
      </c>
      <c r="N106" s="1"/>
      <c r="O106" s="1"/>
    </row>
    <row r="107" spans="1:15" ht="12.75" customHeight="1">
      <c r="A107" s="33">
        <v>97</v>
      </c>
      <c r="B107" s="53" t="s">
        <v>344</v>
      </c>
      <c r="C107" s="31">
        <v>209.65</v>
      </c>
      <c r="D107" s="36">
        <v>210.15</v>
      </c>
      <c r="E107" s="36">
        <v>197.20000000000002</v>
      </c>
      <c r="F107" s="36">
        <v>184.75</v>
      </c>
      <c r="G107" s="36">
        <v>171.8</v>
      </c>
      <c r="H107" s="36">
        <v>222.60000000000002</v>
      </c>
      <c r="I107" s="36">
        <v>235.55</v>
      </c>
      <c r="J107" s="36">
        <v>248.00000000000003</v>
      </c>
      <c r="K107" s="31">
        <v>223.1</v>
      </c>
      <c r="L107" s="31">
        <v>197.7</v>
      </c>
      <c r="M107" s="31">
        <v>2.3767299999999998</v>
      </c>
      <c r="N107" s="1"/>
      <c r="O107" s="1"/>
    </row>
    <row r="108" spans="1:15" ht="12.75" customHeight="1">
      <c r="A108" s="33">
        <v>98</v>
      </c>
      <c r="B108" s="53" t="s">
        <v>345</v>
      </c>
      <c r="C108" s="31">
        <v>1512.6</v>
      </c>
      <c r="D108" s="36">
        <v>1569.2</v>
      </c>
      <c r="E108" s="36">
        <v>1443.4</v>
      </c>
      <c r="F108" s="36">
        <v>1374.2</v>
      </c>
      <c r="G108" s="36">
        <v>1248.4000000000001</v>
      </c>
      <c r="H108" s="36">
        <v>1638.4</v>
      </c>
      <c r="I108" s="36">
        <v>1764.1999999999998</v>
      </c>
      <c r="J108" s="36">
        <v>1833.4</v>
      </c>
      <c r="K108" s="31">
        <v>1695</v>
      </c>
      <c r="L108" s="31">
        <v>1500</v>
      </c>
      <c r="M108" s="31">
        <v>1.3655900000000001</v>
      </c>
      <c r="N108" s="1"/>
      <c r="O108" s="1"/>
    </row>
    <row r="109" spans="1:15" ht="12.75" customHeight="1">
      <c r="A109" s="33">
        <v>99</v>
      </c>
      <c r="B109" s="53" t="s">
        <v>346</v>
      </c>
      <c r="C109" s="31">
        <v>180.65</v>
      </c>
      <c r="D109" s="36">
        <v>180.23333333333335</v>
      </c>
      <c r="E109" s="36">
        <v>167.4666666666667</v>
      </c>
      <c r="F109" s="36">
        <v>154.28333333333336</v>
      </c>
      <c r="G109" s="36">
        <v>141.51666666666671</v>
      </c>
      <c r="H109" s="36">
        <v>193.41666666666669</v>
      </c>
      <c r="I109" s="36">
        <v>206.18333333333334</v>
      </c>
      <c r="J109" s="36">
        <v>219.36666666666667</v>
      </c>
      <c r="K109" s="31">
        <v>193</v>
      </c>
      <c r="L109" s="31">
        <v>167.05</v>
      </c>
      <c r="M109" s="31">
        <v>38.174550000000004</v>
      </c>
      <c r="N109" s="1"/>
      <c r="O109" s="1"/>
    </row>
    <row r="110" spans="1:15" ht="12.75" customHeight="1">
      <c r="A110" s="33">
        <v>100</v>
      </c>
      <c r="B110" s="53" t="s">
        <v>347</v>
      </c>
      <c r="C110" s="31">
        <v>2352.1</v>
      </c>
      <c r="D110" s="36">
        <v>2354.0333333333333</v>
      </c>
      <c r="E110" s="36">
        <v>2288.0666666666666</v>
      </c>
      <c r="F110" s="36">
        <v>2224.0333333333333</v>
      </c>
      <c r="G110" s="36">
        <v>2158.0666666666666</v>
      </c>
      <c r="H110" s="36">
        <v>2418.0666666666666</v>
      </c>
      <c r="I110" s="36">
        <v>2484.0333333333328</v>
      </c>
      <c r="J110" s="36">
        <v>2548.0666666666666</v>
      </c>
      <c r="K110" s="31">
        <v>2420</v>
      </c>
      <c r="L110" s="31">
        <v>2290</v>
      </c>
      <c r="M110" s="31">
        <v>1.7396499999999999</v>
      </c>
      <c r="N110" s="1"/>
      <c r="O110" s="1"/>
    </row>
    <row r="111" spans="1:15" ht="12.75" customHeight="1">
      <c r="A111" s="33">
        <v>101</v>
      </c>
      <c r="B111" s="53" t="s">
        <v>869</v>
      </c>
      <c r="C111" s="31">
        <v>833.75</v>
      </c>
      <c r="D111" s="36">
        <v>830.66666666666663</v>
      </c>
      <c r="E111" s="36">
        <v>813.08333333333326</v>
      </c>
      <c r="F111" s="36">
        <v>792.41666666666663</v>
      </c>
      <c r="G111" s="36">
        <v>774.83333333333326</v>
      </c>
      <c r="H111" s="36">
        <v>851.33333333333326</v>
      </c>
      <c r="I111" s="36">
        <v>868.91666666666652</v>
      </c>
      <c r="J111" s="36">
        <v>889.58333333333326</v>
      </c>
      <c r="K111" s="31">
        <v>848.25</v>
      </c>
      <c r="L111" s="31">
        <v>810</v>
      </c>
      <c r="M111" s="31">
        <v>2.1486100000000001</v>
      </c>
      <c r="N111" s="1"/>
      <c r="O111" s="1"/>
    </row>
    <row r="112" spans="1:15" ht="12.75" customHeight="1">
      <c r="A112" s="33">
        <v>102</v>
      </c>
      <c r="B112" s="53" t="s">
        <v>348</v>
      </c>
      <c r="C112" s="31">
        <v>60.5</v>
      </c>
      <c r="D112" s="36">
        <v>63.449999999999996</v>
      </c>
      <c r="E112" s="36">
        <v>54.899999999999991</v>
      </c>
      <c r="F112" s="36">
        <v>49.3</v>
      </c>
      <c r="G112" s="36">
        <v>40.749999999999993</v>
      </c>
      <c r="H112" s="36">
        <v>69.049999999999983</v>
      </c>
      <c r="I112" s="36">
        <v>77.599999999999994</v>
      </c>
      <c r="J112" s="36">
        <v>83.199999999999989</v>
      </c>
      <c r="K112" s="31">
        <v>72</v>
      </c>
      <c r="L112" s="31">
        <v>57.85</v>
      </c>
      <c r="M112" s="31">
        <v>694.8836</v>
      </c>
      <c r="N112" s="1"/>
      <c r="O112" s="1"/>
    </row>
    <row r="113" spans="1:15" ht="12.75" customHeight="1">
      <c r="A113" s="33">
        <v>103</v>
      </c>
      <c r="B113" s="53" t="s">
        <v>349</v>
      </c>
      <c r="C113" s="31">
        <v>1969.4</v>
      </c>
      <c r="D113" s="36">
        <v>1986.8333333333333</v>
      </c>
      <c r="E113" s="36">
        <v>1817.8166666666666</v>
      </c>
      <c r="F113" s="36">
        <v>1666.2333333333333</v>
      </c>
      <c r="G113" s="36">
        <v>1497.2166666666667</v>
      </c>
      <c r="H113" s="36">
        <v>2138.4166666666665</v>
      </c>
      <c r="I113" s="36">
        <v>2307.4333333333334</v>
      </c>
      <c r="J113" s="36">
        <v>2459.0166666666664</v>
      </c>
      <c r="K113" s="31">
        <v>2155.85</v>
      </c>
      <c r="L113" s="31">
        <v>1835.25</v>
      </c>
      <c r="M113" s="31">
        <v>24.731560000000002</v>
      </c>
      <c r="N113" s="1"/>
      <c r="O113" s="1"/>
    </row>
    <row r="114" spans="1:15" ht="12.75" customHeight="1">
      <c r="A114" s="33">
        <v>104</v>
      </c>
      <c r="B114" s="53" t="s">
        <v>350</v>
      </c>
      <c r="C114" s="31">
        <v>649.85</v>
      </c>
      <c r="D114" s="36">
        <v>647.41666666666663</v>
      </c>
      <c r="E114" s="36">
        <v>624.83333333333326</v>
      </c>
      <c r="F114" s="36">
        <v>599.81666666666661</v>
      </c>
      <c r="G114" s="36">
        <v>577.23333333333323</v>
      </c>
      <c r="H114" s="36">
        <v>672.43333333333328</v>
      </c>
      <c r="I114" s="36">
        <v>695.01666666666654</v>
      </c>
      <c r="J114" s="36">
        <v>720.0333333333333</v>
      </c>
      <c r="K114" s="31">
        <v>670</v>
      </c>
      <c r="L114" s="31">
        <v>622.4</v>
      </c>
      <c r="M114" s="31">
        <v>1.9514800000000001</v>
      </c>
      <c r="N114" s="1"/>
      <c r="O114" s="1"/>
    </row>
    <row r="115" spans="1:15" ht="12.75" customHeight="1">
      <c r="A115" s="33">
        <v>105</v>
      </c>
      <c r="B115" s="53" t="s">
        <v>351</v>
      </c>
      <c r="C115" s="31">
        <v>1896.75</v>
      </c>
      <c r="D115" s="36">
        <v>1892.6000000000001</v>
      </c>
      <c r="E115" s="36">
        <v>1695.65</v>
      </c>
      <c r="F115" s="36">
        <v>1494.55</v>
      </c>
      <c r="G115" s="36">
        <v>1297.5999999999999</v>
      </c>
      <c r="H115" s="36">
        <v>2093.7000000000003</v>
      </c>
      <c r="I115" s="36">
        <v>2290.6500000000005</v>
      </c>
      <c r="J115" s="36">
        <v>2491.7500000000005</v>
      </c>
      <c r="K115" s="31">
        <v>2089.5500000000002</v>
      </c>
      <c r="L115" s="31">
        <v>1691.5</v>
      </c>
      <c r="M115" s="31">
        <v>5.9255599999999999</v>
      </c>
      <c r="N115" s="1"/>
      <c r="O115" s="1"/>
    </row>
    <row r="116" spans="1:15" ht="12.75" customHeight="1">
      <c r="A116" s="33">
        <v>106</v>
      </c>
      <c r="B116" s="53" t="s">
        <v>352</v>
      </c>
      <c r="C116" s="31">
        <v>6990.45</v>
      </c>
      <c r="D116" s="36">
        <v>6988.8166666666666</v>
      </c>
      <c r="E116" s="36">
        <v>6781.6833333333334</v>
      </c>
      <c r="F116" s="36">
        <v>6572.916666666667</v>
      </c>
      <c r="G116" s="36">
        <v>6365.7833333333338</v>
      </c>
      <c r="H116" s="36">
        <v>7197.583333333333</v>
      </c>
      <c r="I116" s="36">
        <v>7404.7166666666662</v>
      </c>
      <c r="J116" s="36">
        <v>7613.4833333333327</v>
      </c>
      <c r="K116" s="31">
        <v>7195.95</v>
      </c>
      <c r="L116" s="31">
        <v>6780.05</v>
      </c>
      <c r="M116" s="31">
        <v>0.15717999999999999</v>
      </c>
      <c r="N116" s="1"/>
      <c r="O116" s="1"/>
    </row>
    <row r="117" spans="1:15" ht="12.75" customHeight="1">
      <c r="A117" s="33">
        <v>107</v>
      </c>
      <c r="B117" s="53" t="s">
        <v>353</v>
      </c>
      <c r="C117" s="31">
        <v>747.8</v>
      </c>
      <c r="D117" s="36">
        <v>738.91666666666663</v>
      </c>
      <c r="E117" s="36">
        <v>678.88333333333321</v>
      </c>
      <c r="F117" s="36">
        <v>609.96666666666658</v>
      </c>
      <c r="G117" s="36">
        <v>549.93333333333317</v>
      </c>
      <c r="H117" s="36">
        <v>807.83333333333326</v>
      </c>
      <c r="I117" s="36">
        <v>867.86666666666679</v>
      </c>
      <c r="J117" s="36">
        <v>936.7833333333333</v>
      </c>
      <c r="K117" s="31">
        <v>798.95</v>
      </c>
      <c r="L117" s="31">
        <v>670</v>
      </c>
      <c r="M117" s="31">
        <v>3.2728899999999999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351.95</v>
      </c>
      <c r="D118" s="36">
        <v>364.14999999999992</v>
      </c>
      <c r="E118" s="36">
        <v>321.19999999999982</v>
      </c>
      <c r="F118" s="36">
        <v>290.44999999999987</v>
      </c>
      <c r="G118" s="36">
        <v>247.49999999999977</v>
      </c>
      <c r="H118" s="36">
        <v>394.89999999999986</v>
      </c>
      <c r="I118" s="36">
        <v>437.85</v>
      </c>
      <c r="J118" s="36">
        <v>468.59999999999991</v>
      </c>
      <c r="K118" s="31">
        <v>407.1</v>
      </c>
      <c r="L118" s="31">
        <v>333.4</v>
      </c>
      <c r="M118" s="31">
        <v>33.50553</v>
      </c>
      <c r="N118" s="1"/>
      <c r="O118" s="1"/>
    </row>
    <row r="119" spans="1:15" ht="12.75" customHeight="1">
      <c r="A119" s="33">
        <v>109</v>
      </c>
      <c r="B119" s="53" t="s">
        <v>354</v>
      </c>
      <c r="C119" s="31">
        <v>465.3</v>
      </c>
      <c r="D119" s="36">
        <v>467.38333333333338</v>
      </c>
      <c r="E119" s="36">
        <v>439.76666666666677</v>
      </c>
      <c r="F119" s="36">
        <v>414.23333333333341</v>
      </c>
      <c r="G119" s="36">
        <v>386.61666666666679</v>
      </c>
      <c r="H119" s="36">
        <v>492.91666666666674</v>
      </c>
      <c r="I119" s="36">
        <v>520.53333333333342</v>
      </c>
      <c r="J119" s="36">
        <v>546.06666666666672</v>
      </c>
      <c r="K119" s="31">
        <v>495</v>
      </c>
      <c r="L119" s="31">
        <v>441.85</v>
      </c>
      <c r="M119" s="31">
        <v>1.36324</v>
      </c>
      <c r="N119" s="1"/>
      <c r="O119" s="1"/>
    </row>
    <row r="120" spans="1:15" ht="12.75" customHeight="1">
      <c r="A120" s="33">
        <v>110</v>
      </c>
      <c r="B120" s="53" t="s">
        <v>870</v>
      </c>
      <c r="C120" s="31">
        <v>872.3</v>
      </c>
      <c r="D120" s="36">
        <v>878.86666666666667</v>
      </c>
      <c r="E120" s="36">
        <v>787.73333333333335</v>
      </c>
      <c r="F120" s="36">
        <v>703.16666666666663</v>
      </c>
      <c r="G120" s="36">
        <v>612.0333333333333</v>
      </c>
      <c r="H120" s="36">
        <v>963.43333333333339</v>
      </c>
      <c r="I120" s="36">
        <v>1054.5666666666668</v>
      </c>
      <c r="J120" s="36">
        <v>1139.1333333333334</v>
      </c>
      <c r="K120" s="31">
        <v>970</v>
      </c>
      <c r="L120" s="31">
        <v>794.3</v>
      </c>
      <c r="M120" s="31">
        <v>15.63522</v>
      </c>
      <c r="N120" s="1"/>
      <c r="O120" s="1"/>
    </row>
    <row r="121" spans="1:15" ht="12.75" customHeight="1">
      <c r="A121" s="33">
        <v>111</v>
      </c>
      <c r="B121" s="53" t="s">
        <v>355</v>
      </c>
      <c r="C121" s="31">
        <v>1095.25</v>
      </c>
      <c r="D121" s="36">
        <v>1098.1833333333334</v>
      </c>
      <c r="E121" s="36">
        <v>1055.0666666666668</v>
      </c>
      <c r="F121" s="36">
        <v>1014.8833333333334</v>
      </c>
      <c r="G121" s="36">
        <v>971.76666666666688</v>
      </c>
      <c r="H121" s="36">
        <v>1138.3666666666668</v>
      </c>
      <c r="I121" s="36">
        <v>1181.4833333333336</v>
      </c>
      <c r="J121" s="36">
        <v>1221.6666666666667</v>
      </c>
      <c r="K121" s="31">
        <v>1141.3</v>
      </c>
      <c r="L121" s="31">
        <v>1058</v>
      </c>
      <c r="M121" s="31">
        <v>3.3405900000000002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1231.4000000000001</v>
      </c>
      <c r="D122" s="36">
        <v>1245.8</v>
      </c>
      <c r="E122" s="36">
        <v>1183.1999999999998</v>
      </c>
      <c r="F122" s="36">
        <v>1134.9999999999998</v>
      </c>
      <c r="G122" s="36">
        <v>1072.3999999999996</v>
      </c>
      <c r="H122" s="36">
        <v>1294</v>
      </c>
      <c r="I122" s="36">
        <v>1356.6</v>
      </c>
      <c r="J122" s="36">
        <v>1404.8000000000002</v>
      </c>
      <c r="K122" s="31">
        <v>1308.4000000000001</v>
      </c>
      <c r="L122" s="31">
        <v>1197.5999999999999</v>
      </c>
      <c r="M122" s="31">
        <v>39.744370000000004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1462.55</v>
      </c>
      <c r="D123" s="36">
        <v>1452.6833333333334</v>
      </c>
      <c r="E123" s="36">
        <v>1428.4166666666667</v>
      </c>
      <c r="F123" s="36">
        <v>1394.2833333333333</v>
      </c>
      <c r="G123" s="36">
        <v>1370.0166666666667</v>
      </c>
      <c r="H123" s="36">
        <v>1486.8166666666668</v>
      </c>
      <c r="I123" s="36">
        <v>1511.0833333333333</v>
      </c>
      <c r="J123" s="36">
        <v>1545.2166666666669</v>
      </c>
      <c r="K123" s="31">
        <v>1476.95</v>
      </c>
      <c r="L123" s="31">
        <v>1418.55</v>
      </c>
      <c r="M123" s="31">
        <v>20.49577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135.55000000000001</v>
      </c>
      <c r="D124" s="36">
        <v>137.95000000000002</v>
      </c>
      <c r="E124" s="36">
        <v>128.00000000000003</v>
      </c>
      <c r="F124" s="36">
        <v>120.45000000000002</v>
      </c>
      <c r="G124" s="36">
        <v>110.50000000000003</v>
      </c>
      <c r="H124" s="36">
        <v>145.50000000000003</v>
      </c>
      <c r="I124" s="36">
        <v>155.45000000000002</v>
      </c>
      <c r="J124" s="36">
        <v>163.00000000000003</v>
      </c>
      <c r="K124" s="31">
        <v>147.9</v>
      </c>
      <c r="L124" s="31">
        <v>130.4</v>
      </c>
      <c r="M124" s="31">
        <v>98.781459999999996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1278.3499999999999</v>
      </c>
      <c r="D125" s="36">
        <v>1278.45</v>
      </c>
      <c r="E125" s="36">
        <v>1242.9000000000001</v>
      </c>
      <c r="F125" s="36">
        <v>1207.45</v>
      </c>
      <c r="G125" s="36">
        <v>1171.9000000000001</v>
      </c>
      <c r="H125" s="36">
        <v>1313.9</v>
      </c>
      <c r="I125" s="36">
        <v>1349.4499999999998</v>
      </c>
      <c r="J125" s="36">
        <v>1384.9</v>
      </c>
      <c r="K125" s="31">
        <v>1314</v>
      </c>
      <c r="L125" s="31">
        <v>1243</v>
      </c>
      <c r="M125" s="31">
        <v>1.5644100000000001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441.9</v>
      </c>
      <c r="D126" s="36">
        <v>455.0333333333333</v>
      </c>
      <c r="E126" s="36">
        <v>397.66666666666663</v>
      </c>
      <c r="F126" s="36">
        <v>353.43333333333334</v>
      </c>
      <c r="G126" s="36">
        <v>296.06666666666666</v>
      </c>
      <c r="H126" s="36">
        <v>499.26666666666659</v>
      </c>
      <c r="I126" s="36">
        <v>556.63333333333321</v>
      </c>
      <c r="J126" s="36">
        <v>600.86666666666656</v>
      </c>
      <c r="K126" s="31">
        <v>512.4</v>
      </c>
      <c r="L126" s="31">
        <v>410.8</v>
      </c>
      <c r="M126" s="31">
        <v>480.46492999999998</v>
      </c>
      <c r="N126" s="1"/>
      <c r="O126" s="1"/>
    </row>
    <row r="127" spans="1:15" ht="12.75" customHeight="1">
      <c r="A127" s="33">
        <v>117</v>
      </c>
      <c r="B127" s="53" t="s">
        <v>356</v>
      </c>
      <c r="C127" s="31">
        <v>1811.7</v>
      </c>
      <c r="D127" s="36">
        <v>1877.4666666666665</v>
      </c>
      <c r="E127" s="36">
        <v>1745.9333333333329</v>
      </c>
      <c r="F127" s="36">
        <v>1680.1666666666665</v>
      </c>
      <c r="G127" s="36">
        <v>1548.633333333333</v>
      </c>
      <c r="H127" s="36">
        <v>1943.2333333333329</v>
      </c>
      <c r="I127" s="36">
        <v>2074.7666666666664</v>
      </c>
      <c r="J127" s="36">
        <v>2140.5333333333328</v>
      </c>
      <c r="K127" s="31">
        <v>2009</v>
      </c>
      <c r="L127" s="31">
        <v>1811.7</v>
      </c>
      <c r="M127" s="31">
        <v>56.776519999999998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4966.95</v>
      </c>
      <c r="D128" s="36">
        <v>4929.75</v>
      </c>
      <c r="E128" s="36">
        <v>4760.1499999999996</v>
      </c>
      <c r="F128" s="36">
        <v>4553.3499999999995</v>
      </c>
      <c r="G128" s="36">
        <v>4383.7499999999991</v>
      </c>
      <c r="H128" s="36">
        <v>5136.55</v>
      </c>
      <c r="I128" s="36">
        <v>5306.1500000000005</v>
      </c>
      <c r="J128" s="36">
        <v>5512.9500000000007</v>
      </c>
      <c r="K128" s="31">
        <v>5099.3500000000004</v>
      </c>
      <c r="L128" s="31">
        <v>4722.95</v>
      </c>
      <c r="M128" s="31">
        <v>6.2604199999999999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2809.75</v>
      </c>
      <c r="D129" s="36">
        <v>2766.4833333333336</v>
      </c>
      <c r="E129" s="36">
        <v>2713.9666666666672</v>
      </c>
      <c r="F129" s="36">
        <v>2618.1833333333334</v>
      </c>
      <c r="G129" s="36">
        <v>2565.666666666667</v>
      </c>
      <c r="H129" s="36">
        <v>2862.2666666666673</v>
      </c>
      <c r="I129" s="36">
        <v>2914.7833333333338</v>
      </c>
      <c r="J129" s="36">
        <v>3010.5666666666675</v>
      </c>
      <c r="K129" s="31">
        <v>2819</v>
      </c>
      <c r="L129" s="31">
        <v>2670.7</v>
      </c>
      <c r="M129" s="31">
        <v>10.58943</v>
      </c>
      <c r="N129" s="1"/>
      <c r="O129" s="1"/>
    </row>
    <row r="130" spans="1:15" ht="12.75" customHeight="1">
      <c r="A130" s="33">
        <v>120</v>
      </c>
      <c r="B130" s="53" t="s">
        <v>357</v>
      </c>
      <c r="C130" s="31">
        <v>3302.6</v>
      </c>
      <c r="D130" s="36">
        <v>3299.2166666666667</v>
      </c>
      <c r="E130" s="36">
        <v>3053.3833333333332</v>
      </c>
      <c r="F130" s="36">
        <v>2804.1666666666665</v>
      </c>
      <c r="G130" s="36">
        <v>2558.333333333333</v>
      </c>
      <c r="H130" s="36">
        <v>3548.4333333333334</v>
      </c>
      <c r="I130" s="36">
        <v>3794.2666666666664</v>
      </c>
      <c r="J130" s="36">
        <v>4043.4833333333336</v>
      </c>
      <c r="K130" s="31">
        <v>3545.05</v>
      </c>
      <c r="L130" s="31">
        <v>3050</v>
      </c>
      <c r="M130" s="31">
        <v>3.9757799999999999</v>
      </c>
      <c r="N130" s="1"/>
      <c r="O130" s="1"/>
    </row>
    <row r="131" spans="1:15" ht="12.75" customHeight="1">
      <c r="A131" s="33">
        <v>121</v>
      </c>
      <c r="B131" s="53" t="s">
        <v>829</v>
      </c>
      <c r="C131" s="31">
        <v>1413</v>
      </c>
      <c r="D131" s="36">
        <v>1405.0166666666667</v>
      </c>
      <c r="E131" s="36">
        <v>1335.0333333333333</v>
      </c>
      <c r="F131" s="36">
        <v>1257.0666666666666</v>
      </c>
      <c r="G131" s="36">
        <v>1187.0833333333333</v>
      </c>
      <c r="H131" s="36">
        <v>1482.9833333333333</v>
      </c>
      <c r="I131" s="36">
        <v>1552.9666666666665</v>
      </c>
      <c r="J131" s="36">
        <v>1630.9333333333334</v>
      </c>
      <c r="K131" s="31">
        <v>1475</v>
      </c>
      <c r="L131" s="31">
        <v>1327.05</v>
      </c>
      <c r="M131" s="31">
        <v>1.15463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948.75</v>
      </c>
      <c r="D132" s="36">
        <v>1003.15</v>
      </c>
      <c r="E132" s="36">
        <v>826.3</v>
      </c>
      <c r="F132" s="36">
        <v>703.85</v>
      </c>
      <c r="G132" s="36">
        <v>527</v>
      </c>
      <c r="H132" s="36">
        <v>1125.5999999999999</v>
      </c>
      <c r="I132" s="36">
        <v>1302.45</v>
      </c>
      <c r="J132" s="36">
        <v>1424.8999999999999</v>
      </c>
      <c r="K132" s="31">
        <v>1180</v>
      </c>
      <c r="L132" s="31">
        <v>880.7</v>
      </c>
      <c r="M132" s="31">
        <v>115.25081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1305</v>
      </c>
      <c r="D133" s="36">
        <v>1297.1499999999999</v>
      </c>
      <c r="E133" s="36">
        <v>1253.3999999999996</v>
      </c>
      <c r="F133" s="36">
        <v>1201.7999999999997</v>
      </c>
      <c r="G133" s="36">
        <v>1158.0499999999995</v>
      </c>
      <c r="H133" s="36">
        <v>1348.7499999999998</v>
      </c>
      <c r="I133" s="36">
        <v>1392.5000000000002</v>
      </c>
      <c r="J133" s="36">
        <v>1444.1</v>
      </c>
      <c r="K133" s="31">
        <v>1340.9</v>
      </c>
      <c r="L133" s="31">
        <v>1245.55</v>
      </c>
      <c r="M133" s="31">
        <v>9.8130000000000006</v>
      </c>
      <c r="N133" s="1"/>
      <c r="O133" s="1"/>
    </row>
    <row r="134" spans="1:15" ht="12.75" customHeight="1">
      <c r="A134" s="33">
        <v>124</v>
      </c>
      <c r="B134" s="53" t="s">
        <v>795</v>
      </c>
      <c r="C134" s="31">
        <v>4158.1499999999996</v>
      </c>
      <c r="D134" s="36">
        <v>4186.05</v>
      </c>
      <c r="E134" s="36">
        <v>4072.1000000000004</v>
      </c>
      <c r="F134" s="36">
        <v>3986.05</v>
      </c>
      <c r="G134" s="36">
        <v>3872.1000000000004</v>
      </c>
      <c r="H134" s="36">
        <v>4272.1000000000004</v>
      </c>
      <c r="I134" s="36">
        <v>4386.0499999999993</v>
      </c>
      <c r="J134" s="36">
        <v>4472.1000000000004</v>
      </c>
      <c r="K134" s="31">
        <v>4300</v>
      </c>
      <c r="L134" s="31">
        <v>4100</v>
      </c>
      <c r="M134" s="31">
        <v>1.2533399999999999</v>
      </c>
      <c r="N134" s="1"/>
      <c r="O134" s="1"/>
    </row>
    <row r="135" spans="1:15" ht="12.75" customHeight="1">
      <c r="A135" s="33">
        <v>125</v>
      </c>
      <c r="B135" s="53" t="s">
        <v>358</v>
      </c>
      <c r="C135" s="31">
        <v>1265.5999999999999</v>
      </c>
      <c r="D135" s="36">
        <v>1263.5666666666666</v>
      </c>
      <c r="E135" s="36">
        <v>1192.1333333333332</v>
      </c>
      <c r="F135" s="36">
        <v>1118.6666666666665</v>
      </c>
      <c r="G135" s="36">
        <v>1047.2333333333331</v>
      </c>
      <c r="H135" s="36">
        <v>1337.0333333333333</v>
      </c>
      <c r="I135" s="36">
        <v>1408.4666666666667</v>
      </c>
      <c r="J135" s="36">
        <v>1481.9333333333334</v>
      </c>
      <c r="K135" s="31">
        <v>1335</v>
      </c>
      <c r="L135" s="31">
        <v>1190.0999999999999</v>
      </c>
      <c r="M135" s="31">
        <v>7.1246700000000001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376.8</v>
      </c>
      <c r="D136" s="36">
        <v>378.11666666666662</v>
      </c>
      <c r="E136" s="36">
        <v>356.68333333333322</v>
      </c>
      <c r="F136" s="36">
        <v>336.56666666666661</v>
      </c>
      <c r="G136" s="36">
        <v>315.13333333333321</v>
      </c>
      <c r="H136" s="36">
        <v>398.23333333333323</v>
      </c>
      <c r="I136" s="36">
        <v>419.66666666666663</v>
      </c>
      <c r="J136" s="36">
        <v>439.78333333333325</v>
      </c>
      <c r="K136" s="31">
        <v>399.55</v>
      </c>
      <c r="L136" s="31">
        <v>358</v>
      </c>
      <c r="M136" s="31">
        <v>36.023040000000002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3245.9</v>
      </c>
      <c r="D137" s="36">
        <v>3356.0166666666664</v>
      </c>
      <c r="E137" s="36">
        <v>2992.0333333333328</v>
      </c>
      <c r="F137" s="36">
        <v>2738.1666666666665</v>
      </c>
      <c r="G137" s="36">
        <v>2374.1833333333329</v>
      </c>
      <c r="H137" s="36">
        <v>3609.8833333333328</v>
      </c>
      <c r="I137" s="36">
        <v>3973.8666666666663</v>
      </c>
      <c r="J137" s="36">
        <v>4227.7333333333327</v>
      </c>
      <c r="K137" s="31">
        <v>3720</v>
      </c>
      <c r="L137" s="31">
        <v>3102.15</v>
      </c>
      <c r="M137" s="31">
        <v>18.914960000000001</v>
      </c>
      <c r="N137" s="1"/>
      <c r="O137" s="1"/>
    </row>
    <row r="138" spans="1:15" ht="12.75" customHeight="1">
      <c r="A138" s="33">
        <v>128</v>
      </c>
      <c r="B138" s="53" t="s">
        <v>359</v>
      </c>
      <c r="C138" s="31">
        <v>1702.45</v>
      </c>
      <c r="D138" s="36">
        <v>1707.1166666666668</v>
      </c>
      <c r="E138" s="36">
        <v>1666.3833333333337</v>
      </c>
      <c r="F138" s="36">
        <v>1630.3166666666668</v>
      </c>
      <c r="G138" s="36">
        <v>1589.5833333333337</v>
      </c>
      <c r="H138" s="36">
        <v>1743.1833333333336</v>
      </c>
      <c r="I138" s="36">
        <v>1783.9166666666667</v>
      </c>
      <c r="J138" s="36">
        <v>1819.9833333333336</v>
      </c>
      <c r="K138" s="31">
        <v>1747.85</v>
      </c>
      <c r="L138" s="31">
        <v>1671.05</v>
      </c>
      <c r="M138" s="31">
        <v>3.5352399999999999</v>
      </c>
      <c r="N138" s="1"/>
      <c r="O138" s="1"/>
    </row>
    <row r="139" spans="1:15" ht="12.75" customHeight="1">
      <c r="A139" s="33">
        <v>129</v>
      </c>
      <c r="B139" s="53" t="s">
        <v>360</v>
      </c>
      <c r="C139" s="31">
        <v>903.3</v>
      </c>
      <c r="D139" s="36">
        <v>925.59999999999991</v>
      </c>
      <c r="E139" s="36">
        <v>864.04999999999984</v>
      </c>
      <c r="F139" s="36">
        <v>824.8</v>
      </c>
      <c r="G139" s="36">
        <v>763.24999999999989</v>
      </c>
      <c r="H139" s="36">
        <v>964.8499999999998</v>
      </c>
      <c r="I139" s="36">
        <v>1026.4000000000001</v>
      </c>
      <c r="J139" s="36">
        <v>1065.6499999999996</v>
      </c>
      <c r="K139" s="31">
        <v>987.15</v>
      </c>
      <c r="L139" s="31">
        <v>886.35</v>
      </c>
      <c r="M139" s="31">
        <v>0.56369999999999998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763</v>
      </c>
      <c r="D140" s="36">
        <v>776.68333333333339</v>
      </c>
      <c r="E140" s="36">
        <v>673.36666666666679</v>
      </c>
      <c r="F140" s="36">
        <v>583.73333333333335</v>
      </c>
      <c r="G140" s="36">
        <v>480.41666666666674</v>
      </c>
      <c r="H140" s="36">
        <v>866.31666666666683</v>
      </c>
      <c r="I140" s="36">
        <v>969.63333333333344</v>
      </c>
      <c r="J140" s="36">
        <v>1059.2666666666669</v>
      </c>
      <c r="K140" s="31">
        <v>880</v>
      </c>
      <c r="L140" s="31">
        <v>687.05</v>
      </c>
      <c r="M140" s="31">
        <v>124.37434</v>
      </c>
      <c r="N140" s="1"/>
      <c r="O140" s="1"/>
    </row>
    <row r="141" spans="1:15" ht="12.75" customHeight="1">
      <c r="A141" s="33">
        <v>131</v>
      </c>
      <c r="B141" s="53" t="s">
        <v>871</v>
      </c>
      <c r="C141" s="31">
        <v>1765.7</v>
      </c>
      <c r="D141" s="36">
        <v>1783.3</v>
      </c>
      <c r="E141" s="36">
        <v>1678.6499999999999</v>
      </c>
      <c r="F141" s="36">
        <v>1591.6</v>
      </c>
      <c r="G141" s="36">
        <v>1486.9499999999998</v>
      </c>
      <c r="H141" s="36">
        <v>1870.35</v>
      </c>
      <c r="I141" s="36">
        <v>1975</v>
      </c>
      <c r="J141" s="36">
        <v>2062.0500000000002</v>
      </c>
      <c r="K141" s="31">
        <v>1887.95</v>
      </c>
      <c r="L141" s="31">
        <v>1696.25</v>
      </c>
      <c r="M141" s="31">
        <v>1.1343799999999999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578.20000000000005</v>
      </c>
      <c r="D142" s="36">
        <v>566.4666666666667</v>
      </c>
      <c r="E142" s="36">
        <v>548.48333333333335</v>
      </c>
      <c r="F142" s="36">
        <v>518.76666666666665</v>
      </c>
      <c r="G142" s="36">
        <v>500.7833333333333</v>
      </c>
      <c r="H142" s="36">
        <v>596.18333333333339</v>
      </c>
      <c r="I142" s="36">
        <v>614.16666666666674</v>
      </c>
      <c r="J142" s="36">
        <v>643.88333333333344</v>
      </c>
      <c r="K142" s="31">
        <v>584.45000000000005</v>
      </c>
      <c r="L142" s="31">
        <v>536.75</v>
      </c>
      <c r="M142" s="31">
        <v>174.58506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1695.25</v>
      </c>
      <c r="D143" s="36">
        <v>1730.55</v>
      </c>
      <c r="E143" s="36">
        <v>1616.1</v>
      </c>
      <c r="F143" s="36">
        <v>1536.95</v>
      </c>
      <c r="G143" s="36">
        <v>1422.5</v>
      </c>
      <c r="H143" s="36">
        <v>1809.6999999999998</v>
      </c>
      <c r="I143" s="36">
        <v>1924.15</v>
      </c>
      <c r="J143" s="36">
        <v>2003.2999999999997</v>
      </c>
      <c r="K143" s="31">
        <v>1845</v>
      </c>
      <c r="L143" s="31">
        <v>1651.4</v>
      </c>
      <c r="M143" s="31">
        <v>10.10572</v>
      </c>
      <c r="N143" s="1"/>
      <c r="O143" s="1"/>
    </row>
    <row r="144" spans="1:15" ht="12.75" customHeight="1">
      <c r="A144" s="33">
        <v>134</v>
      </c>
      <c r="B144" s="53" t="s">
        <v>796</v>
      </c>
      <c r="C144" s="31">
        <v>2617.75</v>
      </c>
      <c r="D144" s="36">
        <v>2659.0166666666664</v>
      </c>
      <c r="E144" s="36">
        <v>2338.083333333333</v>
      </c>
      <c r="F144" s="36">
        <v>2058.4166666666665</v>
      </c>
      <c r="G144" s="36">
        <v>1737.4833333333331</v>
      </c>
      <c r="H144" s="36">
        <v>2938.6833333333329</v>
      </c>
      <c r="I144" s="36">
        <v>3259.6166666666663</v>
      </c>
      <c r="J144" s="36">
        <v>3539.2833333333328</v>
      </c>
      <c r="K144" s="31">
        <v>2979.95</v>
      </c>
      <c r="L144" s="31">
        <v>2379.35</v>
      </c>
      <c r="M144" s="31">
        <v>9.5472199999999994</v>
      </c>
      <c r="N144" s="1"/>
      <c r="O144" s="1"/>
    </row>
    <row r="145" spans="1:15" ht="12.75" customHeight="1">
      <c r="A145" s="33">
        <v>135</v>
      </c>
      <c r="B145" s="53" t="s">
        <v>361</v>
      </c>
      <c r="C145" s="31">
        <v>527.5</v>
      </c>
      <c r="D145" s="36">
        <v>531.58333333333337</v>
      </c>
      <c r="E145" s="36">
        <v>499.2166666666667</v>
      </c>
      <c r="F145" s="36">
        <v>470.93333333333334</v>
      </c>
      <c r="G145" s="36">
        <v>438.56666666666666</v>
      </c>
      <c r="H145" s="36">
        <v>559.86666666666679</v>
      </c>
      <c r="I145" s="36">
        <v>592.23333333333335</v>
      </c>
      <c r="J145" s="36">
        <v>620.51666666666677</v>
      </c>
      <c r="K145" s="31">
        <v>563.95000000000005</v>
      </c>
      <c r="L145" s="31">
        <v>503.3</v>
      </c>
      <c r="M145" s="31">
        <v>7.77522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2142.65</v>
      </c>
      <c r="D146" s="36">
        <v>2136.2166666666667</v>
      </c>
      <c r="E146" s="36">
        <v>2027.4333333333334</v>
      </c>
      <c r="F146" s="36">
        <v>1912.2166666666667</v>
      </c>
      <c r="G146" s="36">
        <v>1803.4333333333334</v>
      </c>
      <c r="H146" s="36">
        <v>2251.4333333333334</v>
      </c>
      <c r="I146" s="36">
        <v>2360.2166666666672</v>
      </c>
      <c r="J146" s="36">
        <v>2475.4333333333334</v>
      </c>
      <c r="K146" s="31">
        <v>2245</v>
      </c>
      <c r="L146" s="31">
        <v>2021</v>
      </c>
      <c r="M146" s="31">
        <v>6.9681300000000004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360.45</v>
      </c>
      <c r="D147" s="36">
        <v>368.86666666666662</v>
      </c>
      <c r="E147" s="36">
        <v>346.78333333333325</v>
      </c>
      <c r="F147" s="36">
        <v>333.11666666666662</v>
      </c>
      <c r="G147" s="36">
        <v>311.03333333333325</v>
      </c>
      <c r="H147" s="36">
        <v>382.53333333333325</v>
      </c>
      <c r="I147" s="36">
        <v>404.61666666666662</v>
      </c>
      <c r="J147" s="36">
        <v>418.28333333333325</v>
      </c>
      <c r="K147" s="31">
        <v>390.95</v>
      </c>
      <c r="L147" s="31">
        <v>355.2</v>
      </c>
      <c r="M147" s="31">
        <v>38.222059999999999</v>
      </c>
      <c r="N147" s="1"/>
      <c r="O147" s="1"/>
    </row>
    <row r="148" spans="1:15" ht="12.75" customHeight="1">
      <c r="A148" s="33">
        <v>138</v>
      </c>
      <c r="B148" s="53" t="s">
        <v>362</v>
      </c>
      <c r="C148" s="31">
        <v>149.1</v>
      </c>
      <c r="D148" s="36">
        <v>148.36666666666665</v>
      </c>
      <c r="E148" s="36">
        <v>143.18333333333328</v>
      </c>
      <c r="F148" s="36">
        <v>137.26666666666662</v>
      </c>
      <c r="G148" s="36">
        <v>132.08333333333326</v>
      </c>
      <c r="H148" s="36">
        <v>154.2833333333333</v>
      </c>
      <c r="I148" s="36">
        <v>159.46666666666664</v>
      </c>
      <c r="J148" s="36">
        <v>165.38333333333333</v>
      </c>
      <c r="K148" s="31">
        <v>153.55000000000001</v>
      </c>
      <c r="L148" s="31">
        <v>142.44999999999999</v>
      </c>
      <c r="M148" s="31">
        <v>16.548459999999999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4324.1499999999996</v>
      </c>
      <c r="D149" s="36">
        <v>4309.083333333333</v>
      </c>
      <c r="E149" s="36">
        <v>4195.5666666666657</v>
      </c>
      <c r="F149" s="36">
        <v>4066.9833333333327</v>
      </c>
      <c r="G149" s="36">
        <v>3953.4666666666653</v>
      </c>
      <c r="H149" s="36">
        <v>4437.6666666666661</v>
      </c>
      <c r="I149" s="36">
        <v>4551.1833333333343</v>
      </c>
      <c r="J149" s="36">
        <v>4679.7666666666664</v>
      </c>
      <c r="K149" s="31">
        <v>4422.6000000000004</v>
      </c>
      <c r="L149" s="31">
        <v>4180.5</v>
      </c>
      <c r="M149" s="31">
        <v>8.4780899999999999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8851.4</v>
      </c>
      <c r="D150" s="36">
        <v>9051.4666666666672</v>
      </c>
      <c r="E150" s="36">
        <v>8252.9333333333343</v>
      </c>
      <c r="F150" s="36">
        <v>7654.4666666666672</v>
      </c>
      <c r="G150" s="36">
        <v>6855.9333333333343</v>
      </c>
      <c r="H150" s="36">
        <v>9649.9333333333343</v>
      </c>
      <c r="I150" s="36">
        <v>10448.466666666667</v>
      </c>
      <c r="J150" s="36">
        <v>11046.933333333334</v>
      </c>
      <c r="K150" s="31">
        <v>9850</v>
      </c>
      <c r="L150" s="31">
        <v>8453</v>
      </c>
      <c r="M150" s="31">
        <v>8.3814100000000007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2644.5</v>
      </c>
      <c r="D151" s="36">
        <v>2608.8666666666663</v>
      </c>
      <c r="E151" s="36">
        <v>2543.5833333333326</v>
      </c>
      <c r="F151" s="36">
        <v>2442.6666666666661</v>
      </c>
      <c r="G151" s="36">
        <v>2377.3833333333323</v>
      </c>
      <c r="H151" s="36">
        <v>2709.7833333333328</v>
      </c>
      <c r="I151" s="36">
        <v>2775.0666666666666</v>
      </c>
      <c r="J151" s="36">
        <v>2875.9833333333331</v>
      </c>
      <c r="K151" s="31">
        <v>2674.15</v>
      </c>
      <c r="L151" s="31">
        <v>2507.9499999999998</v>
      </c>
      <c r="M151" s="31">
        <v>2.4117000000000002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5730.8</v>
      </c>
      <c r="D152" s="36">
        <v>5719.3833333333341</v>
      </c>
      <c r="E152" s="36">
        <v>5611.4166666666679</v>
      </c>
      <c r="F152" s="36">
        <v>5492.0333333333338</v>
      </c>
      <c r="G152" s="36">
        <v>5384.0666666666675</v>
      </c>
      <c r="H152" s="36">
        <v>5838.7666666666682</v>
      </c>
      <c r="I152" s="36">
        <v>5946.7333333333336</v>
      </c>
      <c r="J152" s="36">
        <v>6066.1166666666686</v>
      </c>
      <c r="K152" s="31">
        <v>5827.35</v>
      </c>
      <c r="L152" s="31">
        <v>5600</v>
      </c>
      <c r="M152" s="31">
        <v>6.5743499999999999</v>
      </c>
      <c r="N152" s="1"/>
      <c r="O152" s="1"/>
    </row>
    <row r="153" spans="1:15" ht="12.75" customHeight="1">
      <c r="A153" s="33">
        <v>143</v>
      </c>
      <c r="B153" s="53" t="s">
        <v>363</v>
      </c>
      <c r="C153" s="31">
        <v>648</v>
      </c>
      <c r="D153" s="36">
        <v>656.73333333333335</v>
      </c>
      <c r="E153" s="36">
        <v>629.4666666666667</v>
      </c>
      <c r="F153" s="36">
        <v>610.93333333333339</v>
      </c>
      <c r="G153" s="36">
        <v>583.66666666666674</v>
      </c>
      <c r="H153" s="36">
        <v>675.26666666666665</v>
      </c>
      <c r="I153" s="36">
        <v>702.5333333333333</v>
      </c>
      <c r="J153" s="36">
        <v>721.06666666666661</v>
      </c>
      <c r="K153" s="31">
        <v>684</v>
      </c>
      <c r="L153" s="31">
        <v>638.20000000000005</v>
      </c>
      <c r="M153" s="31">
        <v>12.652620000000001</v>
      </c>
      <c r="N153" s="1"/>
      <c r="O153" s="1"/>
    </row>
    <row r="154" spans="1:15" ht="12.75" customHeight="1">
      <c r="A154" s="33">
        <v>144</v>
      </c>
      <c r="B154" s="53" t="s">
        <v>364</v>
      </c>
      <c r="C154" s="31">
        <v>408.45</v>
      </c>
      <c r="D154" s="36">
        <v>403.60000000000008</v>
      </c>
      <c r="E154" s="36">
        <v>382.20000000000016</v>
      </c>
      <c r="F154" s="36">
        <v>355.9500000000001</v>
      </c>
      <c r="G154" s="36">
        <v>334.55000000000018</v>
      </c>
      <c r="H154" s="36">
        <v>429.85000000000014</v>
      </c>
      <c r="I154" s="36">
        <v>451.25000000000011</v>
      </c>
      <c r="J154" s="36">
        <v>477.50000000000011</v>
      </c>
      <c r="K154" s="31">
        <v>425</v>
      </c>
      <c r="L154" s="31">
        <v>377.35</v>
      </c>
      <c r="M154" s="31">
        <v>10.858689999999999</v>
      </c>
      <c r="N154" s="1"/>
      <c r="O154" s="1"/>
    </row>
    <row r="155" spans="1:15" ht="12.75" customHeight="1">
      <c r="A155" s="33">
        <v>145</v>
      </c>
      <c r="B155" s="53" t="s">
        <v>365</v>
      </c>
      <c r="C155" s="31">
        <v>174.4</v>
      </c>
      <c r="D155" s="36">
        <v>176.36666666666667</v>
      </c>
      <c r="E155" s="36">
        <v>169.03333333333336</v>
      </c>
      <c r="F155" s="36">
        <v>163.66666666666669</v>
      </c>
      <c r="G155" s="36">
        <v>156.33333333333337</v>
      </c>
      <c r="H155" s="36">
        <v>181.73333333333335</v>
      </c>
      <c r="I155" s="36">
        <v>189.06666666666666</v>
      </c>
      <c r="J155" s="36">
        <v>194.43333333333334</v>
      </c>
      <c r="K155" s="31">
        <v>183.7</v>
      </c>
      <c r="L155" s="31">
        <v>171</v>
      </c>
      <c r="M155" s="31">
        <v>7.1406000000000001</v>
      </c>
      <c r="N155" s="1"/>
      <c r="O155" s="1"/>
    </row>
    <row r="156" spans="1:15" ht="12.75" customHeight="1">
      <c r="A156" s="33">
        <v>146</v>
      </c>
      <c r="B156" s="53" t="s">
        <v>366</v>
      </c>
      <c r="C156" s="31">
        <v>39.799999999999997</v>
      </c>
      <c r="D156" s="36">
        <v>40.083333333333336</v>
      </c>
      <c r="E156" s="36">
        <v>37.716666666666669</v>
      </c>
      <c r="F156" s="36">
        <v>35.633333333333333</v>
      </c>
      <c r="G156" s="36">
        <v>33.266666666666666</v>
      </c>
      <c r="H156" s="36">
        <v>42.166666666666671</v>
      </c>
      <c r="I156" s="36">
        <v>44.533333333333331</v>
      </c>
      <c r="J156" s="36">
        <v>46.616666666666674</v>
      </c>
      <c r="K156" s="31">
        <v>42.45</v>
      </c>
      <c r="L156" s="31">
        <v>38</v>
      </c>
      <c r="M156" s="31">
        <v>151.28044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4495.3999999999996</v>
      </c>
      <c r="D157" s="36">
        <v>4485.3666666666668</v>
      </c>
      <c r="E157" s="36">
        <v>4263.8833333333332</v>
      </c>
      <c r="F157" s="36">
        <v>4032.3666666666668</v>
      </c>
      <c r="G157" s="36">
        <v>3810.8833333333332</v>
      </c>
      <c r="H157" s="36">
        <v>4716.8833333333332</v>
      </c>
      <c r="I157" s="36">
        <v>4938.3666666666668</v>
      </c>
      <c r="J157" s="36">
        <v>5169.8833333333332</v>
      </c>
      <c r="K157" s="31">
        <v>4706.8500000000004</v>
      </c>
      <c r="L157" s="31">
        <v>4253.8500000000004</v>
      </c>
      <c r="M157" s="31">
        <v>9.2092700000000001</v>
      </c>
      <c r="N157" s="1"/>
      <c r="O157" s="1"/>
    </row>
    <row r="158" spans="1:15" ht="12.75" customHeight="1">
      <c r="A158" s="33">
        <v>148</v>
      </c>
      <c r="B158" s="53" t="s">
        <v>872</v>
      </c>
      <c r="C158" s="31">
        <v>1030.3499999999999</v>
      </c>
      <c r="D158" s="36">
        <v>1041.45</v>
      </c>
      <c r="E158" s="36">
        <v>942.90000000000009</v>
      </c>
      <c r="F158" s="36">
        <v>855.45</v>
      </c>
      <c r="G158" s="36">
        <v>756.90000000000009</v>
      </c>
      <c r="H158" s="36">
        <v>1128.9000000000001</v>
      </c>
      <c r="I158" s="36">
        <v>1227.4499999999998</v>
      </c>
      <c r="J158" s="36">
        <v>1314.9</v>
      </c>
      <c r="K158" s="31">
        <v>1140</v>
      </c>
      <c r="L158" s="31">
        <v>954</v>
      </c>
      <c r="M158" s="31">
        <v>4.4857800000000001</v>
      </c>
      <c r="N158" s="1"/>
      <c r="O158" s="1"/>
    </row>
    <row r="159" spans="1:15" ht="12.75" customHeight="1">
      <c r="A159" s="33">
        <v>149</v>
      </c>
      <c r="B159" s="53" t="s">
        <v>367</v>
      </c>
      <c r="C159" s="31">
        <v>564.6</v>
      </c>
      <c r="D159" s="36">
        <v>569.33333333333337</v>
      </c>
      <c r="E159" s="36">
        <v>535.41666666666674</v>
      </c>
      <c r="F159" s="36">
        <v>506.23333333333335</v>
      </c>
      <c r="G159" s="36">
        <v>472.31666666666672</v>
      </c>
      <c r="H159" s="36">
        <v>598.51666666666677</v>
      </c>
      <c r="I159" s="36">
        <v>632.43333333333351</v>
      </c>
      <c r="J159" s="36">
        <v>661.61666666666679</v>
      </c>
      <c r="K159" s="31">
        <v>603.25</v>
      </c>
      <c r="L159" s="31">
        <v>540.15</v>
      </c>
      <c r="M159" s="31">
        <v>2.4887999999999999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628.35</v>
      </c>
      <c r="D160" s="36">
        <v>631.93333333333328</v>
      </c>
      <c r="E160" s="36">
        <v>600.36666666666656</v>
      </c>
      <c r="F160" s="36">
        <v>572.38333333333333</v>
      </c>
      <c r="G160" s="36">
        <v>540.81666666666661</v>
      </c>
      <c r="H160" s="36">
        <v>659.91666666666652</v>
      </c>
      <c r="I160" s="36">
        <v>691.48333333333335</v>
      </c>
      <c r="J160" s="36">
        <v>719.46666666666647</v>
      </c>
      <c r="K160" s="31">
        <v>663.5</v>
      </c>
      <c r="L160" s="31">
        <v>603.95000000000005</v>
      </c>
      <c r="M160" s="31">
        <v>29.710889999999999</v>
      </c>
      <c r="N160" s="1"/>
      <c r="O160" s="1"/>
    </row>
    <row r="161" spans="1:15" ht="12.75" customHeight="1">
      <c r="A161" s="33">
        <v>151</v>
      </c>
      <c r="B161" s="53" t="s">
        <v>368</v>
      </c>
      <c r="C161" s="31">
        <v>2202.65</v>
      </c>
      <c r="D161" s="36">
        <v>2167.8666666666663</v>
      </c>
      <c r="E161" s="36">
        <v>2101.7333333333327</v>
      </c>
      <c r="F161" s="36">
        <v>2000.8166666666662</v>
      </c>
      <c r="G161" s="36">
        <v>1934.6833333333325</v>
      </c>
      <c r="H161" s="36">
        <v>2268.7833333333328</v>
      </c>
      <c r="I161" s="36">
        <v>2334.916666666667</v>
      </c>
      <c r="J161" s="36">
        <v>2435.833333333333</v>
      </c>
      <c r="K161" s="31">
        <v>2234</v>
      </c>
      <c r="L161" s="31">
        <v>2066.9499999999998</v>
      </c>
      <c r="M161" s="31">
        <v>1.4894799999999999</v>
      </c>
      <c r="N161" s="1"/>
      <c r="O161" s="1"/>
    </row>
    <row r="162" spans="1:15" ht="12.75" customHeight="1">
      <c r="A162" s="33">
        <v>152</v>
      </c>
      <c r="B162" s="53" t="s">
        <v>369</v>
      </c>
      <c r="C162" s="31">
        <v>222.35</v>
      </c>
      <c r="D162" s="36">
        <v>236.5</v>
      </c>
      <c r="E162" s="36">
        <v>201</v>
      </c>
      <c r="F162" s="36">
        <v>179.65</v>
      </c>
      <c r="G162" s="36">
        <v>144.15</v>
      </c>
      <c r="H162" s="36">
        <v>257.85000000000002</v>
      </c>
      <c r="I162" s="36">
        <v>293.35000000000002</v>
      </c>
      <c r="J162" s="36">
        <v>314.7</v>
      </c>
      <c r="K162" s="31">
        <v>272</v>
      </c>
      <c r="L162" s="31">
        <v>215.15</v>
      </c>
      <c r="M162" s="31">
        <v>188.31647000000001</v>
      </c>
      <c r="N162" s="1"/>
      <c r="O162" s="1"/>
    </row>
    <row r="163" spans="1:15" ht="12.75" customHeight="1">
      <c r="A163" s="33">
        <v>153</v>
      </c>
      <c r="B163" s="53" t="s">
        <v>370</v>
      </c>
      <c r="C163" s="31">
        <v>90.95</v>
      </c>
      <c r="D163" s="36">
        <v>92.149999999999991</v>
      </c>
      <c r="E163" s="36">
        <v>87.799999999999983</v>
      </c>
      <c r="F163" s="36">
        <v>84.649999999999991</v>
      </c>
      <c r="G163" s="36">
        <v>80.299999999999983</v>
      </c>
      <c r="H163" s="36">
        <v>95.299999999999983</v>
      </c>
      <c r="I163" s="36">
        <v>99.649999999999977</v>
      </c>
      <c r="J163" s="36">
        <v>102.79999999999998</v>
      </c>
      <c r="K163" s="31">
        <v>96.5</v>
      </c>
      <c r="L163" s="31">
        <v>89</v>
      </c>
      <c r="M163" s="31">
        <v>51.886139999999997</v>
      </c>
      <c r="N163" s="1"/>
      <c r="O163" s="1"/>
    </row>
    <row r="164" spans="1:15" ht="12.75" customHeight="1">
      <c r="A164" s="33">
        <v>154</v>
      </c>
      <c r="B164" s="53" t="s">
        <v>797</v>
      </c>
      <c r="C164" s="31">
        <v>910.45</v>
      </c>
      <c r="D164" s="36">
        <v>883.76666666666677</v>
      </c>
      <c r="E164" s="36">
        <v>842.53333333333353</v>
      </c>
      <c r="F164" s="36">
        <v>774.61666666666679</v>
      </c>
      <c r="G164" s="36">
        <v>733.38333333333355</v>
      </c>
      <c r="H164" s="36">
        <v>951.68333333333351</v>
      </c>
      <c r="I164" s="36">
        <v>992.91666666666686</v>
      </c>
      <c r="J164" s="36">
        <v>1060.8333333333335</v>
      </c>
      <c r="K164" s="31">
        <v>925</v>
      </c>
      <c r="L164" s="31">
        <v>815.85</v>
      </c>
      <c r="M164" s="31">
        <v>1.6124400000000001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3802.5</v>
      </c>
      <c r="D165" s="36">
        <v>3762.7333333333336</v>
      </c>
      <c r="E165" s="36">
        <v>3596.2166666666672</v>
      </c>
      <c r="F165" s="36">
        <v>3389.9333333333334</v>
      </c>
      <c r="G165" s="36">
        <v>3223.416666666667</v>
      </c>
      <c r="H165" s="36">
        <v>3969.0166666666673</v>
      </c>
      <c r="I165" s="36">
        <v>4135.5333333333338</v>
      </c>
      <c r="J165" s="36">
        <v>4341.8166666666675</v>
      </c>
      <c r="K165" s="31">
        <v>3929.25</v>
      </c>
      <c r="L165" s="31">
        <v>3556.45</v>
      </c>
      <c r="M165" s="31">
        <v>3.3974799999999998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455.45</v>
      </c>
      <c r="D166" s="36">
        <v>463.18333333333334</v>
      </c>
      <c r="E166" s="36">
        <v>421.4666666666667</v>
      </c>
      <c r="F166" s="36">
        <v>387.48333333333335</v>
      </c>
      <c r="G166" s="36">
        <v>345.76666666666671</v>
      </c>
      <c r="H166" s="36">
        <v>497.16666666666669</v>
      </c>
      <c r="I166" s="36">
        <v>538.88333333333321</v>
      </c>
      <c r="J166" s="36">
        <v>572.86666666666667</v>
      </c>
      <c r="K166" s="31">
        <v>504.9</v>
      </c>
      <c r="L166" s="31">
        <v>429.2</v>
      </c>
      <c r="M166" s="31">
        <v>109.82923</v>
      </c>
      <c r="N166" s="1"/>
      <c r="O166" s="1"/>
    </row>
    <row r="167" spans="1:15" ht="12.75" customHeight="1">
      <c r="A167" s="33">
        <v>157</v>
      </c>
      <c r="B167" s="53" t="s">
        <v>371</v>
      </c>
      <c r="C167" s="31">
        <v>423.55</v>
      </c>
      <c r="D167" s="36">
        <v>421.73333333333335</v>
      </c>
      <c r="E167" s="36">
        <v>406.81666666666672</v>
      </c>
      <c r="F167" s="36">
        <v>390.08333333333337</v>
      </c>
      <c r="G167" s="36">
        <v>375.16666666666674</v>
      </c>
      <c r="H167" s="36">
        <v>438.4666666666667</v>
      </c>
      <c r="I167" s="36">
        <v>453.38333333333333</v>
      </c>
      <c r="J167" s="36">
        <v>470.11666666666667</v>
      </c>
      <c r="K167" s="31">
        <v>436.65</v>
      </c>
      <c r="L167" s="31">
        <v>405</v>
      </c>
      <c r="M167" s="31">
        <v>1.67926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156.80000000000001</v>
      </c>
      <c r="D168" s="36">
        <v>156.76666666666668</v>
      </c>
      <c r="E168" s="36">
        <v>149.78333333333336</v>
      </c>
      <c r="F168" s="36">
        <v>142.76666666666668</v>
      </c>
      <c r="G168" s="36">
        <v>135.78333333333336</v>
      </c>
      <c r="H168" s="36">
        <v>163.78333333333336</v>
      </c>
      <c r="I168" s="36">
        <v>170.76666666666665</v>
      </c>
      <c r="J168" s="36">
        <v>177.78333333333336</v>
      </c>
      <c r="K168" s="31">
        <v>163.75</v>
      </c>
      <c r="L168" s="31">
        <v>149.75</v>
      </c>
      <c r="M168" s="31">
        <v>76.714910000000003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154.65</v>
      </c>
      <c r="D169" s="36">
        <v>156</v>
      </c>
      <c r="E169" s="36">
        <v>146.65</v>
      </c>
      <c r="F169" s="36">
        <v>138.65</v>
      </c>
      <c r="G169" s="36">
        <v>129.30000000000001</v>
      </c>
      <c r="H169" s="36">
        <v>164</v>
      </c>
      <c r="I169" s="36">
        <v>173.35000000000002</v>
      </c>
      <c r="J169" s="36">
        <v>181.35</v>
      </c>
      <c r="K169" s="31">
        <v>165.35</v>
      </c>
      <c r="L169" s="31">
        <v>148</v>
      </c>
      <c r="M169" s="31">
        <v>199.75570999999999</v>
      </c>
      <c r="N169" s="1"/>
      <c r="O169" s="1"/>
    </row>
    <row r="170" spans="1:15" ht="12.75" customHeight="1">
      <c r="A170" s="33">
        <v>160</v>
      </c>
      <c r="B170" s="53" t="s">
        <v>372</v>
      </c>
      <c r="C170" s="31">
        <v>638.25</v>
      </c>
      <c r="D170" s="36">
        <v>640.01666666666665</v>
      </c>
      <c r="E170" s="36">
        <v>578.0333333333333</v>
      </c>
      <c r="F170" s="36">
        <v>517.81666666666661</v>
      </c>
      <c r="G170" s="36">
        <v>455.83333333333326</v>
      </c>
      <c r="H170" s="36">
        <v>700.23333333333335</v>
      </c>
      <c r="I170" s="36">
        <v>762.2166666666667</v>
      </c>
      <c r="J170" s="36">
        <v>822.43333333333339</v>
      </c>
      <c r="K170" s="31">
        <v>702</v>
      </c>
      <c r="L170" s="31">
        <v>579.79999999999995</v>
      </c>
      <c r="M170" s="31">
        <v>3.00298</v>
      </c>
      <c r="N170" s="1"/>
      <c r="O170" s="1"/>
    </row>
    <row r="171" spans="1:15" ht="12.75" customHeight="1">
      <c r="A171" s="33">
        <v>161</v>
      </c>
      <c r="B171" s="53" t="s">
        <v>373</v>
      </c>
      <c r="C171" s="31">
        <v>4370.6499999999996</v>
      </c>
      <c r="D171" s="36">
        <v>4344.5</v>
      </c>
      <c r="E171" s="36">
        <v>4256.1499999999996</v>
      </c>
      <c r="F171" s="36">
        <v>4141.6499999999996</v>
      </c>
      <c r="G171" s="36">
        <v>4053.2999999999993</v>
      </c>
      <c r="H171" s="36">
        <v>4459</v>
      </c>
      <c r="I171" s="36">
        <v>4547.3500000000004</v>
      </c>
      <c r="J171" s="36">
        <v>4661.8500000000004</v>
      </c>
      <c r="K171" s="31">
        <v>4432.8500000000004</v>
      </c>
      <c r="L171" s="31">
        <v>4230</v>
      </c>
      <c r="M171" s="31">
        <v>0.44666</v>
      </c>
      <c r="N171" s="1"/>
      <c r="O171" s="1"/>
    </row>
    <row r="172" spans="1:15" ht="12.75" customHeight="1">
      <c r="A172" s="33">
        <v>162</v>
      </c>
      <c r="B172" s="53" t="s">
        <v>374</v>
      </c>
      <c r="C172" s="31">
        <v>1366.3</v>
      </c>
      <c r="D172" s="36">
        <v>1388.7666666666667</v>
      </c>
      <c r="E172" s="36">
        <v>1307.5333333333333</v>
      </c>
      <c r="F172" s="36">
        <v>1248.7666666666667</v>
      </c>
      <c r="G172" s="36">
        <v>1167.5333333333333</v>
      </c>
      <c r="H172" s="36">
        <v>1447.5333333333333</v>
      </c>
      <c r="I172" s="36">
        <v>1528.7666666666664</v>
      </c>
      <c r="J172" s="36">
        <v>1587.5333333333333</v>
      </c>
      <c r="K172" s="31">
        <v>1470</v>
      </c>
      <c r="L172" s="31">
        <v>1330</v>
      </c>
      <c r="M172" s="31">
        <v>3.2322899999999999</v>
      </c>
      <c r="N172" s="1"/>
      <c r="O172" s="1"/>
    </row>
    <row r="173" spans="1:15" ht="12.75" customHeight="1">
      <c r="A173" s="33">
        <v>163</v>
      </c>
      <c r="B173" s="53" t="s">
        <v>375</v>
      </c>
      <c r="C173" s="31">
        <v>322.64999999999998</v>
      </c>
      <c r="D173" s="36">
        <v>325.38333333333333</v>
      </c>
      <c r="E173" s="36">
        <v>304.36666666666667</v>
      </c>
      <c r="F173" s="36">
        <v>286.08333333333337</v>
      </c>
      <c r="G173" s="36">
        <v>265.06666666666672</v>
      </c>
      <c r="H173" s="36">
        <v>343.66666666666663</v>
      </c>
      <c r="I173" s="36">
        <v>364.68333333333328</v>
      </c>
      <c r="J173" s="36">
        <v>382.96666666666658</v>
      </c>
      <c r="K173" s="31">
        <v>346.4</v>
      </c>
      <c r="L173" s="31">
        <v>307.10000000000002</v>
      </c>
      <c r="M173" s="31">
        <v>41.220529999999997</v>
      </c>
      <c r="N173" s="1"/>
      <c r="O173" s="1"/>
    </row>
    <row r="174" spans="1:15" ht="12.75" customHeight="1">
      <c r="A174" s="33">
        <v>164</v>
      </c>
      <c r="B174" s="53" t="s">
        <v>376</v>
      </c>
      <c r="C174" s="31">
        <v>181.9</v>
      </c>
      <c r="D174" s="36">
        <v>183.38333333333333</v>
      </c>
      <c r="E174" s="36">
        <v>174.76666666666665</v>
      </c>
      <c r="F174" s="36">
        <v>167.63333333333333</v>
      </c>
      <c r="G174" s="36">
        <v>159.01666666666665</v>
      </c>
      <c r="H174" s="36">
        <v>190.51666666666665</v>
      </c>
      <c r="I174" s="36">
        <v>199.13333333333333</v>
      </c>
      <c r="J174" s="36">
        <v>206.26666666666665</v>
      </c>
      <c r="K174" s="31">
        <v>192</v>
      </c>
      <c r="L174" s="31">
        <v>176.25</v>
      </c>
      <c r="M174" s="31">
        <v>27.33108</v>
      </c>
      <c r="N174" s="1"/>
      <c r="O174" s="1"/>
    </row>
    <row r="175" spans="1:15" ht="12.75" customHeight="1">
      <c r="A175" s="33">
        <v>165</v>
      </c>
      <c r="B175" s="53" t="s">
        <v>798</v>
      </c>
      <c r="C175" s="31">
        <v>740.6</v>
      </c>
      <c r="D175" s="36">
        <v>743.93333333333339</v>
      </c>
      <c r="E175" s="36">
        <v>711.36666666666679</v>
      </c>
      <c r="F175" s="36">
        <v>682.13333333333344</v>
      </c>
      <c r="G175" s="36">
        <v>649.56666666666683</v>
      </c>
      <c r="H175" s="36">
        <v>773.16666666666674</v>
      </c>
      <c r="I175" s="36">
        <v>805.73333333333335</v>
      </c>
      <c r="J175" s="36">
        <v>834.9666666666667</v>
      </c>
      <c r="K175" s="31">
        <v>776.5</v>
      </c>
      <c r="L175" s="31">
        <v>714.7</v>
      </c>
      <c r="M175" s="31">
        <v>15.027520000000001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439.35</v>
      </c>
      <c r="D176" s="36">
        <v>436.25</v>
      </c>
      <c r="E176" s="36">
        <v>409.1</v>
      </c>
      <c r="F176" s="36">
        <v>378.85</v>
      </c>
      <c r="G176" s="36">
        <v>351.70000000000005</v>
      </c>
      <c r="H176" s="36">
        <v>466.5</v>
      </c>
      <c r="I176" s="36">
        <v>493.65</v>
      </c>
      <c r="J176" s="36">
        <v>523.9</v>
      </c>
      <c r="K176" s="31">
        <v>463.4</v>
      </c>
      <c r="L176" s="31">
        <v>406</v>
      </c>
      <c r="M176" s="31">
        <v>10.61126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190.3</v>
      </c>
      <c r="D177" s="36">
        <v>198.08333333333334</v>
      </c>
      <c r="E177" s="36">
        <v>165.7166666666667</v>
      </c>
      <c r="F177" s="36">
        <v>141.13333333333335</v>
      </c>
      <c r="G177" s="36">
        <v>108.76666666666671</v>
      </c>
      <c r="H177" s="36">
        <v>222.66666666666669</v>
      </c>
      <c r="I177" s="36">
        <v>255.0333333333333</v>
      </c>
      <c r="J177" s="36">
        <v>279.61666666666667</v>
      </c>
      <c r="K177" s="31">
        <v>230.45</v>
      </c>
      <c r="L177" s="31">
        <v>173.5</v>
      </c>
      <c r="M177" s="31">
        <v>1446.3835300000001</v>
      </c>
      <c r="N177" s="1"/>
      <c r="O177" s="1"/>
    </row>
    <row r="178" spans="1:15" ht="12.75" customHeight="1">
      <c r="A178" s="33">
        <v>168</v>
      </c>
      <c r="B178" s="53" t="s">
        <v>377</v>
      </c>
      <c r="C178" s="31">
        <v>1194.5</v>
      </c>
      <c r="D178" s="36">
        <v>1195.0666666666666</v>
      </c>
      <c r="E178" s="36">
        <v>1168.1333333333332</v>
      </c>
      <c r="F178" s="36">
        <v>1141.7666666666667</v>
      </c>
      <c r="G178" s="36">
        <v>1114.8333333333333</v>
      </c>
      <c r="H178" s="36">
        <v>1221.4333333333332</v>
      </c>
      <c r="I178" s="36">
        <v>1248.3666666666666</v>
      </c>
      <c r="J178" s="36">
        <v>1274.7333333333331</v>
      </c>
      <c r="K178" s="31">
        <v>1222</v>
      </c>
      <c r="L178" s="31">
        <v>1168.7</v>
      </c>
      <c r="M178" s="31">
        <v>2.1351900000000001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76.599999999999994</v>
      </c>
      <c r="D179" s="36">
        <v>78.416666666666671</v>
      </c>
      <c r="E179" s="36">
        <v>68.833333333333343</v>
      </c>
      <c r="F179" s="36">
        <v>61.066666666666677</v>
      </c>
      <c r="G179" s="36">
        <v>51.483333333333348</v>
      </c>
      <c r="H179" s="36">
        <v>86.183333333333337</v>
      </c>
      <c r="I179" s="36">
        <v>95.76666666666668</v>
      </c>
      <c r="J179" s="36">
        <v>103.53333333333333</v>
      </c>
      <c r="K179" s="31">
        <v>88</v>
      </c>
      <c r="L179" s="31">
        <v>70.650000000000006</v>
      </c>
      <c r="M179" s="31">
        <v>1152.2670700000001</v>
      </c>
      <c r="N179" s="1"/>
      <c r="O179" s="1"/>
    </row>
    <row r="180" spans="1:15" ht="12.75" customHeight="1">
      <c r="A180" s="33">
        <v>170</v>
      </c>
      <c r="B180" s="53" t="s">
        <v>785</v>
      </c>
      <c r="C180" s="31">
        <v>1275.6500000000001</v>
      </c>
      <c r="D180" s="36">
        <v>1316.7833333333333</v>
      </c>
      <c r="E180" s="36">
        <v>1234.5166666666667</v>
      </c>
      <c r="F180" s="36">
        <v>1193.3833333333334</v>
      </c>
      <c r="G180" s="36">
        <v>1111.1166666666668</v>
      </c>
      <c r="H180" s="36">
        <v>1357.9166666666665</v>
      </c>
      <c r="I180" s="36">
        <v>1440.1833333333329</v>
      </c>
      <c r="J180" s="36">
        <v>1481.3166666666664</v>
      </c>
      <c r="K180" s="31">
        <v>1399.05</v>
      </c>
      <c r="L180" s="31">
        <v>1275.6500000000001</v>
      </c>
      <c r="M180" s="31">
        <v>13.839079999999999</v>
      </c>
      <c r="N180" s="1"/>
      <c r="O180" s="1"/>
    </row>
    <row r="181" spans="1:15" ht="12.75" customHeight="1">
      <c r="A181" s="33">
        <v>171</v>
      </c>
      <c r="B181" s="53" t="s">
        <v>378</v>
      </c>
      <c r="C181" s="31">
        <v>349.7</v>
      </c>
      <c r="D181" s="36">
        <v>345.63333333333338</v>
      </c>
      <c r="E181" s="36">
        <v>321.31666666666678</v>
      </c>
      <c r="F181" s="36">
        <v>292.93333333333339</v>
      </c>
      <c r="G181" s="36">
        <v>268.61666666666679</v>
      </c>
      <c r="H181" s="36">
        <v>374.01666666666677</v>
      </c>
      <c r="I181" s="36">
        <v>398.33333333333337</v>
      </c>
      <c r="J181" s="36">
        <v>426.71666666666675</v>
      </c>
      <c r="K181" s="31">
        <v>369.95</v>
      </c>
      <c r="L181" s="31">
        <v>317.25</v>
      </c>
      <c r="M181" s="31">
        <v>40.209139999999998</v>
      </c>
      <c r="N181" s="1"/>
      <c r="O181" s="1"/>
    </row>
    <row r="182" spans="1:15" ht="12.75" customHeight="1">
      <c r="A182" s="33">
        <v>172</v>
      </c>
      <c r="B182" s="53" t="s">
        <v>830</v>
      </c>
      <c r="C182" s="31">
        <v>7123.05</v>
      </c>
      <c r="D182" s="36">
        <v>7026.416666666667</v>
      </c>
      <c r="E182" s="36">
        <v>6807.1333333333341</v>
      </c>
      <c r="F182" s="36">
        <v>6491.2166666666672</v>
      </c>
      <c r="G182" s="36">
        <v>6271.9333333333343</v>
      </c>
      <c r="H182" s="36">
        <v>7342.3333333333339</v>
      </c>
      <c r="I182" s="36">
        <v>7561.6166666666668</v>
      </c>
      <c r="J182" s="36">
        <v>7877.5333333333338</v>
      </c>
      <c r="K182" s="31">
        <v>7245.7</v>
      </c>
      <c r="L182" s="31">
        <v>6710.5</v>
      </c>
      <c r="M182" s="31">
        <v>0.28631000000000001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1790.45</v>
      </c>
      <c r="D183" s="36">
        <v>1770.55</v>
      </c>
      <c r="E183" s="36">
        <v>1674.3999999999999</v>
      </c>
      <c r="F183" s="36">
        <v>1558.35</v>
      </c>
      <c r="G183" s="36">
        <v>1462.1999999999998</v>
      </c>
      <c r="H183" s="36">
        <v>1886.6</v>
      </c>
      <c r="I183" s="36">
        <v>1982.75</v>
      </c>
      <c r="J183" s="36">
        <v>2098.8000000000002</v>
      </c>
      <c r="K183" s="31">
        <v>1866.7</v>
      </c>
      <c r="L183" s="31">
        <v>1654.5</v>
      </c>
      <c r="M183" s="31">
        <v>1.90205</v>
      </c>
      <c r="N183" s="1"/>
      <c r="O183" s="1"/>
    </row>
    <row r="184" spans="1:15" ht="12.75" customHeight="1">
      <c r="A184" s="33">
        <v>174</v>
      </c>
      <c r="B184" s="53" t="s">
        <v>379</v>
      </c>
      <c r="C184" s="31">
        <v>2349.5500000000002</v>
      </c>
      <c r="D184" s="36">
        <v>2367</v>
      </c>
      <c r="E184" s="36">
        <v>2217.5500000000002</v>
      </c>
      <c r="F184" s="36">
        <v>2085.5500000000002</v>
      </c>
      <c r="G184" s="36">
        <v>1936.1000000000004</v>
      </c>
      <c r="H184" s="36">
        <v>2499</v>
      </c>
      <c r="I184" s="36">
        <v>2648.45</v>
      </c>
      <c r="J184" s="36">
        <v>2780.45</v>
      </c>
      <c r="K184" s="31">
        <v>2516.4499999999998</v>
      </c>
      <c r="L184" s="31">
        <v>2235</v>
      </c>
      <c r="M184" s="31">
        <v>2.5177499999999999</v>
      </c>
      <c r="N184" s="1"/>
      <c r="O184" s="1"/>
    </row>
    <row r="185" spans="1:15" ht="12.75" customHeight="1">
      <c r="A185" s="33">
        <v>175</v>
      </c>
      <c r="B185" s="53" t="s">
        <v>831</v>
      </c>
      <c r="C185" s="31">
        <v>825.95</v>
      </c>
      <c r="D185" s="36">
        <v>808.63333333333333</v>
      </c>
      <c r="E185" s="36">
        <v>773.26666666666665</v>
      </c>
      <c r="F185" s="36">
        <v>720.58333333333337</v>
      </c>
      <c r="G185" s="36">
        <v>685.2166666666667</v>
      </c>
      <c r="H185" s="36">
        <v>861.31666666666661</v>
      </c>
      <c r="I185" s="36">
        <v>896.68333333333317</v>
      </c>
      <c r="J185" s="36">
        <v>949.36666666666656</v>
      </c>
      <c r="K185" s="31">
        <v>844</v>
      </c>
      <c r="L185" s="31">
        <v>755.95</v>
      </c>
      <c r="M185" s="31">
        <v>1.25871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1122.3499999999999</v>
      </c>
      <c r="D186" s="36">
        <v>1116.1666666666667</v>
      </c>
      <c r="E186" s="36">
        <v>1043.3333333333335</v>
      </c>
      <c r="F186" s="36">
        <v>964.31666666666683</v>
      </c>
      <c r="G186" s="36">
        <v>891.48333333333358</v>
      </c>
      <c r="H186" s="36">
        <v>1195.1833333333334</v>
      </c>
      <c r="I186" s="36">
        <v>1268.0166666666669</v>
      </c>
      <c r="J186" s="36">
        <v>1347.0333333333333</v>
      </c>
      <c r="K186" s="31">
        <v>1189</v>
      </c>
      <c r="L186" s="31">
        <v>1037.1500000000001</v>
      </c>
      <c r="M186" s="31">
        <v>21.990369999999999</v>
      </c>
      <c r="N186" s="1"/>
      <c r="O186" s="1"/>
    </row>
    <row r="187" spans="1:15" ht="12.75" customHeight="1">
      <c r="A187" s="33">
        <v>177</v>
      </c>
      <c r="B187" s="53" t="s">
        <v>801</v>
      </c>
      <c r="C187" s="31">
        <v>1076.8</v>
      </c>
      <c r="D187" s="36">
        <v>1095.9333333333334</v>
      </c>
      <c r="E187" s="36">
        <v>1006.9166666666667</v>
      </c>
      <c r="F187" s="36">
        <v>937.0333333333333</v>
      </c>
      <c r="G187" s="36">
        <v>848.01666666666665</v>
      </c>
      <c r="H187" s="36">
        <v>1165.8166666666668</v>
      </c>
      <c r="I187" s="36">
        <v>1254.8333333333333</v>
      </c>
      <c r="J187" s="36">
        <v>1324.7166666666669</v>
      </c>
      <c r="K187" s="31">
        <v>1184.95</v>
      </c>
      <c r="L187" s="31">
        <v>1026.05</v>
      </c>
      <c r="M187" s="31">
        <v>8.9681700000000006</v>
      </c>
      <c r="N187" s="1"/>
      <c r="O187" s="1"/>
    </row>
    <row r="188" spans="1:15" ht="12.75" customHeight="1">
      <c r="A188" s="33">
        <v>178</v>
      </c>
      <c r="B188" s="53" t="s">
        <v>832</v>
      </c>
      <c r="C188" s="31">
        <v>940.1</v>
      </c>
      <c r="D188" s="36">
        <v>938.73333333333323</v>
      </c>
      <c r="E188" s="36">
        <v>887.46666666666647</v>
      </c>
      <c r="F188" s="36">
        <v>834.83333333333326</v>
      </c>
      <c r="G188" s="36">
        <v>783.56666666666649</v>
      </c>
      <c r="H188" s="36">
        <v>991.36666666666645</v>
      </c>
      <c r="I188" s="36">
        <v>1042.6333333333332</v>
      </c>
      <c r="J188" s="36">
        <v>1095.2666666666664</v>
      </c>
      <c r="K188" s="31">
        <v>990</v>
      </c>
      <c r="L188" s="31">
        <v>886.1</v>
      </c>
      <c r="M188" s="31">
        <v>9.6041600000000003</v>
      </c>
      <c r="N188" s="1"/>
      <c r="O188" s="1"/>
    </row>
    <row r="189" spans="1:15" ht="12.75" customHeight="1">
      <c r="A189" s="33">
        <v>179</v>
      </c>
      <c r="B189" s="53" t="s">
        <v>380</v>
      </c>
      <c r="C189" s="31">
        <v>3549.95</v>
      </c>
      <c r="D189" s="36">
        <v>3539.9666666666667</v>
      </c>
      <c r="E189" s="36">
        <v>3319.9833333333336</v>
      </c>
      <c r="F189" s="36">
        <v>3090.0166666666669</v>
      </c>
      <c r="G189" s="36">
        <v>2870.0333333333338</v>
      </c>
      <c r="H189" s="36">
        <v>3769.9333333333334</v>
      </c>
      <c r="I189" s="36">
        <v>3989.9166666666661</v>
      </c>
      <c r="J189" s="36">
        <v>4219.8833333333332</v>
      </c>
      <c r="K189" s="31">
        <v>3759.95</v>
      </c>
      <c r="L189" s="31">
        <v>3310</v>
      </c>
      <c r="M189" s="31">
        <v>0.95852999999999999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1348.45</v>
      </c>
      <c r="D190" s="36">
        <v>1319.25</v>
      </c>
      <c r="E190" s="36">
        <v>1280.9000000000001</v>
      </c>
      <c r="F190" s="36">
        <v>1213.3500000000001</v>
      </c>
      <c r="G190" s="36">
        <v>1175.0000000000002</v>
      </c>
      <c r="H190" s="36">
        <v>1386.8</v>
      </c>
      <c r="I190" s="36">
        <v>1425.1499999999999</v>
      </c>
      <c r="J190" s="36">
        <v>1492.6999999999998</v>
      </c>
      <c r="K190" s="31">
        <v>1357.6</v>
      </c>
      <c r="L190" s="31">
        <v>1251.7</v>
      </c>
      <c r="M190" s="31">
        <v>20.527270000000001</v>
      </c>
      <c r="N190" s="1"/>
      <c r="O190" s="1"/>
    </row>
    <row r="191" spans="1:15" ht="12.75" customHeight="1">
      <c r="A191" s="33">
        <v>181</v>
      </c>
      <c r="B191" s="53" t="s">
        <v>381</v>
      </c>
      <c r="C191" s="31">
        <v>793.15</v>
      </c>
      <c r="D191" s="36">
        <v>773.81666666666661</v>
      </c>
      <c r="E191" s="36">
        <v>744.33333333333326</v>
      </c>
      <c r="F191" s="36">
        <v>695.51666666666665</v>
      </c>
      <c r="G191" s="36">
        <v>666.0333333333333</v>
      </c>
      <c r="H191" s="36">
        <v>822.63333333333321</v>
      </c>
      <c r="I191" s="36">
        <v>852.11666666666656</v>
      </c>
      <c r="J191" s="36">
        <v>900.93333333333317</v>
      </c>
      <c r="K191" s="31">
        <v>803.3</v>
      </c>
      <c r="L191" s="31">
        <v>725</v>
      </c>
      <c r="M191" s="31">
        <v>4.9075100000000003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2583.9499999999998</v>
      </c>
      <c r="D192" s="36">
        <v>2689.0166666666664</v>
      </c>
      <c r="E192" s="36">
        <v>2428.083333333333</v>
      </c>
      <c r="F192" s="36">
        <v>2272.2166666666667</v>
      </c>
      <c r="G192" s="36">
        <v>2011.2833333333333</v>
      </c>
      <c r="H192" s="36">
        <v>2844.8833333333328</v>
      </c>
      <c r="I192" s="36">
        <v>3105.8166666666662</v>
      </c>
      <c r="J192" s="36">
        <v>3261.6833333333325</v>
      </c>
      <c r="K192" s="31">
        <v>2949.95</v>
      </c>
      <c r="L192" s="31">
        <v>2533.15</v>
      </c>
      <c r="M192" s="31">
        <v>11.11523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412</v>
      </c>
      <c r="D193" s="36">
        <v>418.41666666666669</v>
      </c>
      <c r="E193" s="36">
        <v>394.83333333333337</v>
      </c>
      <c r="F193" s="36">
        <v>377.66666666666669</v>
      </c>
      <c r="G193" s="36">
        <v>354.08333333333337</v>
      </c>
      <c r="H193" s="36">
        <v>435.58333333333337</v>
      </c>
      <c r="I193" s="36">
        <v>459.16666666666674</v>
      </c>
      <c r="J193" s="36">
        <v>476.33333333333337</v>
      </c>
      <c r="K193" s="31">
        <v>442</v>
      </c>
      <c r="L193" s="31">
        <v>401.25</v>
      </c>
      <c r="M193" s="31">
        <v>21.44276</v>
      </c>
      <c r="N193" s="1"/>
      <c r="O193" s="1"/>
    </row>
    <row r="194" spans="1:15" ht="12.75" customHeight="1">
      <c r="A194" s="33">
        <v>184</v>
      </c>
      <c r="B194" s="53" t="s">
        <v>382</v>
      </c>
      <c r="C194" s="31">
        <v>524.15</v>
      </c>
      <c r="D194" s="36">
        <v>538.78333333333342</v>
      </c>
      <c r="E194" s="36">
        <v>501.56666666666683</v>
      </c>
      <c r="F194" s="36">
        <v>478.98333333333346</v>
      </c>
      <c r="G194" s="36">
        <v>441.76666666666688</v>
      </c>
      <c r="H194" s="36">
        <v>561.36666666666679</v>
      </c>
      <c r="I194" s="36">
        <v>598.58333333333326</v>
      </c>
      <c r="J194" s="36">
        <v>621.16666666666674</v>
      </c>
      <c r="K194" s="31">
        <v>576</v>
      </c>
      <c r="L194" s="31">
        <v>516.20000000000005</v>
      </c>
      <c r="M194" s="31">
        <v>11.027810000000001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2256.4</v>
      </c>
      <c r="D195" s="36">
        <v>2264.4</v>
      </c>
      <c r="E195" s="36">
        <v>2163.6000000000004</v>
      </c>
      <c r="F195" s="36">
        <v>2070.8000000000002</v>
      </c>
      <c r="G195" s="36">
        <v>1970.0000000000005</v>
      </c>
      <c r="H195" s="36">
        <v>2357.2000000000003</v>
      </c>
      <c r="I195" s="36">
        <v>2458.0000000000005</v>
      </c>
      <c r="J195" s="36">
        <v>2550.8000000000002</v>
      </c>
      <c r="K195" s="31">
        <v>2365.1999999999998</v>
      </c>
      <c r="L195" s="31">
        <v>2171.6</v>
      </c>
      <c r="M195" s="31">
        <v>15.43389</v>
      </c>
      <c r="N195" s="1"/>
      <c r="O195" s="1"/>
    </row>
    <row r="196" spans="1:15" ht="12.75" customHeight="1">
      <c r="A196" s="33">
        <v>186</v>
      </c>
      <c r="B196" s="53" t="s">
        <v>383</v>
      </c>
      <c r="C196" s="31">
        <v>986.95</v>
      </c>
      <c r="D196" s="36">
        <v>994.96666666666658</v>
      </c>
      <c r="E196" s="36">
        <v>921.93333333333317</v>
      </c>
      <c r="F196" s="36">
        <v>856.91666666666663</v>
      </c>
      <c r="G196" s="36">
        <v>783.88333333333321</v>
      </c>
      <c r="H196" s="36">
        <v>1059.9833333333331</v>
      </c>
      <c r="I196" s="36">
        <v>1133.0166666666667</v>
      </c>
      <c r="J196" s="36">
        <v>1198.0333333333331</v>
      </c>
      <c r="K196" s="31">
        <v>1068</v>
      </c>
      <c r="L196" s="31">
        <v>929.95</v>
      </c>
      <c r="M196" s="31">
        <v>15.891540000000001</v>
      </c>
      <c r="N196" s="1"/>
      <c r="O196" s="1"/>
    </row>
    <row r="197" spans="1:15" ht="12.75" customHeight="1">
      <c r="A197" s="33">
        <v>187</v>
      </c>
      <c r="B197" s="53" t="s">
        <v>384</v>
      </c>
      <c r="C197" s="31">
        <v>2512.3000000000002</v>
      </c>
      <c r="D197" s="36">
        <v>2513.9666666666667</v>
      </c>
      <c r="E197" s="36">
        <v>2408.0833333333335</v>
      </c>
      <c r="F197" s="36">
        <v>2303.8666666666668</v>
      </c>
      <c r="G197" s="36">
        <v>2197.9833333333336</v>
      </c>
      <c r="H197" s="36">
        <v>2618.1833333333334</v>
      </c>
      <c r="I197" s="36">
        <v>2724.0666666666666</v>
      </c>
      <c r="J197" s="36">
        <v>2828.2833333333333</v>
      </c>
      <c r="K197" s="31">
        <v>2619.85</v>
      </c>
      <c r="L197" s="31">
        <v>2409.75</v>
      </c>
      <c r="M197" s="31">
        <v>0.89361000000000002</v>
      </c>
      <c r="N197" s="1"/>
      <c r="O197" s="1"/>
    </row>
    <row r="198" spans="1:15" ht="12.75" customHeight="1">
      <c r="A198" s="33">
        <v>188</v>
      </c>
      <c r="B198" s="53" t="s">
        <v>385</v>
      </c>
      <c r="C198" s="31">
        <v>135.35</v>
      </c>
      <c r="D198" s="36">
        <v>134.31666666666666</v>
      </c>
      <c r="E198" s="36">
        <v>126.03333333333333</v>
      </c>
      <c r="F198" s="36">
        <v>116.71666666666667</v>
      </c>
      <c r="G198" s="36">
        <v>108.43333333333334</v>
      </c>
      <c r="H198" s="36">
        <v>143.63333333333333</v>
      </c>
      <c r="I198" s="36">
        <v>151.91666666666663</v>
      </c>
      <c r="J198" s="36">
        <v>161.23333333333332</v>
      </c>
      <c r="K198" s="31">
        <v>142.6</v>
      </c>
      <c r="L198" s="31">
        <v>125</v>
      </c>
      <c r="M198" s="31">
        <v>8.7855600000000003</v>
      </c>
      <c r="N198" s="1"/>
      <c r="O198" s="1"/>
    </row>
    <row r="199" spans="1:15" ht="12.75" customHeight="1">
      <c r="A199" s="33">
        <v>189</v>
      </c>
      <c r="B199" s="53" t="s">
        <v>386</v>
      </c>
      <c r="C199" s="31">
        <v>2782.4</v>
      </c>
      <c r="D199" s="36">
        <v>2792.75</v>
      </c>
      <c r="E199" s="36">
        <v>2465.65</v>
      </c>
      <c r="F199" s="36">
        <v>2148.9</v>
      </c>
      <c r="G199" s="36">
        <v>1821.8000000000002</v>
      </c>
      <c r="H199" s="36">
        <v>3109.5</v>
      </c>
      <c r="I199" s="36">
        <v>3436.6000000000004</v>
      </c>
      <c r="J199" s="36">
        <v>3753.35</v>
      </c>
      <c r="K199" s="31">
        <v>3119.85</v>
      </c>
      <c r="L199" s="31">
        <v>2476</v>
      </c>
      <c r="M199" s="31">
        <v>3.6640799999999998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533.29999999999995</v>
      </c>
      <c r="D200" s="36">
        <v>531.66666666666663</v>
      </c>
      <c r="E200" s="36">
        <v>491.63333333333321</v>
      </c>
      <c r="F200" s="36">
        <v>449.96666666666658</v>
      </c>
      <c r="G200" s="36">
        <v>409.93333333333317</v>
      </c>
      <c r="H200" s="36">
        <v>573.33333333333326</v>
      </c>
      <c r="I200" s="36">
        <v>613.36666666666679</v>
      </c>
      <c r="J200" s="36">
        <v>655.0333333333333</v>
      </c>
      <c r="K200" s="31">
        <v>571.70000000000005</v>
      </c>
      <c r="L200" s="31">
        <v>490</v>
      </c>
      <c r="M200" s="31">
        <v>28.347370000000002</v>
      </c>
      <c r="N200" s="1"/>
      <c r="O200" s="1"/>
    </row>
    <row r="201" spans="1:15" ht="12.75" customHeight="1">
      <c r="A201" s="33">
        <v>191</v>
      </c>
      <c r="B201" s="53" t="s">
        <v>873</v>
      </c>
      <c r="C201" s="31">
        <v>348.15</v>
      </c>
      <c r="D201" s="36">
        <v>359.2833333333333</v>
      </c>
      <c r="E201" s="36">
        <v>313.56666666666661</v>
      </c>
      <c r="F201" s="36">
        <v>278.98333333333329</v>
      </c>
      <c r="G201" s="36">
        <v>233.26666666666659</v>
      </c>
      <c r="H201" s="36">
        <v>393.86666666666662</v>
      </c>
      <c r="I201" s="36">
        <v>439.58333333333331</v>
      </c>
      <c r="J201" s="36">
        <v>474.16666666666663</v>
      </c>
      <c r="K201" s="31">
        <v>405</v>
      </c>
      <c r="L201" s="31">
        <v>324.7</v>
      </c>
      <c r="M201" s="31">
        <v>42.39913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615.65</v>
      </c>
      <c r="D202" s="36">
        <v>624.43333333333339</v>
      </c>
      <c r="E202" s="36">
        <v>587.86666666666679</v>
      </c>
      <c r="F202" s="36">
        <v>560.08333333333337</v>
      </c>
      <c r="G202" s="36">
        <v>523.51666666666677</v>
      </c>
      <c r="H202" s="36">
        <v>652.21666666666681</v>
      </c>
      <c r="I202" s="36">
        <v>688.78333333333342</v>
      </c>
      <c r="J202" s="36">
        <v>716.56666666666683</v>
      </c>
      <c r="K202" s="31">
        <v>661</v>
      </c>
      <c r="L202" s="31">
        <v>596.65</v>
      </c>
      <c r="M202" s="31">
        <v>16.922190000000001</v>
      </c>
      <c r="N202" s="1"/>
      <c r="O202" s="1"/>
    </row>
    <row r="203" spans="1:15" ht="12.75" customHeight="1">
      <c r="A203" s="33">
        <v>193</v>
      </c>
      <c r="B203" s="53" t="s">
        <v>387</v>
      </c>
      <c r="C203" s="31">
        <v>189.2</v>
      </c>
      <c r="D203" s="36">
        <v>184.31666666666669</v>
      </c>
      <c r="E203" s="36">
        <v>167.63333333333338</v>
      </c>
      <c r="F203" s="36">
        <v>146.06666666666669</v>
      </c>
      <c r="G203" s="36">
        <v>129.38333333333338</v>
      </c>
      <c r="H203" s="36">
        <v>205.88333333333338</v>
      </c>
      <c r="I203" s="36">
        <v>222.56666666666672</v>
      </c>
      <c r="J203" s="36">
        <v>244.13333333333338</v>
      </c>
      <c r="K203" s="31">
        <v>201</v>
      </c>
      <c r="L203" s="31">
        <v>162.75</v>
      </c>
      <c r="M203" s="31">
        <v>76.537700000000001</v>
      </c>
      <c r="N203" s="1"/>
      <c r="O203" s="1"/>
    </row>
    <row r="204" spans="1:15" ht="12.75" customHeight="1">
      <c r="A204" s="33">
        <v>194</v>
      </c>
      <c r="B204" s="53" t="s">
        <v>388</v>
      </c>
      <c r="C204" s="31">
        <v>198.95</v>
      </c>
      <c r="D204" s="36">
        <v>201.75</v>
      </c>
      <c r="E204" s="36">
        <v>185</v>
      </c>
      <c r="F204" s="36">
        <v>171.05</v>
      </c>
      <c r="G204" s="36">
        <v>154.30000000000001</v>
      </c>
      <c r="H204" s="36">
        <v>215.7</v>
      </c>
      <c r="I204" s="36">
        <v>232.45</v>
      </c>
      <c r="J204" s="36">
        <v>246.39999999999998</v>
      </c>
      <c r="K204" s="31">
        <v>218.5</v>
      </c>
      <c r="L204" s="31">
        <v>187.8</v>
      </c>
      <c r="M204" s="31">
        <v>41.807090000000002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285.95</v>
      </c>
      <c r="D205" s="36">
        <v>280.06666666666666</v>
      </c>
      <c r="E205" s="36">
        <v>265.93333333333334</v>
      </c>
      <c r="F205" s="36">
        <v>245.91666666666669</v>
      </c>
      <c r="G205" s="36">
        <v>231.78333333333336</v>
      </c>
      <c r="H205" s="36">
        <v>300.08333333333331</v>
      </c>
      <c r="I205" s="36">
        <v>314.21666666666664</v>
      </c>
      <c r="J205" s="36">
        <v>334.23333333333329</v>
      </c>
      <c r="K205" s="31">
        <v>294.2</v>
      </c>
      <c r="L205" s="31">
        <v>260.05</v>
      </c>
      <c r="M205" s="31">
        <v>32.286589999999997</v>
      </c>
      <c r="N205" s="1"/>
      <c r="O205" s="1"/>
    </row>
    <row r="206" spans="1:15" ht="12.75" customHeight="1">
      <c r="A206" s="33">
        <v>196</v>
      </c>
      <c r="B206" s="53" t="s">
        <v>389</v>
      </c>
      <c r="C206" s="31">
        <v>1987.6</v>
      </c>
      <c r="D206" s="36">
        <v>2073.2833333333333</v>
      </c>
      <c r="E206" s="36">
        <v>1860.6166666666668</v>
      </c>
      <c r="F206" s="36">
        <v>1733.6333333333334</v>
      </c>
      <c r="G206" s="36">
        <v>1520.9666666666669</v>
      </c>
      <c r="H206" s="36">
        <v>2200.2666666666664</v>
      </c>
      <c r="I206" s="36">
        <v>2412.9333333333334</v>
      </c>
      <c r="J206" s="36">
        <v>2539.9166666666665</v>
      </c>
      <c r="K206" s="31">
        <v>2285.9499999999998</v>
      </c>
      <c r="L206" s="31">
        <v>1946.3</v>
      </c>
      <c r="M206" s="31">
        <v>4.6066900000000004</v>
      </c>
      <c r="N206" s="1"/>
      <c r="O206" s="1"/>
    </row>
    <row r="207" spans="1:15" ht="12.75" customHeight="1">
      <c r="A207" s="33">
        <v>197</v>
      </c>
      <c r="B207" s="53" t="s">
        <v>874</v>
      </c>
      <c r="C207" s="31">
        <v>439.95</v>
      </c>
      <c r="D207" s="36">
        <v>451.36666666666662</v>
      </c>
      <c r="E207" s="36">
        <v>399.83333333333326</v>
      </c>
      <c r="F207" s="36">
        <v>359.71666666666664</v>
      </c>
      <c r="G207" s="36">
        <v>308.18333333333328</v>
      </c>
      <c r="H207" s="36">
        <v>491.48333333333323</v>
      </c>
      <c r="I207" s="36">
        <v>543.01666666666665</v>
      </c>
      <c r="J207" s="36">
        <v>583.13333333333321</v>
      </c>
      <c r="K207" s="31">
        <v>502.9</v>
      </c>
      <c r="L207" s="31">
        <v>411.25</v>
      </c>
      <c r="M207" s="31">
        <v>35.644440000000003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1303.55</v>
      </c>
      <c r="D208" s="36">
        <v>1287.8500000000001</v>
      </c>
      <c r="E208" s="36">
        <v>1250.7000000000003</v>
      </c>
      <c r="F208" s="36">
        <v>1197.8500000000001</v>
      </c>
      <c r="G208" s="36">
        <v>1160.7000000000003</v>
      </c>
      <c r="H208" s="36">
        <v>1340.7000000000003</v>
      </c>
      <c r="I208" s="36">
        <v>1377.8500000000004</v>
      </c>
      <c r="J208" s="36">
        <v>1430.7000000000003</v>
      </c>
      <c r="K208" s="31">
        <v>1325</v>
      </c>
      <c r="L208" s="31">
        <v>1235</v>
      </c>
      <c r="M208" s="31">
        <v>54.472439999999999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3457.4</v>
      </c>
      <c r="D209" s="36">
        <v>3650.3000000000006</v>
      </c>
      <c r="E209" s="36">
        <v>3222.6500000000015</v>
      </c>
      <c r="F209" s="36">
        <v>2987.900000000001</v>
      </c>
      <c r="G209" s="36">
        <v>2560.2500000000018</v>
      </c>
      <c r="H209" s="36">
        <v>3885.0500000000011</v>
      </c>
      <c r="I209" s="36">
        <v>4312.7</v>
      </c>
      <c r="J209" s="36">
        <v>4547.4500000000007</v>
      </c>
      <c r="K209" s="31">
        <v>4077.95</v>
      </c>
      <c r="L209" s="31">
        <v>3415.55</v>
      </c>
      <c r="M209" s="31">
        <v>15.838469999999999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1483.15</v>
      </c>
      <c r="D210" s="36">
        <v>1498.7166666666665</v>
      </c>
      <c r="E210" s="36">
        <v>1438.4333333333329</v>
      </c>
      <c r="F210" s="36">
        <v>1393.7166666666665</v>
      </c>
      <c r="G210" s="36">
        <v>1333.4333333333329</v>
      </c>
      <c r="H210" s="36">
        <v>1543.4333333333329</v>
      </c>
      <c r="I210" s="36">
        <v>1603.7166666666662</v>
      </c>
      <c r="J210" s="36">
        <v>1648.4333333333329</v>
      </c>
      <c r="K210" s="31">
        <v>1559</v>
      </c>
      <c r="L210" s="31">
        <v>1454</v>
      </c>
      <c r="M210" s="31">
        <v>447.65620000000001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534.45000000000005</v>
      </c>
      <c r="D211" s="36">
        <v>533.61666666666667</v>
      </c>
      <c r="E211" s="36">
        <v>512.23333333333335</v>
      </c>
      <c r="F211" s="36">
        <v>490.01666666666665</v>
      </c>
      <c r="G211" s="36">
        <v>468.63333333333333</v>
      </c>
      <c r="H211" s="36">
        <v>555.83333333333337</v>
      </c>
      <c r="I211" s="36">
        <v>577.21666666666681</v>
      </c>
      <c r="J211" s="36">
        <v>599.43333333333339</v>
      </c>
      <c r="K211" s="31">
        <v>555</v>
      </c>
      <c r="L211" s="31">
        <v>511.4</v>
      </c>
      <c r="M211" s="31">
        <v>97.837620000000001</v>
      </c>
      <c r="N211" s="1"/>
      <c r="O211" s="1"/>
    </row>
    <row r="212" spans="1:15" ht="12.75" customHeight="1">
      <c r="A212" s="33">
        <v>202</v>
      </c>
      <c r="B212" s="53" t="s">
        <v>390</v>
      </c>
      <c r="C212" s="31">
        <v>83.45</v>
      </c>
      <c r="D212" s="36">
        <v>89.433333333333323</v>
      </c>
      <c r="E212" s="36">
        <v>76.866666666666646</v>
      </c>
      <c r="F212" s="36">
        <v>70.283333333333317</v>
      </c>
      <c r="G212" s="36">
        <v>57.71666666666664</v>
      </c>
      <c r="H212" s="36">
        <v>96.016666666666652</v>
      </c>
      <c r="I212" s="36">
        <v>108.58333333333334</v>
      </c>
      <c r="J212" s="36">
        <v>115.16666666666666</v>
      </c>
      <c r="K212" s="31">
        <v>102</v>
      </c>
      <c r="L212" s="31">
        <v>82.85</v>
      </c>
      <c r="M212" s="31">
        <v>428.16847999999999</v>
      </c>
      <c r="N212" s="1"/>
      <c r="O212" s="1"/>
    </row>
    <row r="213" spans="1:15" ht="12.75" customHeight="1">
      <c r="A213" s="33">
        <v>203</v>
      </c>
      <c r="B213" s="53" t="s">
        <v>391</v>
      </c>
      <c r="C213" s="31">
        <v>765.15</v>
      </c>
      <c r="D213" s="36">
        <v>771.44999999999993</v>
      </c>
      <c r="E213" s="36">
        <v>754.99999999999989</v>
      </c>
      <c r="F213" s="36">
        <v>744.84999999999991</v>
      </c>
      <c r="G213" s="36">
        <v>728.39999999999986</v>
      </c>
      <c r="H213" s="36">
        <v>781.59999999999991</v>
      </c>
      <c r="I213" s="36">
        <v>798.05</v>
      </c>
      <c r="J213" s="36">
        <v>808.19999999999993</v>
      </c>
      <c r="K213" s="31">
        <v>787.9</v>
      </c>
      <c r="L213" s="31">
        <v>761.3</v>
      </c>
      <c r="M213" s="31">
        <v>6.0696099999999999</v>
      </c>
      <c r="N213" s="1"/>
      <c r="O213" s="1"/>
    </row>
    <row r="214" spans="1:15" ht="12.75" customHeight="1">
      <c r="A214" s="33">
        <v>204</v>
      </c>
      <c r="B214" s="53" t="s">
        <v>875</v>
      </c>
      <c r="C214" s="31">
        <v>1061</v>
      </c>
      <c r="D214" s="36">
        <v>1069.9833333333333</v>
      </c>
      <c r="E214" s="36">
        <v>1018.9666666666667</v>
      </c>
      <c r="F214" s="36">
        <v>976.93333333333339</v>
      </c>
      <c r="G214" s="36">
        <v>925.91666666666674</v>
      </c>
      <c r="H214" s="36">
        <v>1112.0166666666667</v>
      </c>
      <c r="I214" s="36">
        <v>1163.0333333333335</v>
      </c>
      <c r="J214" s="36">
        <v>1205.0666666666666</v>
      </c>
      <c r="K214" s="31">
        <v>1121</v>
      </c>
      <c r="L214" s="31">
        <v>1027.95</v>
      </c>
      <c r="M214" s="31">
        <v>1.58352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1773</v>
      </c>
      <c r="D215" s="36">
        <v>1787.3999999999999</v>
      </c>
      <c r="E215" s="36">
        <v>1696.8499999999997</v>
      </c>
      <c r="F215" s="36">
        <v>1620.6999999999998</v>
      </c>
      <c r="G215" s="36">
        <v>1530.1499999999996</v>
      </c>
      <c r="H215" s="36">
        <v>1863.5499999999997</v>
      </c>
      <c r="I215" s="36">
        <v>1954.1</v>
      </c>
      <c r="J215" s="36">
        <v>2030.2499999999998</v>
      </c>
      <c r="K215" s="31">
        <v>1877.95</v>
      </c>
      <c r="L215" s="31">
        <v>1711.25</v>
      </c>
      <c r="M215" s="31">
        <v>18.104379999999999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5310.7</v>
      </c>
      <c r="D216" s="36">
        <v>5193.3166666666666</v>
      </c>
      <c r="E216" s="36">
        <v>5037.6333333333332</v>
      </c>
      <c r="F216" s="36">
        <v>4764.5666666666666</v>
      </c>
      <c r="G216" s="36">
        <v>4608.8833333333332</v>
      </c>
      <c r="H216" s="36">
        <v>5466.3833333333332</v>
      </c>
      <c r="I216" s="36">
        <v>5622.0666666666657</v>
      </c>
      <c r="J216" s="36">
        <v>5895.1333333333332</v>
      </c>
      <c r="K216" s="31">
        <v>5349</v>
      </c>
      <c r="L216" s="31">
        <v>4920.25</v>
      </c>
      <c r="M216" s="31">
        <v>19.45233</v>
      </c>
      <c r="N216" s="1"/>
      <c r="O216" s="1"/>
    </row>
    <row r="217" spans="1:15" ht="12.75" customHeight="1">
      <c r="A217" s="33">
        <v>207</v>
      </c>
      <c r="B217" s="53" t="s">
        <v>876</v>
      </c>
      <c r="C217" s="31">
        <v>323.89999999999998</v>
      </c>
      <c r="D217" s="36">
        <v>329.78333333333336</v>
      </c>
      <c r="E217" s="36">
        <v>318.01666666666671</v>
      </c>
      <c r="F217" s="36">
        <v>312.13333333333333</v>
      </c>
      <c r="G217" s="36">
        <v>300.36666666666667</v>
      </c>
      <c r="H217" s="36">
        <v>335.66666666666674</v>
      </c>
      <c r="I217" s="36">
        <v>347.43333333333339</v>
      </c>
      <c r="J217" s="36">
        <v>353.31666666666678</v>
      </c>
      <c r="K217" s="31">
        <v>341.55</v>
      </c>
      <c r="L217" s="31">
        <v>323.89999999999998</v>
      </c>
      <c r="M217" s="31">
        <v>7.43614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649.04999999999995</v>
      </c>
      <c r="D218" s="36">
        <v>646.76666666666665</v>
      </c>
      <c r="E218" s="36">
        <v>596.5333333333333</v>
      </c>
      <c r="F218" s="36">
        <v>544.01666666666665</v>
      </c>
      <c r="G218" s="36">
        <v>493.7833333333333</v>
      </c>
      <c r="H218" s="36">
        <v>699.2833333333333</v>
      </c>
      <c r="I218" s="36">
        <v>749.51666666666665</v>
      </c>
      <c r="J218" s="36">
        <v>802.0333333333333</v>
      </c>
      <c r="K218" s="31">
        <v>697</v>
      </c>
      <c r="L218" s="31">
        <v>594.25</v>
      </c>
      <c r="M218" s="31">
        <v>242.50211999999999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4333.3500000000004</v>
      </c>
      <c r="D219" s="36">
        <v>4477.8666666666668</v>
      </c>
      <c r="E219" s="36">
        <v>3810.7333333333336</v>
      </c>
      <c r="F219" s="36">
        <v>3288.1166666666668</v>
      </c>
      <c r="G219" s="36">
        <v>2620.9833333333336</v>
      </c>
      <c r="H219" s="36">
        <v>5000.4833333333336</v>
      </c>
      <c r="I219" s="36">
        <v>5667.6166666666668</v>
      </c>
      <c r="J219" s="36">
        <v>6190.2333333333336</v>
      </c>
      <c r="K219" s="31">
        <v>5145</v>
      </c>
      <c r="L219" s="31">
        <v>3955.25</v>
      </c>
      <c r="M219" s="31">
        <v>154.86676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298.60000000000002</v>
      </c>
      <c r="D220" s="36">
        <v>315.5</v>
      </c>
      <c r="E220" s="36">
        <v>261</v>
      </c>
      <c r="F220" s="36">
        <v>223.39999999999998</v>
      </c>
      <c r="G220" s="36">
        <v>168.89999999999998</v>
      </c>
      <c r="H220" s="36">
        <v>353.1</v>
      </c>
      <c r="I220" s="36">
        <v>407.6</v>
      </c>
      <c r="J220" s="36">
        <v>445.20000000000005</v>
      </c>
      <c r="K220" s="31">
        <v>370</v>
      </c>
      <c r="L220" s="31">
        <v>277.89999999999998</v>
      </c>
      <c r="M220" s="31">
        <v>350.52909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494.75</v>
      </c>
      <c r="D221" s="36">
        <v>515.7833333333333</v>
      </c>
      <c r="E221" s="36">
        <v>447.06666666666661</v>
      </c>
      <c r="F221" s="36">
        <v>399.38333333333333</v>
      </c>
      <c r="G221" s="36">
        <v>330.66666666666663</v>
      </c>
      <c r="H221" s="36">
        <v>563.46666666666658</v>
      </c>
      <c r="I221" s="36">
        <v>632.18333333333328</v>
      </c>
      <c r="J221" s="36">
        <v>679.86666666666656</v>
      </c>
      <c r="K221" s="31">
        <v>584.5</v>
      </c>
      <c r="L221" s="31">
        <v>468.1</v>
      </c>
      <c r="M221" s="31">
        <v>157.92268999999999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2496.3000000000002</v>
      </c>
      <c r="D222" s="36">
        <v>2449.4833333333336</v>
      </c>
      <c r="E222" s="36">
        <v>2388.916666666667</v>
      </c>
      <c r="F222" s="36">
        <v>2281.5333333333333</v>
      </c>
      <c r="G222" s="36">
        <v>2220.9666666666667</v>
      </c>
      <c r="H222" s="36">
        <v>2556.8666666666672</v>
      </c>
      <c r="I222" s="36">
        <v>2617.4333333333338</v>
      </c>
      <c r="J222" s="36">
        <v>2724.8166666666675</v>
      </c>
      <c r="K222" s="31">
        <v>2510.0500000000002</v>
      </c>
      <c r="L222" s="31">
        <v>2342.1</v>
      </c>
      <c r="M222" s="31">
        <v>78.260480000000001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639.35</v>
      </c>
      <c r="D223" s="36">
        <v>653.29999999999995</v>
      </c>
      <c r="E223" s="36">
        <v>612.84999999999991</v>
      </c>
      <c r="F223" s="36">
        <v>586.34999999999991</v>
      </c>
      <c r="G223" s="36">
        <v>545.89999999999986</v>
      </c>
      <c r="H223" s="36">
        <v>679.8</v>
      </c>
      <c r="I223" s="36">
        <v>720.25</v>
      </c>
      <c r="J223" s="36">
        <v>746.75</v>
      </c>
      <c r="K223" s="31">
        <v>693.75</v>
      </c>
      <c r="L223" s="31">
        <v>626.79999999999995</v>
      </c>
      <c r="M223" s="31">
        <v>19.847519999999999</v>
      </c>
      <c r="N223" s="1"/>
      <c r="O223" s="1"/>
    </row>
    <row r="224" spans="1:15" ht="12.75" customHeight="1">
      <c r="A224" s="33">
        <v>214</v>
      </c>
      <c r="B224" s="53" t="s">
        <v>393</v>
      </c>
      <c r="C224" s="31">
        <v>9800.35</v>
      </c>
      <c r="D224" s="36">
        <v>10029.449999999999</v>
      </c>
      <c r="E224" s="36">
        <v>8860.8999999999978</v>
      </c>
      <c r="F224" s="36">
        <v>7921.4499999999989</v>
      </c>
      <c r="G224" s="36">
        <v>6752.8999999999978</v>
      </c>
      <c r="H224" s="36">
        <v>10968.899999999998</v>
      </c>
      <c r="I224" s="36">
        <v>12137.449999999997</v>
      </c>
      <c r="J224" s="36">
        <v>13076.899999999998</v>
      </c>
      <c r="K224" s="31">
        <v>11198</v>
      </c>
      <c r="L224" s="31">
        <v>9090</v>
      </c>
      <c r="M224" s="31">
        <v>1.3038700000000001</v>
      </c>
      <c r="N224" s="1"/>
      <c r="O224" s="1"/>
    </row>
    <row r="225" spans="1:15" ht="12.75" customHeight="1">
      <c r="A225" s="33">
        <v>215</v>
      </c>
      <c r="B225" s="53" t="s">
        <v>394</v>
      </c>
      <c r="C225" s="31">
        <v>815.6</v>
      </c>
      <c r="D225" s="36">
        <v>809.08333333333337</v>
      </c>
      <c r="E225" s="36">
        <v>783.16666666666674</v>
      </c>
      <c r="F225" s="36">
        <v>750.73333333333335</v>
      </c>
      <c r="G225" s="36">
        <v>724.81666666666672</v>
      </c>
      <c r="H225" s="36">
        <v>841.51666666666677</v>
      </c>
      <c r="I225" s="36">
        <v>867.43333333333351</v>
      </c>
      <c r="J225" s="36">
        <v>899.86666666666679</v>
      </c>
      <c r="K225" s="31">
        <v>835</v>
      </c>
      <c r="L225" s="31">
        <v>776.65</v>
      </c>
      <c r="M225" s="31">
        <v>2.49126</v>
      </c>
      <c r="N225" s="1"/>
      <c r="O225" s="1"/>
    </row>
    <row r="226" spans="1:15" ht="12.75" customHeight="1">
      <c r="A226" s="33">
        <v>216</v>
      </c>
      <c r="B226" s="53" t="s">
        <v>877</v>
      </c>
      <c r="C226" s="31">
        <v>416.1</v>
      </c>
      <c r="D226" s="36">
        <v>420.2</v>
      </c>
      <c r="E226" s="36">
        <v>375.9</v>
      </c>
      <c r="F226" s="36">
        <v>335.7</v>
      </c>
      <c r="G226" s="36">
        <v>291.39999999999998</v>
      </c>
      <c r="H226" s="36">
        <v>460.4</v>
      </c>
      <c r="I226" s="36">
        <v>504.70000000000005</v>
      </c>
      <c r="J226" s="36">
        <v>544.9</v>
      </c>
      <c r="K226" s="31">
        <v>464.5</v>
      </c>
      <c r="L226" s="31">
        <v>380</v>
      </c>
      <c r="M226" s="31">
        <v>3.99831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49796.15</v>
      </c>
      <c r="D227" s="36">
        <v>50351.566666666673</v>
      </c>
      <c r="E227" s="36">
        <v>47469.133333333346</v>
      </c>
      <c r="F227" s="36">
        <v>45142.116666666676</v>
      </c>
      <c r="G227" s="36">
        <v>42259.683333333349</v>
      </c>
      <c r="H227" s="36">
        <v>52678.583333333343</v>
      </c>
      <c r="I227" s="36">
        <v>55561.016666666677</v>
      </c>
      <c r="J227" s="36">
        <v>57888.03333333334</v>
      </c>
      <c r="K227" s="31">
        <v>53234</v>
      </c>
      <c r="L227" s="31">
        <v>48024.55</v>
      </c>
      <c r="M227" s="31">
        <v>6.7229999999999998E-2</v>
      </c>
      <c r="N227" s="1"/>
      <c r="O227" s="1"/>
    </row>
    <row r="228" spans="1:15" ht="12.75" customHeight="1">
      <c r="A228" s="33">
        <v>218</v>
      </c>
      <c r="B228" s="53" t="s">
        <v>395</v>
      </c>
      <c r="C228" s="31">
        <v>229.7</v>
      </c>
      <c r="D228" s="36">
        <v>248.51666666666665</v>
      </c>
      <c r="E228" s="36">
        <v>210.88333333333333</v>
      </c>
      <c r="F228" s="36">
        <v>192.06666666666666</v>
      </c>
      <c r="G228" s="36">
        <v>154.43333333333334</v>
      </c>
      <c r="H228" s="36">
        <v>267.33333333333331</v>
      </c>
      <c r="I228" s="36">
        <v>304.96666666666664</v>
      </c>
      <c r="J228" s="36">
        <v>323.7833333333333</v>
      </c>
      <c r="K228" s="31">
        <v>286.14999999999998</v>
      </c>
      <c r="L228" s="31">
        <v>229.7</v>
      </c>
      <c r="M228" s="31">
        <v>494.14908000000003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1071.45</v>
      </c>
      <c r="D229" s="36">
        <v>1094.8000000000002</v>
      </c>
      <c r="E229" s="36">
        <v>1030.2000000000003</v>
      </c>
      <c r="F229" s="36">
        <v>988.95</v>
      </c>
      <c r="G229" s="36">
        <v>924.35000000000014</v>
      </c>
      <c r="H229" s="36">
        <v>1136.0500000000004</v>
      </c>
      <c r="I229" s="36">
        <v>1200.6500000000003</v>
      </c>
      <c r="J229" s="36">
        <v>1241.9000000000005</v>
      </c>
      <c r="K229" s="31">
        <v>1159.4000000000001</v>
      </c>
      <c r="L229" s="31">
        <v>1053.55</v>
      </c>
      <c r="M229" s="31">
        <v>434.76837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1536.25</v>
      </c>
      <c r="D230" s="36">
        <v>1542.4666666666665</v>
      </c>
      <c r="E230" s="36">
        <v>1474.2833333333328</v>
      </c>
      <c r="F230" s="36">
        <v>1412.3166666666664</v>
      </c>
      <c r="G230" s="36">
        <v>1344.1333333333328</v>
      </c>
      <c r="H230" s="36">
        <v>1604.4333333333329</v>
      </c>
      <c r="I230" s="36">
        <v>1672.6166666666668</v>
      </c>
      <c r="J230" s="36">
        <v>1734.583333333333</v>
      </c>
      <c r="K230" s="31">
        <v>1610.65</v>
      </c>
      <c r="L230" s="31">
        <v>1480.5</v>
      </c>
      <c r="M230" s="31">
        <v>19.176829999999999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542.9</v>
      </c>
      <c r="D231" s="36">
        <v>538.85</v>
      </c>
      <c r="E231" s="36">
        <v>519.5</v>
      </c>
      <c r="F231" s="36">
        <v>496.1</v>
      </c>
      <c r="G231" s="36">
        <v>476.75</v>
      </c>
      <c r="H231" s="36">
        <v>562.25</v>
      </c>
      <c r="I231" s="36">
        <v>581.60000000000014</v>
      </c>
      <c r="J231" s="36">
        <v>605</v>
      </c>
      <c r="K231" s="31">
        <v>558.20000000000005</v>
      </c>
      <c r="L231" s="31">
        <v>515.45000000000005</v>
      </c>
      <c r="M231" s="31">
        <v>33.24127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687.25</v>
      </c>
      <c r="D232" s="36">
        <v>701.01666666666677</v>
      </c>
      <c r="E232" s="36">
        <v>658.28333333333353</v>
      </c>
      <c r="F232" s="36">
        <v>629.31666666666672</v>
      </c>
      <c r="G232" s="36">
        <v>586.58333333333348</v>
      </c>
      <c r="H232" s="36">
        <v>729.98333333333358</v>
      </c>
      <c r="I232" s="36">
        <v>772.71666666666692</v>
      </c>
      <c r="J232" s="36">
        <v>801.68333333333362</v>
      </c>
      <c r="K232" s="31">
        <v>743.75</v>
      </c>
      <c r="L232" s="31">
        <v>672.05</v>
      </c>
      <c r="M232" s="31">
        <v>12.49465</v>
      </c>
      <c r="N232" s="1"/>
      <c r="O232" s="1"/>
    </row>
    <row r="233" spans="1:15" ht="12.75" customHeight="1">
      <c r="A233" s="33">
        <v>223</v>
      </c>
      <c r="B233" s="53" t="s">
        <v>396</v>
      </c>
      <c r="C233" s="31">
        <v>78.349999999999994</v>
      </c>
      <c r="D233" s="36">
        <v>81.783333333333317</v>
      </c>
      <c r="E233" s="36">
        <v>72.766666666666637</v>
      </c>
      <c r="F233" s="36">
        <v>67.183333333333323</v>
      </c>
      <c r="G233" s="36">
        <v>58.166666666666643</v>
      </c>
      <c r="H233" s="36">
        <v>87.366666666666632</v>
      </c>
      <c r="I233" s="36">
        <v>96.383333333333312</v>
      </c>
      <c r="J233" s="36">
        <v>101.96666666666663</v>
      </c>
      <c r="K233" s="31">
        <v>90.8</v>
      </c>
      <c r="L233" s="31">
        <v>76.2</v>
      </c>
      <c r="M233" s="31">
        <v>303.42748999999998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72.55</v>
      </c>
      <c r="D234" s="36">
        <v>73.850000000000009</v>
      </c>
      <c r="E234" s="36">
        <v>69.500000000000014</v>
      </c>
      <c r="F234" s="36">
        <v>66.45</v>
      </c>
      <c r="G234" s="36">
        <v>62.100000000000009</v>
      </c>
      <c r="H234" s="36">
        <v>76.90000000000002</v>
      </c>
      <c r="I234" s="36">
        <v>81.250000000000014</v>
      </c>
      <c r="J234" s="36">
        <v>84.300000000000026</v>
      </c>
      <c r="K234" s="31">
        <v>78.2</v>
      </c>
      <c r="L234" s="31">
        <v>70.8</v>
      </c>
      <c r="M234" s="31">
        <v>939.53264999999999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107.25</v>
      </c>
      <c r="D235" s="36">
        <v>109.58333333333333</v>
      </c>
      <c r="E235" s="36">
        <v>102.66666666666666</v>
      </c>
      <c r="F235" s="36">
        <v>98.083333333333329</v>
      </c>
      <c r="G235" s="36">
        <v>91.166666666666657</v>
      </c>
      <c r="H235" s="36">
        <v>114.16666666666666</v>
      </c>
      <c r="I235" s="36">
        <v>121.08333333333331</v>
      </c>
      <c r="J235" s="36">
        <v>125.66666666666666</v>
      </c>
      <c r="K235" s="31">
        <v>116.5</v>
      </c>
      <c r="L235" s="31">
        <v>105</v>
      </c>
      <c r="M235" s="31">
        <v>203.31655000000001</v>
      </c>
      <c r="N235" s="1"/>
      <c r="O235" s="1"/>
    </row>
    <row r="236" spans="1:15" ht="12.75" customHeight="1">
      <c r="A236" s="33">
        <v>226</v>
      </c>
      <c r="B236" s="53" t="s">
        <v>398</v>
      </c>
      <c r="C236" s="31">
        <v>382.6</v>
      </c>
      <c r="D236" s="36">
        <v>374.4666666666667</v>
      </c>
      <c r="E236" s="36">
        <v>348.93333333333339</v>
      </c>
      <c r="F236" s="36">
        <v>315.26666666666671</v>
      </c>
      <c r="G236" s="36">
        <v>289.73333333333341</v>
      </c>
      <c r="H236" s="36">
        <v>408.13333333333338</v>
      </c>
      <c r="I236" s="36">
        <v>433.66666666666669</v>
      </c>
      <c r="J236" s="36">
        <v>467.33333333333337</v>
      </c>
      <c r="K236" s="31">
        <v>400</v>
      </c>
      <c r="L236" s="31">
        <v>340.8</v>
      </c>
      <c r="M236" s="31">
        <v>16.391919999999999</v>
      </c>
      <c r="N236" s="1"/>
      <c r="O236" s="1"/>
    </row>
    <row r="237" spans="1:15" ht="12.75" customHeight="1">
      <c r="A237" s="33">
        <v>227</v>
      </c>
      <c r="B237" s="53" t="s">
        <v>399</v>
      </c>
      <c r="C237" s="31">
        <v>65.55</v>
      </c>
      <c r="D237" s="36">
        <v>65.86666666666666</v>
      </c>
      <c r="E237" s="36">
        <v>57.933333333333323</v>
      </c>
      <c r="F237" s="36">
        <v>50.316666666666663</v>
      </c>
      <c r="G237" s="36">
        <v>42.383333333333326</v>
      </c>
      <c r="H237" s="36">
        <v>73.48333333333332</v>
      </c>
      <c r="I237" s="36">
        <v>81.416666666666657</v>
      </c>
      <c r="J237" s="36">
        <v>89.033333333333317</v>
      </c>
      <c r="K237" s="31">
        <v>73.8</v>
      </c>
      <c r="L237" s="31">
        <v>58.25</v>
      </c>
      <c r="M237" s="31">
        <v>1779.23891</v>
      </c>
      <c r="N237" s="1"/>
      <c r="O237" s="1"/>
    </row>
    <row r="238" spans="1:15" ht="12.75" customHeight="1">
      <c r="A238" s="33">
        <v>228</v>
      </c>
      <c r="B238" s="53" t="s">
        <v>781</v>
      </c>
      <c r="C238" s="31">
        <v>237.3</v>
      </c>
      <c r="D238" s="36">
        <v>251.28333333333333</v>
      </c>
      <c r="E238" s="36">
        <v>215.61666666666667</v>
      </c>
      <c r="F238" s="36">
        <v>193.93333333333334</v>
      </c>
      <c r="G238" s="36">
        <v>158.26666666666668</v>
      </c>
      <c r="H238" s="36">
        <v>272.9666666666667</v>
      </c>
      <c r="I238" s="36">
        <v>308.63333333333333</v>
      </c>
      <c r="J238" s="36">
        <v>330.31666666666666</v>
      </c>
      <c r="K238" s="31">
        <v>286.95</v>
      </c>
      <c r="L238" s="31">
        <v>229.6</v>
      </c>
      <c r="M238" s="31">
        <v>348.73824999999999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415.2</v>
      </c>
      <c r="D239" s="36">
        <v>414.7833333333333</v>
      </c>
      <c r="E239" s="36">
        <v>403.26666666666659</v>
      </c>
      <c r="F239" s="36">
        <v>391.33333333333331</v>
      </c>
      <c r="G239" s="36">
        <v>379.81666666666661</v>
      </c>
      <c r="H239" s="36">
        <v>426.71666666666658</v>
      </c>
      <c r="I239" s="36">
        <v>438.23333333333323</v>
      </c>
      <c r="J239" s="36">
        <v>450.16666666666657</v>
      </c>
      <c r="K239" s="31">
        <v>426.3</v>
      </c>
      <c r="L239" s="31">
        <v>402.85</v>
      </c>
      <c r="M239" s="31">
        <v>460.19632000000001</v>
      </c>
      <c r="N239" s="1"/>
      <c r="O239" s="1"/>
    </row>
    <row r="240" spans="1:15" ht="12.75" customHeight="1">
      <c r="A240" s="33">
        <v>230</v>
      </c>
      <c r="B240" s="53" t="s">
        <v>400</v>
      </c>
      <c r="C240" s="31">
        <v>274.7</v>
      </c>
      <c r="D240" s="36">
        <v>276.21666666666664</v>
      </c>
      <c r="E240" s="36">
        <v>246.48333333333329</v>
      </c>
      <c r="F240" s="36">
        <v>218.26666666666665</v>
      </c>
      <c r="G240" s="36">
        <v>188.5333333333333</v>
      </c>
      <c r="H240" s="36">
        <v>304.43333333333328</v>
      </c>
      <c r="I240" s="36">
        <v>334.16666666666663</v>
      </c>
      <c r="J240" s="36">
        <v>362.38333333333327</v>
      </c>
      <c r="K240" s="31">
        <v>305.95</v>
      </c>
      <c r="L240" s="31">
        <v>248</v>
      </c>
      <c r="M240" s="31">
        <v>20.636399999999998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184.7</v>
      </c>
      <c r="D241" s="36">
        <v>190.9</v>
      </c>
      <c r="E241" s="36">
        <v>166.35000000000002</v>
      </c>
      <c r="F241" s="36">
        <v>148.00000000000003</v>
      </c>
      <c r="G241" s="36">
        <v>123.45000000000005</v>
      </c>
      <c r="H241" s="36">
        <v>209.25</v>
      </c>
      <c r="I241" s="36">
        <v>233.8</v>
      </c>
      <c r="J241" s="36">
        <v>252.14999999999998</v>
      </c>
      <c r="K241" s="31">
        <v>215.45</v>
      </c>
      <c r="L241" s="31">
        <v>172.55</v>
      </c>
      <c r="M241" s="31">
        <v>74.607500000000002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145.4</v>
      </c>
      <c r="D242" s="36">
        <v>145.63333333333333</v>
      </c>
      <c r="E242" s="36">
        <v>131.41666666666666</v>
      </c>
      <c r="F242" s="36">
        <v>117.43333333333334</v>
      </c>
      <c r="G242" s="36">
        <v>103.21666666666667</v>
      </c>
      <c r="H242" s="36">
        <v>159.61666666666665</v>
      </c>
      <c r="I242" s="36">
        <v>173.83333333333334</v>
      </c>
      <c r="J242" s="36">
        <v>187.81666666666663</v>
      </c>
      <c r="K242" s="31">
        <v>159.85</v>
      </c>
      <c r="L242" s="31">
        <v>131.65</v>
      </c>
      <c r="M242" s="31">
        <v>114.1927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2370.75</v>
      </c>
      <c r="D243" s="36">
        <v>2353.5333333333333</v>
      </c>
      <c r="E243" s="36">
        <v>2247.2166666666667</v>
      </c>
      <c r="F243" s="36">
        <v>2123.6833333333334</v>
      </c>
      <c r="G243" s="36">
        <v>2017.3666666666668</v>
      </c>
      <c r="H243" s="36">
        <v>2477.0666666666666</v>
      </c>
      <c r="I243" s="36">
        <v>2583.3833333333332</v>
      </c>
      <c r="J243" s="36">
        <v>2706.9166666666665</v>
      </c>
      <c r="K243" s="31">
        <v>2459.85</v>
      </c>
      <c r="L243" s="31">
        <v>2230</v>
      </c>
      <c r="M243" s="31">
        <v>3.4816699999999998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525.79999999999995</v>
      </c>
      <c r="D244" s="36">
        <v>538.9666666666667</v>
      </c>
      <c r="E244" s="36">
        <v>471.93333333333339</v>
      </c>
      <c r="F244" s="36">
        <v>418.06666666666672</v>
      </c>
      <c r="G244" s="36">
        <v>351.03333333333342</v>
      </c>
      <c r="H244" s="36">
        <v>592.83333333333337</v>
      </c>
      <c r="I244" s="36">
        <v>659.86666666666667</v>
      </c>
      <c r="J244" s="36">
        <v>713.73333333333335</v>
      </c>
      <c r="K244" s="31">
        <v>606</v>
      </c>
      <c r="L244" s="31">
        <v>485.1</v>
      </c>
      <c r="M244" s="31">
        <v>100.42618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145.15</v>
      </c>
      <c r="D245" s="36">
        <v>145.70000000000002</v>
      </c>
      <c r="E245" s="36">
        <v>133.60000000000002</v>
      </c>
      <c r="F245" s="36">
        <v>122.05000000000001</v>
      </c>
      <c r="G245" s="36">
        <v>109.95000000000002</v>
      </c>
      <c r="H245" s="36">
        <v>157.25000000000003</v>
      </c>
      <c r="I245" s="36">
        <v>169.35</v>
      </c>
      <c r="J245" s="36">
        <v>180.90000000000003</v>
      </c>
      <c r="K245" s="31">
        <v>157.80000000000001</v>
      </c>
      <c r="L245" s="31">
        <v>134.15</v>
      </c>
      <c r="M245" s="31">
        <v>216.83927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530.29999999999995</v>
      </c>
      <c r="D246" s="36">
        <v>538.96666666666658</v>
      </c>
      <c r="E246" s="36">
        <v>497.78333333333319</v>
      </c>
      <c r="F246" s="36">
        <v>465.26666666666659</v>
      </c>
      <c r="G246" s="36">
        <v>424.0833333333332</v>
      </c>
      <c r="H246" s="36">
        <v>571.48333333333312</v>
      </c>
      <c r="I246" s="36">
        <v>612.66666666666652</v>
      </c>
      <c r="J246" s="36">
        <v>645.18333333333317</v>
      </c>
      <c r="K246" s="31">
        <v>580.15</v>
      </c>
      <c r="L246" s="31">
        <v>506.45</v>
      </c>
      <c r="M246" s="31">
        <v>78.889359999999996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154.5</v>
      </c>
      <c r="D247" s="36">
        <v>160.16666666666666</v>
      </c>
      <c r="E247" s="36">
        <v>143.33333333333331</v>
      </c>
      <c r="F247" s="36">
        <v>132.16666666666666</v>
      </c>
      <c r="G247" s="36">
        <v>115.33333333333331</v>
      </c>
      <c r="H247" s="36">
        <v>171.33333333333331</v>
      </c>
      <c r="I247" s="36">
        <v>188.16666666666663</v>
      </c>
      <c r="J247" s="36">
        <v>199.33333333333331</v>
      </c>
      <c r="K247" s="31">
        <v>177</v>
      </c>
      <c r="L247" s="31">
        <v>149</v>
      </c>
      <c r="M247" s="31">
        <v>889.89410999999996</v>
      </c>
      <c r="N247" s="1"/>
      <c r="O247" s="1"/>
    </row>
    <row r="248" spans="1:15" ht="12.75" customHeight="1">
      <c r="A248" s="33">
        <v>238</v>
      </c>
      <c r="B248" s="53" t="s">
        <v>401</v>
      </c>
      <c r="C248" s="31">
        <v>62.1</v>
      </c>
      <c r="D248" s="36">
        <v>64.233333333333334</v>
      </c>
      <c r="E248" s="36">
        <v>56.466666666666669</v>
      </c>
      <c r="F248" s="36">
        <v>50.833333333333336</v>
      </c>
      <c r="G248" s="36">
        <v>43.06666666666667</v>
      </c>
      <c r="H248" s="36">
        <v>69.866666666666674</v>
      </c>
      <c r="I248" s="36">
        <v>77.633333333333354</v>
      </c>
      <c r="J248" s="36">
        <v>83.266666666666666</v>
      </c>
      <c r="K248" s="31">
        <v>72</v>
      </c>
      <c r="L248" s="31">
        <v>58.6</v>
      </c>
      <c r="M248" s="31">
        <v>618.00927999999999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912.05</v>
      </c>
      <c r="D249" s="36">
        <v>937.7833333333333</v>
      </c>
      <c r="E249" s="36">
        <v>819.56666666666661</v>
      </c>
      <c r="F249" s="36">
        <v>727.08333333333326</v>
      </c>
      <c r="G249" s="36">
        <v>608.86666666666656</v>
      </c>
      <c r="H249" s="36">
        <v>1030.2666666666667</v>
      </c>
      <c r="I249" s="36">
        <v>1148.4833333333333</v>
      </c>
      <c r="J249" s="36">
        <v>1240.9666666666667</v>
      </c>
      <c r="K249" s="31">
        <v>1056</v>
      </c>
      <c r="L249" s="31">
        <v>845.3</v>
      </c>
      <c r="M249" s="31">
        <v>114.64052</v>
      </c>
      <c r="N249" s="1"/>
      <c r="O249" s="1"/>
    </row>
    <row r="250" spans="1:15" ht="12.75" customHeight="1">
      <c r="A250" s="33">
        <v>240</v>
      </c>
      <c r="B250" s="53" t="s">
        <v>402</v>
      </c>
      <c r="C250" s="31">
        <v>164.95</v>
      </c>
      <c r="D250" s="36">
        <v>168.38333333333333</v>
      </c>
      <c r="E250" s="36">
        <v>147.76666666666665</v>
      </c>
      <c r="F250" s="36">
        <v>130.58333333333331</v>
      </c>
      <c r="G250" s="36">
        <v>109.96666666666664</v>
      </c>
      <c r="H250" s="36">
        <v>185.56666666666666</v>
      </c>
      <c r="I250" s="36">
        <v>206.18333333333334</v>
      </c>
      <c r="J250" s="36">
        <v>223.36666666666667</v>
      </c>
      <c r="K250" s="31">
        <v>189</v>
      </c>
      <c r="L250" s="31">
        <v>151.19999999999999</v>
      </c>
      <c r="M250" s="31">
        <v>1981.03673</v>
      </c>
      <c r="N250" s="1"/>
      <c r="O250" s="1"/>
    </row>
    <row r="251" spans="1:15" ht="12.75" customHeight="1">
      <c r="A251" s="33">
        <v>241</v>
      </c>
      <c r="B251" s="53" t="s">
        <v>403</v>
      </c>
      <c r="C251" s="31">
        <v>1306.4000000000001</v>
      </c>
      <c r="D251" s="36">
        <v>1310.7333333333333</v>
      </c>
      <c r="E251" s="36">
        <v>1256.5166666666667</v>
      </c>
      <c r="F251" s="36">
        <v>1206.6333333333332</v>
      </c>
      <c r="G251" s="36">
        <v>1152.4166666666665</v>
      </c>
      <c r="H251" s="36">
        <v>1360.6166666666668</v>
      </c>
      <c r="I251" s="36">
        <v>1414.8333333333335</v>
      </c>
      <c r="J251" s="36">
        <v>1464.7166666666669</v>
      </c>
      <c r="K251" s="31">
        <v>1364.95</v>
      </c>
      <c r="L251" s="31">
        <v>1260.8499999999999</v>
      </c>
      <c r="M251" s="31">
        <v>0.58053999999999994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442.25</v>
      </c>
      <c r="D252" s="36">
        <v>443.65000000000003</v>
      </c>
      <c r="E252" s="36">
        <v>421.60000000000008</v>
      </c>
      <c r="F252" s="36">
        <v>400.95000000000005</v>
      </c>
      <c r="G252" s="36">
        <v>378.90000000000009</v>
      </c>
      <c r="H252" s="36">
        <v>464.30000000000007</v>
      </c>
      <c r="I252" s="36">
        <v>486.35</v>
      </c>
      <c r="J252" s="36">
        <v>507.00000000000006</v>
      </c>
      <c r="K252" s="31">
        <v>465.7</v>
      </c>
      <c r="L252" s="31">
        <v>423</v>
      </c>
      <c r="M252" s="31">
        <v>88.991020000000006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307.95</v>
      </c>
      <c r="D253" s="36">
        <v>320.98333333333335</v>
      </c>
      <c r="E253" s="36">
        <v>278.9666666666667</v>
      </c>
      <c r="F253" s="36">
        <v>249.98333333333335</v>
      </c>
      <c r="G253" s="36">
        <v>207.9666666666667</v>
      </c>
      <c r="H253" s="36">
        <v>349.9666666666667</v>
      </c>
      <c r="I253" s="36">
        <v>391.98333333333335</v>
      </c>
      <c r="J253" s="36">
        <v>420.9666666666667</v>
      </c>
      <c r="K253" s="31">
        <v>363</v>
      </c>
      <c r="L253" s="31">
        <v>292</v>
      </c>
      <c r="M253" s="31">
        <v>289.01481000000001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1391.5</v>
      </c>
      <c r="D254" s="36">
        <v>1425.6499999999999</v>
      </c>
      <c r="E254" s="36">
        <v>1329.3999999999996</v>
      </c>
      <c r="F254" s="36">
        <v>1267.2999999999997</v>
      </c>
      <c r="G254" s="36">
        <v>1171.0499999999995</v>
      </c>
      <c r="H254" s="36">
        <v>1487.7499999999998</v>
      </c>
      <c r="I254" s="36">
        <v>1584.0000000000002</v>
      </c>
      <c r="J254" s="36">
        <v>1646.1</v>
      </c>
      <c r="K254" s="31">
        <v>1521.9</v>
      </c>
      <c r="L254" s="31">
        <v>1363.55</v>
      </c>
      <c r="M254" s="31">
        <v>79.112819999999999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5634.7</v>
      </c>
      <c r="D255" s="36">
        <v>5546.2333333333336</v>
      </c>
      <c r="E255" s="36">
        <v>5338.4666666666672</v>
      </c>
      <c r="F255" s="36">
        <v>5042.2333333333336</v>
      </c>
      <c r="G255" s="36">
        <v>4834.4666666666672</v>
      </c>
      <c r="H255" s="36">
        <v>5842.4666666666672</v>
      </c>
      <c r="I255" s="36">
        <v>6050.2333333333336</v>
      </c>
      <c r="J255" s="36">
        <v>6346.4666666666672</v>
      </c>
      <c r="K255" s="31">
        <v>5754</v>
      </c>
      <c r="L255" s="31">
        <v>5250</v>
      </c>
      <c r="M255" s="31">
        <v>3.81365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1393.65</v>
      </c>
      <c r="D256" s="36">
        <v>1389</v>
      </c>
      <c r="E256" s="36">
        <v>1363</v>
      </c>
      <c r="F256" s="36">
        <v>1332.35</v>
      </c>
      <c r="G256" s="36">
        <v>1306.3499999999999</v>
      </c>
      <c r="H256" s="36">
        <v>1419.65</v>
      </c>
      <c r="I256" s="36">
        <v>1445.65</v>
      </c>
      <c r="J256" s="36">
        <v>1476.3000000000002</v>
      </c>
      <c r="K256" s="31">
        <v>1415</v>
      </c>
      <c r="L256" s="31">
        <v>1358.35</v>
      </c>
      <c r="M256" s="31">
        <v>137.36134000000001</v>
      </c>
      <c r="N256" s="1"/>
      <c r="O256" s="1"/>
    </row>
    <row r="257" spans="1:15" ht="12.75" customHeight="1">
      <c r="A257" s="33">
        <v>247</v>
      </c>
      <c r="B257" s="53" t="s">
        <v>878</v>
      </c>
      <c r="C257" s="31">
        <v>138.05000000000001</v>
      </c>
      <c r="D257" s="36">
        <v>143.03333333333333</v>
      </c>
      <c r="E257" s="36">
        <v>133.06666666666666</v>
      </c>
      <c r="F257" s="36">
        <v>128.08333333333334</v>
      </c>
      <c r="G257" s="36">
        <v>118.11666666666667</v>
      </c>
      <c r="H257" s="36">
        <v>148.01666666666665</v>
      </c>
      <c r="I257" s="36">
        <v>157.98333333333329</v>
      </c>
      <c r="J257" s="36">
        <v>162.96666666666664</v>
      </c>
      <c r="K257" s="31">
        <v>153</v>
      </c>
      <c r="L257" s="31">
        <v>138.05000000000001</v>
      </c>
      <c r="M257" s="31">
        <v>135.01101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879.7</v>
      </c>
      <c r="D258" s="36">
        <v>868.66666666666663</v>
      </c>
      <c r="E258" s="36">
        <v>824.38333333333321</v>
      </c>
      <c r="F258" s="36">
        <v>769.06666666666661</v>
      </c>
      <c r="G258" s="36">
        <v>724.78333333333319</v>
      </c>
      <c r="H258" s="36">
        <v>923.98333333333323</v>
      </c>
      <c r="I258" s="36">
        <v>968.26666666666677</v>
      </c>
      <c r="J258" s="36">
        <v>1023.5833333333333</v>
      </c>
      <c r="K258" s="31">
        <v>912.95</v>
      </c>
      <c r="L258" s="31">
        <v>813.35</v>
      </c>
      <c r="M258" s="31">
        <v>7.7595999999999998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4073.2</v>
      </c>
      <c r="D259" s="36">
        <v>4093.8166666666671</v>
      </c>
      <c r="E259" s="36">
        <v>3847.6333333333341</v>
      </c>
      <c r="F259" s="36">
        <v>3622.0666666666671</v>
      </c>
      <c r="G259" s="36">
        <v>3375.8833333333341</v>
      </c>
      <c r="H259" s="36">
        <v>4319.3833333333341</v>
      </c>
      <c r="I259" s="36">
        <v>4565.5666666666675</v>
      </c>
      <c r="J259" s="36">
        <v>4791.1333333333341</v>
      </c>
      <c r="K259" s="31">
        <v>4340</v>
      </c>
      <c r="L259" s="31">
        <v>3868.25</v>
      </c>
      <c r="M259" s="31">
        <v>19.772449999999999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1139.8499999999999</v>
      </c>
      <c r="D260" s="36">
        <v>1120.5333333333333</v>
      </c>
      <c r="E260" s="36">
        <v>1092.9166666666665</v>
      </c>
      <c r="F260" s="36">
        <v>1045.9833333333331</v>
      </c>
      <c r="G260" s="36">
        <v>1018.3666666666663</v>
      </c>
      <c r="H260" s="36">
        <v>1167.4666666666667</v>
      </c>
      <c r="I260" s="36">
        <v>1195.0833333333335</v>
      </c>
      <c r="J260" s="36">
        <v>1242.0166666666669</v>
      </c>
      <c r="K260" s="31">
        <v>1148.1500000000001</v>
      </c>
      <c r="L260" s="31">
        <v>1073.5999999999999</v>
      </c>
      <c r="M260" s="31">
        <v>10.33914</v>
      </c>
      <c r="N260" s="1"/>
      <c r="O260" s="1"/>
    </row>
    <row r="261" spans="1:15" ht="12.75" customHeight="1">
      <c r="A261" s="33">
        <v>251</v>
      </c>
      <c r="B261" s="53" t="s">
        <v>404</v>
      </c>
      <c r="C261" s="31">
        <v>1746.25</v>
      </c>
      <c r="D261" s="36">
        <v>1738.1166666666668</v>
      </c>
      <c r="E261" s="36">
        <v>1675.1833333333336</v>
      </c>
      <c r="F261" s="36">
        <v>1604.1166666666668</v>
      </c>
      <c r="G261" s="36">
        <v>1541.1833333333336</v>
      </c>
      <c r="H261" s="36">
        <v>1809.1833333333336</v>
      </c>
      <c r="I261" s="36">
        <v>1872.116666666667</v>
      </c>
      <c r="J261" s="36">
        <v>1943.1833333333336</v>
      </c>
      <c r="K261" s="31">
        <v>1801.05</v>
      </c>
      <c r="L261" s="31">
        <v>1667.05</v>
      </c>
      <c r="M261" s="31">
        <v>1.43462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3860.4</v>
      </c>
      <c r="D262" s="36">
        <v>3850.7999999999997</v>
      </c>
      <c r="E262" s="36">
        <v>3651.5999999999995</v>
      </c>
      <c r="F262" s="36">
        <v>3442.7999999999997</v>
      </c>
      <c r="G262" s="36">
        <v>3243.5999999999995</v>
      </c>
      <c r="H262" s="36">
        <v>4059.5999999999995</v>
      </c>
      <c r="I262" s="36">
        <v>4258.7999999999993</v>
      </c>
      <c r="J262" s="36">
        <v>4467.5999999999995</v>
      </c>
      <c r="K262" s="31">
        <v>4050</v>
      </c>
      <c r="L262" s="31">
        <v>3642</v>
      </c>
      <c r="M262" s="31">
        <v>2.3851399999999998</v>
      </c>
      <c r="N262" s="1"/>
      <c r="O262" s="1"/>
    </row>
    <row r="263" spans="1:15" ht="12.75" customHeight="1">
      <c r="A263" s="33">
        <v>253</v>
      </c>
      <c r="B263" s="53" t="s">
        <v>405</v>
      </c>
      <c r="C263" s="31">
        <v>1939.6</v>
      </c>
      <c r="D263" s="36">
        <v>1944.2166666666665</v>
      </c>
      <c r="E263" s="36">
        <v>1795.4333333333329</v>
      </c>
      <c r="F263" s="36">
        <v>1651.2666666666664</v>
      </c>
      <c r="G263" s="36">
        <v>1502.4833333333329</v>
      </c>
      <c r="H263" s="36">
        <v>2088.3833333333332</v>
      </c>
      <c r="I263" s="36">
        <v>2237.1666666666661</v>
      </c>
      <c r="J263" s="36">
        <v>2381.333333333333</v>
      </c>
      <c r="K263" s="31">
        <v>2093</v>
      </c>
      <c r="L263" s="31">
        <v>1800.05</v>
      </c>
      <c r="M263" s="31">
        <v>4.4088000000000003</v>
      </c>
      <c r="N263" s="1"/>
      <c r="O263" s="1"/>
    </row>
    <row r="264" spans="1:15" ht="12.75" customHeight="1">
      <c r="A264" s="33">
        <v>254</v>
      </c>
      <c r="B264" s="53" t="s">
        <v>406</v>
      </c>
      <c r="C264" s="31">
        <v>761.55</v>
      </c>
      <c r="D264" s="36">
        <v>752.93333333333339</v>
      </c>
      <c r="E264" s="36">
        <v>717.86666666666679</v>
      </c>
      <c r="F264" s="36">
        <v>674.18333333333339</v>
      </c>
      <c r="G264" s="36">
        <v>639.11666666666679</v>
      </c>
      <c r="H264" s="36">
        <v>796.61666666666679</v>
      </c>
      <c r="I264" s="36">
        <v>831.68333333333339</v>
      </c>
      <c r="J264" s="36">
        <v>875.36666666666679</v>
      </c>
      <c r="K264" s="31">
        <v>788</v>
      </c>
      <c r="L264" s="31">
        <v>709.25</v>
      </c>
      <c r="M264" s="31">
        <v>2.2580800000000001</v>
      </c>
      <c r="N264" s="1"/>
      <c r="O264" s="1"/>
    </row>
    <row r="265" spans="1:15" ht="12.75" customHeight="1">
      <c r="A265" s="33">
        <v>255</v>
      </c>
      <c r="B265" s="53" t="s">
        <v>407</v>
      </c>
      <c r="C265" s="31">
        <v>366.05</v>
      </c>
      <c r="D265" s="36">
        <v>366.65000000000003</v>
      </c>
      <c r="E265" s="36">
        <v>345.90000000000009</v>
      </c>
      <c r="F265" s="36">
        <v>325.75000000000006</v>
      </c>
      <c r="G265" s="36">
        <v>305.00000000000011</v>
      </c>
      <c r="H265" s="36">
        <v>386.80000000000007</v>
      </c>
      <c r="I265" s="36">
        <v>407.54999999999995</v>
      </c>
      <c r="J265" s="36">
        <v>427.70000000000005</v>
      </c>
      <c r="K265" s="31">
        <v>387.4</v>
      </c>
      <c r="L265" s="31">
        <v>346.5</v>
      </c>
      <c r="M265" s="31">
        <v>10.550890000000001</v>
      </c>
      <c r="N265" s="1"/>
      <c r="O265" s="1"/>
    </row>
    <row r="266" spans="1:15" ht="12.75" customHeight="1">
      <c r="A266" s="33">
        <v>256</v>
      </c>
      <c r="B266" s="53" t="s">
        <v>408</v>
      </c>
      <c r="C266" s="31">
        <v>75</v>
      </c>
      <c r="D266" s="36">
        <v>74.649999999999991</v>
      </c>
      <c r="E266" s="36">
        <v>69.34999999999998</v>
      </c>
      <c r="F266" s="36">
        <v>63.699999999999989</v>
      </c>
      <c r="G266" s="36">
        <v>58.399999999999977</v>
      </c>
      <c r="H266" s="36">
        <v>80.299999999999983</v>
      </c>
      <c r="I266" s="36">
        <v>85.6</v>
      </c>
      <c r="J266" s="36">
        <v>91.249999999999986</v>
      </c>
      <c r="K266" s="31">
        <v>79.95</v>
      </c>
      <c r="L266" s="31">
        <v>69</v>
      </c>
      <c r="M266" s="31">
        <v>75.759590000000003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553.29999999999995</v>
      </c>
      <c r="D267" s="36">
        <v>580.76666666666665</v>
      </c>
      <c r="E267" s="36">
        <v>500.5333333333333</v>
      </c>
      <c r="F267" s="36">
        <v>447.76666666666665</v>
      </c>
      <c r="G267" s="36">
        <v>367.5333333333333</v>
      </c>
      <c r="H267" s="36">
        <v>633.5333333333333</v>
      </c>
      <c r="I267" s="36">
        <v>713.76666666666665</v>
      </c>
      <c r="J267" s="36">
        <v>766.5333333333333</v>
      </c>
      <c r="K267" s="31">
        <v>661</v>
      </c>
      <c r="L267" s="31">
        <v>528</v>
      </c>
      <c r="M267" s="31">
        <v>116.57328</v>
      </c>
      <c r="N267" s="1"/>
      <c r="O267" s="1"/>
    </row>
    <row r="268" spans="1:15" ht="12.75" customHeight="1">
      <c r="A268" s="33">
        <v>258</v>
      </c>
      <c r="B268" s="53" t="s">
        <v>879</v>
      </c>
      <c r="C268" s="31">
        <v>266.14999999999998</v>
      </c>
      <c r="D268" s="36">
        <v>275.71666666666664</v>
      </c>
      <c r="E268" s="36">
        <v>256.58333333333326</v>
      </c>
      <c r="F268" s="36">
        <v>247.01666666666659</v>
      </c>
      <c r="G268" s="36">
        <v>227.88333333333321</v>
      </c>
      <c r="H268" s="36">
        <v>285.2833333333333</v>
      </c>
      <c r="I268" s="36">
        <v>304.41666666666663</v>
      </c>
      <c r="J268" s="36">
        <v>313.98333333333335</v>
      </c>
      <c r="K268" s="31">
        <v>294.85000000000002</v>
      </c>
      <c r="L268" s="31">
        <v>266.14999999999998</v>
      </c>
      <c r="M268" s="31">
        <v>82.736360000000005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841.85</v>
      </c>
      <c r="D269" s="36">
        <v>859.88333333333321</v>
      </c>
      <c r="E269" s="36">
        <v>805.76666666666642</v>
      </c>
      <c r="F269" s="36">
        <v>769.68333333333317</v>
      </c>
      <c r="G269" s="36">
        <v>715.56666666666638</v>
      </c>
      <c r="H269" s="36">
        <v>895.96666666666647</v>
      </c>
      <c r="I269" s="36">
        <v>950.08333333333326</v>
      </c>
      <c r="J269" s="36">
        <v>986.16666666666652</v>
      </c>
      <c r="K269" s="31">
        <v>914</v>
      </c>
      <c r="L269" s="31">
        <v>823.8</v>
      </c>
      <c r="M269" s="31">
        <v>40.224299999999999</v>
      </c>
      <c r="N269" s="1"/>
      <c r="O269" s="1"/>
    </row>
    <row r="270" spans="1:15" ht="12.75" customHeight="1">
      <c r="A270" s="33">
        <v>260</v>
      </c>
      <c r="B270" s="53" t="s">
        <v>880</v>
      </c>
      <c r="C270" s="31">
        <v>855.8</v>
      </c>
      <c r="D270" s="36">
        <v>870.81666666666661</v>
      </c>
      <c r="E270" s="36">
        <v>840.78333333333319</v>
      </c>
      <c r="F270" s="36">
        <v>825.76666666666654</v>
      </c>
      <c r="G270" s="36">
        <v>795.73333333333312</v>
      </c>
      <c r="H270" s="36">
        <v>885.83333333333326</v>
      </c>
      <c r="I270" s="36">
        <v>915.86666666666656</v>
      </c>
      <c r="J270" s="36">
        <v>930.88333333333333</v>
      </c>
      <c r="K270" s="31">
        <v>900.85</v>
      </c>
      <c r="L270" s="31">
        <v>855.8</v>
      </c>
      <c r="M270" s="31">
        <v>0.85145000000000004</v>
      </c>
      <c r="N270" s="1"/>
      <c r="O270" s="1"/>
    </row>
    <row r="271" spans="1:15" ht="12.75" customHeight="1">
      <c r="A271" s="33">
        <v>261</v>
      </c>
      <c r="B271" s="53" t="s">
        <v>881</v>
      </c>
      <c r="C271" s="31">
        <v>108.55</v>
      </c>
      <c r="D271" s="36">
        <v>117.35000000000001</v>
      </c>
      <c r="E271" s="36">
        <v>99.700000000000017</v>
      </c>
      <c r="F271" s="36">
        <v>90.850000000000009</v>
      </c>
      <c r="G271" s="36">
        <v>73.200000000000017</v>
      </c>
      <c r="H271" s="36">
        <v>126.20000000000002</v>
      </c>
      <c r="I271" s="36">
        <v>143.85000000000002</v>
      </c>
      <c r="J271" s="36">
        <v>152.70000000000002</v>
      </c>
      <c r="K271" s="31">
        <v>135</v>
      </c>
      <c r="L271" s="31">
        <v>108.5</v>
      </c>
      <c r="M271" s="31">
        <v>303.29311000000001</v>
      </c>
      <c r="N271" s="1"/>
      <c r="O271" s="1"/>
    </row>
    <row r="272" spans="1:15" ht="12.75" customHeight="1">
      <c r="A272" s="33">
        <v>262</v>
      </c>
      <c r="B272" s="53" t="s">
        <v>833</v>
      </c>
      <c r="C272" s="31">
        <v>481.05</v>
      </c>
      <c r="D272" s="36">
        <v>501.33333333333331</v>
      </c>
      <c r="E272" s="36">
        <v>452.66666666666663</v>
      </c>
      <c r="F272" s="36">
        <v>424.2833333333333</v>
      </c>
      <c r="G272" s="36">
        <v>375.61666666666662</v>
      </c>
      <c r="H272" s="36">
        <v>529.7166666666667</v>
      </c>
      <c r="I272" s="36">
        <v>578.38333333333321</v>
      </c>
      <c r="J272" s="36">
        <v>606.76666666666665</v>
      </c>
      <c r="K272" s="31">
        <v>550</v>
      </c>
      <c r="L272" s="31">
        <v>472.95</v>
      </c>
      <c r="M272" s="31">
        <v>26.22916</v>
      </c>
      <c r="N272" s="1"/>
      <c r="O272" s="1"/>
    </row>
    <row r="273" spans="1:15" ht="12.75" customHeight="1">
      <c r="A273" s="33">
        <v>263</v>
      </c>
      <c r="B273" s="53" t="s">
        <v>409</v>
      </c>
      <c r="C273" s="31">
        <v>758.65</v>
      </c>
      <c r="D273" s="36">
        <v>773.33333333333337</v>
      </c>
      <c r="E273" s="36">
        <v>732.31666666666672</v>
      </c>
      <c r="F273" s="36">
        <v>705.98333333333335</v>
      </c>
      <c r="G273" s="36">
        <v>664.9666666666667</v>
      </c>
      <c r="H273" s="36">
        <v>799.66666666666674</v>
      </c>
      <c r="I273" s="36">
        <v>840.68333333333339</v>
      </c>
      <c r="J273" s="36">
        <v>867.01666666666677</v>
      </c>
      <c r="K273" s="31">
        <v>814.35</v>
      </c>
      <c r="L273" s="31">
        <v>747</v>
      </c>
      <c r="M273" s="31">
        <v>49.911279999999998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960.15</v>
      </c>
      <c r="D274" s="36">
        <v>966.11666666666679</v>
      </c>
      <c r="E274" s="36">
        <v>895.23333333333358</v>
      </c>
      <c r="F274" s="36">
        <v>830.31666666666683</v>
      </c>
      <c r="G274" s="36">
        <v>759.43333333333362</v>
      </c>
      <c r="H274" s="36">
        <v>1031.0333333333335</v>
      </c>
      <c r="I274" s="36">
        <v>1101.9166666666667</v>
      </c>
      <c r="J274" s="36">
        <v>1166.8333333333335</v>
      </c>
      <c r="K274" s="31">
        <v>1037</v>
      </c>
      <c r="L274" s="31">
        <v>901.2</v>
      </c>
      <c r="M274" s="31">
        <v>59.643329999999999</v>
      </c>
      <c r="N274" s="1"/>
      <c r="O274" s="1"/>
    </row>
    <row r="275" spans="1:15" ht="12.75" customHeight="1">
      <c r="A275" s="33">
        <v>265</v>
      </c>
      <c r="B275" s="53" t="s">
        <v>882</v>
      </c>
      <c r="C275" s="31">
        <v>332.95</v>
      </c>
      <c r="D275" s="36">
        <v>332.75</v>
      </c>
      <c r="E275" s="36">
        <v>307.5</v>
      </c>
      <c r="F275" s="36">
        <v>282.05</v>
      </c>
      <c r="G275" s="36">
        <v>256.8</v>
      </c>
      <c r="H275" s="36">
        <v>358.2</v>
      </c>
      <c r="I275" s="36">
        <v>383.45</v>
      </c>
      <c r="J275" s="36">
        <v>408.9</v>
      </c>
      <c r="K275" s="31">
        <v>358</v>
      </c>
      <c r="L275" s="31">
        <v>307.3</v>
      </c>
      <c r="M275" s="31">
        <v>592.11460999999997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498.25</v>
      </c>
      <c r="D276" s="36">
        <v>490.45</v>
      </c>
      <c r="E276" s="36">
        <v>476.5</v>
      </c>
      <c r="F276" s="36">
        <v>454.75</v>
      </c>
      <c r="G276" s="36">
        <v>440.8</v>
      </c>
      <c r="H276" s="36">
        <v>512.20000000000005</v>
      </c>
      <c r="I276" s="36">
        <v>526.14999999999986</v>
      </c>
      <c r="J276" s="36">
        <v>547.9</v>
      </c>
      <c r="K276" s="31">
        <v>504.4</v>
      </c>
      <c r="L276" s="31">
        <v>468.7</v>
      </c>
      <c r="M276" s="31">
        <v>62.264499999999998</v>
      </c>
      <c r="N276" s="1"/>
      <c r="O276" s="1"/>
    </row>
    <row r="277" spans="1:15" ht="12.75" customHeight="1">
      <c r="A277" s="33">
        <v>267</v>
      </c>
      <c r="B277" s="53" t="s">
        <v>410</v>
      </c>
      <c r="C277" s="31">
        <v>477.6</v>
      </c>
      <c r="D277" s="36">
        <v>480.05</v>
      </c>
      <c r="E277" s="36">
        <v>459.85</v>
      </c>
      <c r="F277" s="36">
        <v>442.1</v>
      </c>
      <c r="G277" s="36">
        <v>421.90000000000003</v>
      </c>
      <c r="H277" s="36">
        <v>497.8</v>
      </c>
      <c r="I277" s="36">
        <v>518</v>
      </c>
      <c r="J277" s="36">
        <v>535.75</v>
      </c>
      <c r="K277" s="31">
        <v>500.25</v>
      </c>
      <c r="L277" s="31">
        <v>462.3</v>
      </c>
      <c r="M277" s="31">
        <v>4.3850300000000004</v>
      </c>
      <c r="N277" s="1"/>
      <c r="O277" s="1"/>
    </row>
    <row r="278" spans="1:15" ht="12.75" customHeight="1">
      <c r="A278" s="33">
        <v>268</v>
      </c>
      <c r="B278" s="53" t="s">
        <v>411</v>
      </c>
      <c r="C278" s="31">
        <v>640.95000000000005</v>
      </c>
      <c r="D278" s="36">
        <v>644.33333333333337</v>
      </c>
      <c r="E278" s="36">
        <v>613.66666666666674</v>
      </c>
      <c r="F278" s="36">
        <v>586.38333333333333</v>
      </c>
      <c r="G278" s="36">
        <v>555.7166666666667</v>
      </c>
      <c r="H278" s="36">
        <v>671.61666666666679</v>
      </c>
      <c r="I278" s="36">
        <v>702.28333333333353</v>
      </c>
      <c r="J278" s="36">
        <v>729.56666666666683</v>
      </c>
      <c r="K278" s="31">
        <v>675</v>
      </c>
      <c r="L278" s="31">
        <v>617.04999999999995</v>
      </c>
      <c r="M278" s="31">
        <v>5.11557</v>
      </c>
      <c r="N278" s="1"/>
      <c r="O278" s="1"/>
    </row>
    <row r="279" spans="1:15" ht="12.75" customHeight="1">
      <c r="A279" s="33">
        <v>269</v>
      </c>
      <c r="B279" s="53" t="s">
        <v>883</v>
      </c>
      <c r="C279" s="31">
        <v>524.9</v>
      </c>
      <c r="D279" s="36">
        <v>562.56666666666672</v>
      </c>
      <c r="E279" s="36">
        <v>480.13333333333344</v>
      </c>
      <c r="F279" s="36">
        <v>435.36666666666667</v>
      </c>
      <c r="G279" s="36">
        <v>352.93333333333339</v>
      </c>
      <c r="H279" s="36">
        <v>607.33333333333348</v>
      </c>
      <c r="I279" s="36">
        <v>689.76666666666665</v>
      </c>
      <c r="J279" s="36">
        <v>734.53333333333353</v>
      </c>
      <c r="K279" s="31">
        <v>645</v>
      </c>
      <c r="L279" s="31">
        <v>517.79999999999995</v>
      </c>
      <c r="M279" s="31">
        <v>70.965779999999995</v>
      </c>
      <c r="N279" s="1"/>
      <c r="O279" s="1"/>
    </row>
    <row r="280" spans="1:15" ht="12.75" customHeight="1">
      <c r="A280" s="33">
        <v>270</v>
      </c>
      <c r="B280" s="53" t="s">
        <v>412</v>
      </c>
      <c r="C280" s="31">
        <v>921</v>
      </c>
      <c r="D280" s="36">
        <v>909.80000000000007</v>
      </c>
      <c r="E280" s="36">
        <v>861.20000000000016</v>
      </c>
      <c r="F280" s="36">
        <v>801.40000000000009</v>
      </c>
      <c r="G280" s="36">
        <v>752.80000000000018</v>
      </c>
      <c r="H280" s="36">
        <v>969.60000000000014</v>
      </c>
      <c r="I280" s="36">
        <v>1018.2</v>
      </c>
      <c r="J280" s="36">
        <v>1078</v>
      </c>
      <c r="K280" s="31">
        <v>958.4</v>
      </c>
      <c r="L280" s="31">
        <v>850</v>
      </c>
      <c r="M280" s="31">
        <v>6.8469600000000002</v>
      </c>
      <c r="N280" s="1"/>
      <c r="O280" s="1"/>
    </row>
    <row r="281" spans="1:15" ht="12.75" customHeight="1">
      <c r="A281" s="33">
        <v>271</v>
      </c>
      <c r="B281" s="53" t="s">
        <v>413</v>
      </c>
      <c r="C281" s="31">
        <v>393.35</v>
      </c>
      <c r="D281" s="36">
        <v>387.05</v>
      </c>
      <c r="E281" s="36">
        <v>373.1</v>
      </c>
      <c r="F281" s="36">
        <v>352.85</v>
      </c>
      <c r="G281" s="36">
        <v>338.90000000000003</v>
      </c>
      <c r="H281" s="36">
        <v>407.3</v>
      </c>
      <c r="I281" s="36">
        <v>421.24999999999994</v>
      </c>
      <c r="J281" s="36">
        <v>441.5</v>
      </c>
      <c r="K281" s="31">
        <v>401</v>
      </c>
      <c r="L281" s="31">
        <v>366.8</v>
      </c>
      <c r="M281" s="31">
        <v>16.442250000000001</v>
      </c>
      <c r="N281" s="1"/>
      <c r="O281" s="1"/>
    </row>
    <row r="282" spans="1:15" ht="12.75" customHeight="1">
      <c r="A282" s="33">
        <v>272</v>
      </c>
      <c r="B282" s="53" t="s">
        <v>414</v>
      </c>
      <c r="C282" s="31">
        <v>810.65</v>
      </c>
      <c r="D282" s="36">
        <v>791.11666666666667</v>
      </c>
      <c r="E282" s="36">
        <v>762.5333333333333</v>
      </c>
      <c r="F282" s="36">
        <v>714.41666666666663</v>
      </c>
      <c r="G282" s="36">
        <v>685.83333333333326</v>
      </c>
      <c r="H282" s="36">
        <v>839.23333333333335</v>
      </c>
      <c r="I282" s="36">
        <v>867.81666666666661</v>
      </c>
      <c r="J282" s="36">
        <v>915.93333333333339</v>
      </c>
      <c r="K282" s="31">
        <v>819.7</v>
      </c>
      <c r="L282" s="31">
        <v>743</v>
      </c>
      <c r="M282" s="31">
        <v>3.9486400000000001</v>
      </c>
      <c r="N282" s="1"/>
      <c r="O282" s="1"/>
    </row>
    <row r="283" spans="1:15" ht="12.75" customHeight="1">
      <c r="A283" s="33">
        <v>273</v>
      </c>
      <c r="B283" s="53" t="s">
        <v>415</v>
      </c>
      <c r="C283" s="31">
        <v>4068.9</v>
      </c>
      <c r="D283" s="36">
        <v>3909.5</v>
      </c>
      <c r="E283" s="36">
        <v>3535</v>
      </c>
      <c r="F283" s="36">
        <v>3001.1</v>
      </c>
      <c r="G283" s="36">
        <v>2626.6</v>
      </c>
      <c r="H283" s="36">
        <v>4443.3999999999996</v>
      </c>
      <c r="I283" s="36">
        <v>4817.8999999999996</v>
      </c>
      <c r="J283" s="36">
        <v>5351.8</v>
      </c>
      <c r="K283" s="31">
        <v>4284</v>
      </c>
      <c r="L283" s="31">
        <v>3375.6</v>
      </c>
      <c r="M283" s="31">
        <v>4.0166399999999998</v>
      </c>
      <c r="N283" s="1"/>
      <c r="O283" s="1"/>
    </row>
    <row r="284" spans="1:15" ht="12.75" customHeight="1">
      <c r="A284" s="33">
        <v>274</v>
      </c>
      <c r="B284" s="53" t="s">
        <v>416</v>
      </c>
      <c r="C284" s="31">
        <v>297.10000000000002</v>
      </c>
      <c r="D284" s="36">
        <v>301.56666666666666</v>
      </c>
      <c r="E284" s="36">
        <v>278.5333333333333</v>
      </c>
      <c r="F284" s="36">
        <v>259.96666666666664</v>
      </c>
      <c r="G284" s="36">
        <v>236.93333333333328</v>
      </c>
      <c r="H284" s="36">
        <v>320.13333333333333</v>
      </c>
      <c r="I284" s="36">
        <v>343.16666666666674</v>
      </c>
      <c r="J284" s="36">
        <v>361.73333333333335</v>
      </c>
      <c r="K284" s="31">
        <v>324.60000000000002</v>
      </c>
      <c r="L284" s="31">
        <v>283</v>
      </c>
      <c r="M284" s="31">
        <v>39.203530000000001</v>
      </c>
      <c r="N284" s="1"/>
      <c r="O284" s="1"/>
    </row>
    <row r="285" spans="1:15" ht="12.75" customHeight="1">
      <c r="A285" s="33">
        <v>275</v>
      </c>
      <c r="B285" s="53" t="s">
        <v>417</v>
      </c>
      <c r="C285" s="31">
        <v>1381.75</v>
      </c>
      <c r="D285" s="36">
        <v>1377.3</v>
      </c>
      <c r="E285" s="36">
        <v>1297.5</v>
      </c>
      <c r="F285" s="36">
        <v>1213.25</v>
      </c>
      <c r="G285" s="36">
        <v>1133.45</v>
      </c>
      <c r="H285" s="36">
        <v>1461.55</v>
      </c>
      <c r="I285" s="36">
        <v>1541.3499999999997</v>
      </c>
      <c r="J285" s="36">
        <v>1625.6</v>
      </c>
      <c r="K285" s="31">
        <v>1457.1</v>
      </c>
      <c r="L285" s="31">
        <v>1293.05</v>
      </c>
      <c r="M285" s="31">
        <v>15.16268</v>
      </c>
      <c r="N285" s="1"/>
      <c r="O285" s="1"/>
    </row>
    <row r="286" spans="1:15" ht="12.75" customHeight="1">
      <c r="A286" s="33">
        <v>276</v>
      </c>
      <c r="B286" s="53" t="s">
        <v>418</v>
      </c>
      <c r="C286" s="31">
        <v>261.60000000000002</v>
      </c>
      <c r="D286" s="36">
        <v>264.91666666666669</v>
      </c>
      <c r="E286" s="36">
        <v>254.83333333333337</v>
      </c>
      <c r="F286" s="36">
        <v>248.06666666666666</v>
      </c>
      <c r="G286" s="36">
        <v>237.98333333333335</v>
      </c>
      <c r="H286" s="36">
        <v>271.68333333333339</v>
      </c>
      <c r="I286" s="36">
        <v>281.76666666666677</v>
      </c>
      <c r="J286" s="36">
        <v>288.53333333333342</v>
      </c>
      <c r="K286" s="31">
        <v>275</v>
      </c>
      <c r="L286" s="31">
        <v>258.14999999999998</v>
      </c>
      <c r="M286" s="31">
        <v>7.9219499999999998</v>
      </c>
      <c r="N286" s="1"/>
      <c r="O286" s="1"/>
    </row>
    <row r="287" spans="1:15" ht="12.75" customHeight="1">
      <c r="A287" s="33">
        <v>277</v>
      </c>
      <c r="B287" s="53" t="s">
        <v>800</v>
      </c>
      <c r="C287" s="31">
        <v>4453.3999999999996</v>
      </c>
      <c r="D287" s="36">
        <v>4493.583333333333</v>
      </c>
      <c r="E287" s="36">
        <v>4137.1666666666661</v>
      </c>
      <c r="F287" s="36">
        <v>3820.9333333333334</v>
      </c>
      <c r="G287" s="36">
        <v>3464.5166666666664</v>
      </c>
      <c r="H287" s="36">
        <v>4809.8166666666657</v>
      </c>
      <c r="I287" s="36">
        <v>5166.2333333333318</v>
      </c>
      <c r="J287" s="36">
        <v>5482.4666666666653</v>
      </c>
      <c r="K287" s="31">
        <v>4850</v>
      </c>
      <c r="L287" s="31">
        <v>4177.3500000000004</v>
      </c>
      <c r="M287" s="31">
        <v>0.49669999999999997</v>
      </c>
      <c r="N287" s="1"/>
      <c r="O287" s="1"/>
    </row>
    <row r="288" spans="1:15" ht="12.75" customHeight="1">
      <c r="A288" s="33">
        <v>278</v>
      </c>
      <c r="B288" s="53" t="s">
        <v>419</v>
      </c>
      <c r="C288" s="31">
        <v>1149.2</v>
      </c>
      <c r="D288" s="36">
        <v>1168.5</v>
      </c>
      <c r="E288" s="36">
        <v>1105.75</v>
      </c>
      <c r="F288" s="36">
        <v>1062.3</v>
      </c>
      <c r="G288" s="36">
        <v>999.55</v>
      </c>
      <c r="H288" s="36">
        <v>1211.95</v>
      </c>
      <c r="I288" s="36">
        <v>1274.7</v>
      </c>
      <c r="J288" s="36">
        <v>1318.15</v>
      </c>
      <c r="K288" s="31">
        <v>1231.25</v>
      </c>
      <c r="L288" s="31">
        <v>1125.05</v>
      </c>
      <c r="M288" s="31">
        <v>1.7325299999999999</v>
      </c>
      <c r="N288" s="1"/>
      <c r="O288" s="1"/>
    </row>
    <row r="289" spans="1:15" ht="12.75" customHeight="1">
      <c r="A289" s="33">
        <v>279</v>
      </c>
      <c r="B289" s="53" t="s">
        <v>788</v>
      </c>
      <c r="C289" s="31">
        <v>1070.55</v>
      </c>
      <c r="D289" s="36">
        <v>1090.6333333333334</v>
      </c>
      <c r="E289" s="36">
        <v>958.26666666666688</v>
      </c>
      <c r="F289" s="36">
        <v>845.98333333333346</v>
      </c>
      <c r="G289" s="36">
        <v>713.6166666666669</v>
      </c>
      <c r="H289" s="36">
        <v>1202.916666666667</v>
      </c>
      <c r="I289" s="36">
        <v>1335.2833333333333</v>
      </c>
      <c r="J289" s="36">
        <v>1447.5666666666668</v>
      </c>
      <c r="K289" s="31">
        <v>1223</v>
      </c>
      <c r="L289" s="31">
        <v>978.35</v>
      </c>
      <c r="M289" s="31">
        <v>4.3986900000000002</v>
      </c>
      <c r="N289" s="1"/>
      <c r="O289" s="1"/>
    </row>
    <row r="290" spans="1:15" ht="12.75" customHeight="1">
      <c r="A290" s="33">
        <v>280</v>
      </c>
      <c r="B290" s="53" t="s">
        <v>420</v>
      </c>
      <c r="C290" s="31">
        <v>378.65</v>
      </c>
      <c r="D290" s="36">
        <v>371.23333333333335</v>
      </c>
      <c r="E290" s="36">
        <v>343.4666666666667</v>
      </c>
      <c r="F290" s="36">
        <v>308.28333333333336</v>
      </c>
      <c r="G290" s="36">
        <v>280.51666666666671</v>
      </c>
      <c r="H290" s="36">
        <v>406.41666666666669</v>
      </c>
      <c r="I290" s="36">
        <v>434.18333333333334</v>
      </c>
      <c r="J290" s="36">
        <v>469.36666666666667</v>
      </c>
      <c r="K290" s="31">
        <v>399</v>
      </c>
      <c r="L290" s="31">
        <v>336.05</v>
      </c>
      <c r="M290" s="31">
        <v>18.84318</v>
      </c>
      <c r="N290" s="1"/>
      <c r="O290" s="1"/>
    </row>
    <row r="291" spans="1:15" ht="12.75" customHeight="1">
      <c r="A291" s="33">
        <v>281</v>
      </c>
      <c r="B291" s="53" t="s">
        <v>421</v>
      </c>
      <c r="C291" s="31">
        <v>262.3</v>
      </c>
      <c r="D291" s="36">
        <v>262.53333333333336</v>
      </c>
      <c r="E291" s="36">
        <v>251.61666666666673</v>
      </c>
      <c r="F291" s="36">
        <v>240.93333333333337</v>
      </c>
      <c r="G291" s="36">
        <v>230.01666666666674</v>
      </c>
      <c r="H291" s="36">
        <v>273.2166666666667</v>
      </c>
      <c r="I291" s="36">
        <v>284.13333333333333</v>
      </c>
      <c r="J291" s="36">
        <v>294.81666666666672</v>
      </c>
      <c r="K291" s="31">
        <v>273.45</v>
      </c>
      <c r="L291" s="31">
        <v>251.85</v>
      </c>
      <c r="M291" s="31">
        <v>4.5155099999999999</v>
      </c>
      <c r="N291" s="1"/>
      <c r="O291" s="1"/>
    </row>
    <row r="292" spans="1:15" ht="12.75" customHeight="1">
      <c r="A292" s="33">
        <v>282</v>
      </c>
      <c r="B292" s="53" t="s">
        <v>422</v>
      </c>
      <c r="C292" s="31">
        <v>177</v>
      </c>
      <c r="D292" s="36">
        <v>180.03333333333333</v>
      </c>
      <c r="E292" s="36">
        <v>161.06666666666666</v>
      </c>
      <c r="F292" s="36">
        <v>145.13333333333333</v>
      </c>
      <c r="G292" s="36">
        <v>126.16666666666666</v>
      </c>
      <c r="H292" s="36">
        <v>195.96666666666667</v>
      </c>
      <c r="I292" s="36">
        <v>214.93333333333331</v>
      </c>
      <c r="J292" s="36">
        <v>230.86666666666667</v>
      </c>
      <c r="K292" s="31">
        <v>199</v>
      </c>
      <c r="L292" s="31">
        <v>164.1</v>
      </c>
      <c r="M292" s="31">
        <v>35.183720000000001</v>
      </c>
      <c r="N292" s="1"/>
      <c r="O292" s="1"/>
    </row>
    <row r="293" spans="1:15" ht="12.75" customHeight="1">
      <c r="A293" s="33">
        <v>283</v>
      </c>
      <c r="B293" s="53" t="s">
        <v>834</v>
      </c>
      <c r="C293" s="31">
        <v>2836.8</v>
      </c>
      <c r="D293" s="36">
        <v>3059.9333333333329</v>
      </c>
      <c r="E293" s="36">
        <v>2590.8666666666659</v>
      </c>
      <c r="F293" s="36">
        <v>2344.9333333333329</v>
      </c>
      <c r="G293" s="36">
        <v>1875.8666666666659</v>
      </c>
      <c r="H293" s="36">
        <v>3305.8666666666659</v>
      </c>
      <c r="I293" s="36">
        <v>3774.9333333333325</v>
      </c>
      <c r="J293" s="36">
        <v>4020.8666666666659</v>
      </c>
      <c r="K293" s="31">
        <v>3529</v>
      </c>
      <c r="L293" s="31">
        <v>2814</v>
      </c>
      <c r="M293" s="31">
        <v>7.3836700000000004</v>
      </c>
      <c r="N293" s="1"/>
      <c r="O293" s="1"/>
    </row>
    <row r="294" spans="1:15" ht="12.75" customHeight="1">
      <c r="A294" s="33">
        <v>284</v>
      </c>
      <c r="B294" s="53" t="s">
        <v>423</v>
      </c>
      <c r="C294" s="31">
        <v>696.9</v>
      </c>
      <c r="D294" s="36">
        <v>715.71666666666658</v>
      </c>
      <c r="E294" s="36">
        <v>652.23333333333312</v>
      </c>
      <c r="F294" s="36">
        <v>607.56666666666649</v>
      </c>
      <c r="G294" s="36">
        <v>544.08333333333303</v>
      </c>
      <c r="H294" s="36">
        <v>760.38333333333321</v>
      </c>
      <c r="I294" s="36">
        <v>823.86666666666656</v>
      </c>
      <c r="J294" s="36">
        <v>868.5333333333333</v>
      </c>
      <c r="K294" s="31">
        <v>779.2</v>
      </c>
      <c r="L294" s="31">
        <v>671.05</v>
      </c>
      <c r="M294" s="31">
        <v>4.7748200000000001</v>
      </c>
      <c r="N294" s="1"/>
      <c r="O294" s="1"/>
    </row>
    <row r="295" spans="1:15" ht="12.75" customHeight="1">
      <c r="A295" s="33">
        <v>285</v>
      </c>
      <c r="B295" s="53" t="s">
        <v>799</v>
      </c>
      <c r="C295" s="31">
        <v>663.65</v>
      </c>
      <c r="D295" s="36">
        <v>667.80000000000007</v>
      </c>
      <c r="E295" s="36">
        <v>617.60000000000014</v>
      </c>
      <c r="F295" s="36">
        <v>571.55000000000007</v>
      </c>
      <c r="G295" s="36">
        <v>521.35000000000014</v>
      </c>
      <c r="H295" s="36">
        <v>713.85000000000014</v>
      </c>
      <c r="I295" s="36">
        <v>764.05000000000018</v>
      </c>
      <c r="J295" s="36">
        <v>810.10000000000014</v>
      </c>
      <c r="K295" s="31">
        <v>718</v>
      </c>
      <c r="L295" s="31">
        <v>621.75</v>
      </c>
      <c r="M295" s="31">
        <v>12.697150000000001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1637.95</v>
      </c>
      <c r="D296" s="36">
        <v>1651.9666666666665</v>
      </c>
      <c r="E296" s="36">
        <v>1588.4333333333329</v>
      </c>
      <c r="F296" s="36">
        <v>1538.9166666666665</v>
      </c>
      <c r="G296" s="36">
        <v>1475.383333333333</v>
      </c>
      <c r="H296" s="36">
        <v>1701.4833333333329</v>
      </c>
      <c r="I296" s="36">
        <v>1765.0166666666662</v>
      </c>
      <c r="J296" s="36">
        <v>1814.5333333333328</v>
      </c>
      <c r="K296" s="31">
        <v>1715.5</v>
      </c>
      <c r="L296" s="31">
        <v>1602.45</v>
      </c>
      <c r="M296" s="31">
        <v>152.29468</v>
      </c>
      <c r="N296" s="1"/>
      <c r="O296" s="1"/>
    </row>
    <row r="297" spans="1:15" ht="12.75" customHeight="1">
      <c r="A297" s="33">
        <v>287</v>
      </c>
      <c r="B297" s="53" t="s">
        <v>424</v>
      </c>
      <c r="C297" s="31">
        <v>1847.05</v>
      </c>
      <c r="D297" s="36">
        <v>1824.0166666666667</v>
      </c>
      <c r="E297" s="36">
        <v>1773.0333333333333</v>
      </c>
      <c r="F297" s="36">
        <v>1699.0166666666667</v>
      </c>
      <c r="G297" s="36">
        <v>1648.0333333333333</v>
      </c>
      <c r="H297" s="36">
        <v>1898.0333333333333</v>
      </c>
      <c r="I297" s="36">
        <v>1949.0166666666664</v>
      </c>
      <c r="J297" s="36">
        <v>2023.0333333333333</v>
      </c>
      <c r="K297" s="31">
        <v>1875</v>
      </c>
      <c r="L297" s="31">
        <v>1750</v>
      </c>
      <c r="M297" s="31">
        <v>0.89527999999999996</v>
      </c>
      <c r="N297" s="1"/>
      <c r="O297" s="1"/>
    </row>
    <row r="298" spans="1:15" ht="12.75" customHeight="1">
      <c r="A298" s="33">
        <v>288</v>
      </c>
      <c r="B298" s="53" t="s">
        <v>848</v>
      </c>
      <c r="C298" s="31">
        <v>149.35</v>
      </c>
      <c r="D298" s="36">
        <v>151.31666666666669</v>
      </c>
      <c r="E298" s="36">
        <v>142.63333333333338</v>
      </c>
      <c r="F298" s="36">
        <v>135.91666666666669</v>
      </c>
      <c r="G298" s="36">
        <v>127.23333333333338</v>
      </c>
      <c r="H298" s="36">
        <v>158.03333333333339</v>
      </c>
      <c r="I298" s="36">
        <v>166.71666666666673</v>
      </c>
      <c r="J298" s="36">
        <v>173.43333333333339</v>
      </c>
      <c r="K298" s="31">
        <v>160</v>
      </c>
      <c r="L298" s="31">
        <v>144.6</v>
      </c>
      <c r="M298" s="31">
        <v>124.68536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4417.8999999999996</v>
      </c>
      <c r="D299" s="36">
        <v>4372.9833333333336</v>
      </c>
      <c r="E299" s="36">
        <v>4244.916666666667</v>
      </c>
      <c r="F299" s="36">
        <v>4071.9333333333334</v>
      </c>
      <c r="G299" s="36">
        <v>3943.8666666666668</v>
      </c>
      <c r="H299" s="36">
        <v>4545.9666666666672</v>
      </c>
      <c r="I299" s="36">
        <v>4674.0333333333328</v>
      </c>
      <c r="J299" s="36">
        <v>4847.0166666666673</v>
      </c>
      <c r="K299" s="31">
        <v>4501.05</v>
      </c>
      <c r="L299" s="31">
        <v>4200</v>
      </c>
      <c r="M299" s="31">
        <v>4.3502400000000003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577</v>
      </c>
      <c r="D300" s="36">
        <v>598.91666666666663</v>
      </c>
      <c r="E300" s="36">
        <v>522.88333333333321</v>
      </c>
      <c r="F300" s="36">
        <v>468.76666666666654</v>
      </c>
      <c r="G300" s="36">
        <v>392.73333333333312</v>
      </c>
      <c r="H300" s="36">
        <v>653.0333333333333</v>
      </c>
      <c r="I300" s="36">
        <v>729.06666666666683</v>
      </c>
      <c r="J300" s="36">
        <v>783.18333333333339</v>
      </c>
      <c r="K300" s="31">
        <v>674.95</v>
      </c>
      <c r="L300" s="31">
        <v>544.79999999999995</v>
      </c>
      <c r="M300" s="31">
        <v>105.13970999999999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4630.6499999999996</v>
      </c>
      <c r="D301" s="36">
        <v>4606.7166666666662</v>
      </c>
      <c r="E301" s="36">
        <v>4537.4833333333327</v>
      </c>
      <c r="F301" s="36">
        <v>4444.3166666666666</v>
      </c>
      <c r="G301" s="36">
        <v>4375.083333333333</v>
      </c>
      <c r="H301" s="36">
        <v>4699.8833333333323</v>
      </c>
      <c r="I301" s="36">
        <v>4769.1166666666659</v>
      </c>
      <c r="J301" s="36">
        <v>4862.2833333333319</v>
      </c>
      <c r="K301" s="31">
        <v>4675.95</v>
      </c>
      <c r="L301" s="31">
        <v>4513.55</v>
      </c>
      <c r="M301" s="31">
        <v>6.8387799999999999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3403.2</v>
      </c>
      <c r="D302" s="36">
        <v>3540.4</v>
      </c>
      <c r="E302" s="36">
        <v>3182.8</v>
      </c>
      <c r="F302" s="36">
        <v>2962.4</v>
      </c>
      <c r="G302" s="36">
        <v>2604.8000000000002</v>
      </c>
      <c r="H302" s="36">
        <v>3760.8</v>
      </c>
      <c r="I302" s="36">
        <v>4118.3999999999996</v>
      </c>
      <c r="J302" s="36">
        <v>4338.8</v>
      </c>
      <c r="K302" s="31">
        <v>3898</v>
      </c>
      <c r="L302" s="31">
        <v>3320</v>
      </c>
      <c r="M302" s="31">
        <v>99.208820000000003</v>
      </c>
      <c r="N302" s="1"/>
      <c r="O302" s="1"/>
    </row>
    <row r="303" spans="1:15" ht="12.75" customHeight="1">
      <c r="A303" s="33">
        <v>293</v>
      </c>
      <c r="B303" s="53" t="s">
        <v>425</v>
      </c>
      <c r="C303" s="31">
        <v>461.05</v>
      </c>
      <c r="D303" s="36">
        <v>462.8</v>
      </c>
      <c r="E303" s="36">
        <v>450.8</v>
      </c>
      <c r="F303" s="36">
        <v>440.55</v>
      </c>
      <c r="G303" s="36">
        <v>428.55</v>
      </c>
      <c r="H303" s="36">
        <v>473.05</v>
      </c>
      <c r="I303" s="36">
        <v>485.05</v>
      </c>
      <c r="J303" s="36">
        <v>495.3</v>
      </c>
      <c r="K303" s="31">
        <v>474.8</v>
      </c>
      <c r="L303" s="31">
        <v>452.55</v>
      </c>
      <c r="M303" s="31">
        <v>3.8551000000000002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404.25</v>
      </c>
      <c r="D304" s="36">
        <v>406.55</v>
      </c>
      <c r="E304" s="36">
        <v>383.15000000000003</v>
      </c>
      <c r="F304" s="36">
        <v>362.05</v>
      </c>
      <c r="G304" s="36">
        <v>338.65000000000003</v>
      </c>
      <c r="H304" s="36">
        <v>427.65000000000003</v>
      </c>
      <c r="I304" s="36">
        <v>451.05</v>
      </c>
      <c r="J304" s="36">
        <v>472.15000000000003</v>
      </c>
      <c r="K304" s="31">
        <v>429.95</v>
      </c>
      <c r="L304" s="31">
        <v>385.45</v>
      </c>
      <c r="M304" s="31">
        <v>25.43235</v>
      </c>
      <c r="N304" s="1"/>
      <c r="O304" s="1"/>
    </row>
    <row r="305" spans="1:15" ht="12.75" customHeight="1">
      <c r="A305" s="33">
        <v>295</v>
      </c>
      <c r="B305" s="53" t="s">
        <v>426</v>
      </c>
      <c r="C305" s="31">
        <v>226.5</v>
      </c>
      <c r="D305" s="36">
        <v>229</v>
      </c>
      <c r="E305" s="36">
        <v>217.5</v>
      </c>
      <c r="F305" s="36">
        <v>208.5</v>
      </c>
      <c r="G305" s="36">
        <v>197</v>
      </c>
      <c r="H305" s="36">
        <v>238</v>
      </c>
      <c r="I305" s="36">
        <v>249.5</v>
      </c>
      <c r="J305" s="36">
        <v>258.5</v>
      </c>
      <c r="K305" s="31">
        <v>240.5</v>
      </c>
      <c r="L305" s="31">
        <v>220</v>
      </c>
      <c r="M305" s="31">
        <v>9.6577000000000002</v>
      </c>
      <c r="N305" s="1"/>
      <c r="O305" s="1"/>
    </row>
    <row r="306" spans="1:15" ht="12.75" customHeight="1">
      <c r="A306" s="33">
        <v>296</v>
      </c>
      <c r="B306" s="53" t="s">
        <v>427</v>
      </c>
      <c r="C306" s="31">
        <v>132.55000000000001</v>
      </c>
      <c r="D306" s="36">
        <v>132.86666666666667</v>
      </c>
      <c r="E306" s="36">
        <v>124.73333333333335</v>
      </c>
      <c r="F306" s="36">
        <v>116.91666666666667</v>
      </c>
      <c r="G306" s="36">
        <v>108.78333333333335</v>
      </c>
      <c r="H306" s="36">
        <v>140.68333333333334</v>
      </c>
      <c r="I306" s="36">
        <v>148.81666666666666</v>
      </c>
      <c r="J306" s="36">
        <v>156.63333333333335</v>
      </c>
      <c r="K306" s="31">
        <v>141</v>
      </c>
      <c r="L306" s="31">
        <v>125.05</v>
      </c>
      <c r="M306" s="31">
        <v>69.505799999999994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927.85</v>
      </c>
      <c r="D307" s="36">
        <v>953.29999999999984</v>
      </c>
      <c r="E307" s="36">
        <v>854.59999999999968</v>
      </c>
      <c r="F307" s="36">
        <v>781.3499999999998</v>
      </c>
      <c r="G307" s="36">
        <v>682.64999999999964</v>
      </c>
      <c r="H307" s="36">
        <v>1026.5499999999997</v>
      </c>
      <c r="I307" s="36">
        <v>1125.2499999999998</v>
      </c>
      <c r="J307" s="36">
        <v>1198.4999999999998</v>
      </c>
      <c r="K307" s="31">
        <v>1052</v>
      </c>
      <c r="L307" s="31">
        <v>880.05</v>
      </c>
      <c r="M307" s="31">
        <v>115.29105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8288.35</v>
      </c>
      <c r="D308" s="36">
        <v>8312.8166666666657</v>
      </c>
      <c r="E308" s="36">
        <v>7675.6333333333314</v>
      </c>
      <c r="F308" s="36">
        <v>7062.9166666666661</v>
      </c>
      <c r="G308" s="36">
        <v>6425.7333333333318</v>
      </c>
      <c r="H308" s="36">
        <v>8925.533333333331</v>
      </c>
      <c r="I308" s="36">
        <v>9562.7166666666653</v>
      </c>
      <c r="J308" s="36">
        <v>10175.433333333331</v>
      </c>
      <c r="K308" s="31">
        <v>8950</v>
      </c>
      <c r="L308" s="31">
        <v>7700.1</v>
      </c>
      <c r="M308" s="31">
        <v>1.9739899999999999</v>
      </c>
      <c r="N308" s="1"/>
      <c r="O308" s="1"/>
    </row>
    <row r="309" spans="1:15" ht="12.75" customHeight="1">
      <c r="A309" s="33">
        <v>299</v>
      </c>
      <c r="B309" s="53" t="s">
        <v>884</v>
      </c>
      <c r="C309" s="31">
        <v>630.35</v>
      </c>
      <c r="D309" s="36">
        <v>638.63333333333333</v>
      </c>
      <c r="E309" s="36">
        <v>583.7166666666667</v>
      </c>
      <c r="F309" s="36">
        <v>537.08333333333337</v>
      </c>
      <c r="G309" s="36">
        <v>482.16666666666674</v>
      </c>
      <c r="H309" s="36">
        <v>685.26666666666665</v>
      </c>
      <c r="I309" s="36">
        <v>740.18333333333339</v>
      </c>
      <c r="J309" s="36">
        <v>786.81666666666661</v>
      </c>
      <c r="K309" s="31">
        <v>693.55</v>
      </c>
      <c r="L309" s="31">
        <v>592</v>
      </c>
      <c r="M309" s="31">
        <v>6.4492900000000004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1564.75</v>
      </c>
      <c r="D310" s="36">
        <v>1550.6166666666668</v>
      </c>
      <c r="E310" s="36">
        <v>1507.4333333333336</v>
      </c>
      <c r="F310" s="36">
        <v>1450.1166666666668</v>
      </c>
      <c r="G310" s="36">
        <v>1406.9333333333336</v>
      </c>
      <c r="H310" s="36">
        <v>1607.9333333333336</v>
      </c>
      <c r="I310" s="36">
        <v>1651.116666666667</v>
      </c>
      <c r="J310" s="36">
        <v>1708.4333333333336</v>
      </c>
      <c r="K310" s="31">
        <v>1593.8</v>
      </c>
      <c r="L310" s="31">
        <v>1493.3</v>
      </c>
      <c r="M310" s="31">
        <v>17.090959999999999</v>
      </c>
      <c r="N310" s="1"/>
      <c r="O310" s="1"/>
    </row>
    <row r="311" spans="1:15" ht="12.75" customHeight="1">
      <c r="A311" s="33">
        <v>301</v>
      </c>
      <c r="B311" s="53" t="s">
        <v>428</v>
      </c>
      <c r="C311" s="31">
        <v>68</v>
      </c>
      <c r="D311" s="36">
        <v>69.133333333333326</v>
      </c>
      <c r="E311" s="36">
        <v>64.816666666666649</v>
      </c>
      <c r="F311" s="36">
        <v>61.633333333333326</v>
      </c>
      <c r="G311" s="36">
        <v>57.316666666666649</v>
      </c>
      <c r="H311" s="36">
        <v>72.316666666666649</v>
      </c>
      <c r="I311" s="36">
        <v>76.633333333333312</v>
      </c>
      <c r="J311" s="36">
        <v>79.816666666666649</v>
      </c>
      <c r="K311" s="31">
        <v>73.45</v>
      </c>
      <c r="L311" s="31">
        <v>65.95</v>
      </c>
      <c r="M311" s="31">
        <v>33.555250000000001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121903.2</v>
      </c>
      <c r="D312" s="36">
        <v>121750.35000000002</v>
      </c>
      <c r="E312" s="36">
        <v>116500.70000000004</v>
      </c>
      <c r="F312" s="36">
        <v>111098.20000000003</v>
      </c>
      <c r="G312" s="36">
        <v>105848.55000000005</v>
      </c>
      <c r="H312" s="36">
        <v>127152.85000000003</v>
      </c>
      <c r="I312" s="36">
        <v>132402.50000000003</v>
      </c>
      <c r="J312" s="36">
        <v>137805.00000000003</v>
      </c>
      <c r="K312" s="31">
        <v>127000</v>
      </c>
      <c r="L312" s="31">
        <v>116347.85</v>
      </c>
      <c r="M312" s="31">
        <v>0.19731000000000001</v>
      </c>
      <c r="N312" s="1"/>
      <c r="O312" s="1"/>
    </row>
    <row r="313" spans="1:15" ht="12.75" customHeight="1">
      <c r="A313" s="33">
        <v>303</v>
      </c>
      <c r="B313" s="53" t="s">
        <v>429</v>
      </c>
      <c r="C313" s="31">
        <v>1698.5</v>
      </c>
      <c r="D313" s="36">
        <v>1705.1666666666667</v>
      </c>
      <c r="E313" s="36">
        <v>1593.3333333333335</v>
      </c>
      <c r="F313" s="36">
        <v>1488.1666666666667</v>
      </c>
      <c r="G313" s="36">
        <v>1376.3333333333335</v>
      </c>
      <c r="H313" s="36">
        <v>1810.3333333333335</v>
      </c>
      <c r="I313" s="36">
        <v>1922.166666666667</v>
      </c>
      <c r="J313" s="36">
        <v>2027.3333333333335</v>
      </c>
      <c r="K313" s="31">
        <v>1817</v>
      </c>
      <c r="L313" s="31">
        <v>1600</v>
      </c>
      <c r="M313" s="31">
        <v>5.0190900000000003</v>
      </c>
      <c r="N313" s="1"/>
      <c r="O313" s="1"/>
    </row>
    <row r="314" spans="1:15" ht="12.75" customHeight="1">
      <c r="A314" s="33">
        <v>304</v>
      </c>
      <c r="B314" s="53" t="s">
        <v>430</v>
      </c>
      <c r="C314" s="31">
        <v>1303.8</v>
      </c>
      <c r="D314" s="36">
        <v>1362.0833333333333</v>
      </c>
      <c r="E314" s="36">
        <v>1237.3166666666666</v>
      </c>
      <c r="F314" s="36">
        <v>1170.8333333333333</v>
      </c>
      <c r="G314" s="36">
        <v>1046.0666666666666</v>
      </c>
      <c r="H314" s="36">
        <v>1428.5666666666666</v>
      </c>
      <c r="I314" s="36">
        <v>1553.3333333333335</v>
      </c>
      <c r="J314" s="36">
        <v>1619.8166666666666</v>
      </c>
      <c r="K314" s="31">
        <v>1486.85</v>
      </c>
      <c r="L314" s="31">
        <v>1295.5999999999999</v>
      </c>
      <c r="M314" s="31">
        <v>14.66624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1262.95</v>
      </c>
      <c r="D315" s="36">
        <v>1274.4166666666667</v>
      </c>
      <c r="E315" s="36">
        <v>1168.8833333333334</v>
      </c>
      <c r="F315" s="36">
        <v>1074.8166666666666</v>
      </c>
      <c r="G315" s="36">
        <v>969.2833333333333</v>
      </c>
      <c r="H315" s="36">
        <v>1368.4833333333336</v>
      </c>
      <c r="I315" s="36">
        <v>1474.0166666666669</v>
      </c>
      <c r="J315" s="36">
        <v>1568.0833333333337</v>
      </c>
      <c r="K315" s="31">
        <v>1379.95</v>
      </c>
      <c r="L315" s="31">
        <v>1180.3499999999999</v>
      </c>
      <c r="M315" s="31">
        <v>9.8321900000000007</v>
      </c>
      <c r="N315" s="1"/>
      <c r="O315" s="1"/>
    </row>
    <row r="316" spans="1:15" ht="12.75" customHeight="1">
      <c r="A316" s="33">
        <v>306</v>
      </c>
      <c r="B316" s="53" t="s">
        <v>885</v>
      </c>
      <c r="C316" s="31">
        <v>619.6</v>
      </c>
      <c r="D316" s="36">
        <v>634.5333333333333</v>
      </c>
      <c r="E316" s="36">
        <v>589.06666666666661</v>
      </c>
      <c r="F316" s="36">
        <v>558.5333333333333</v>
      </c>
      <c r="G316" s="36">
        <v>513.06666666666661</v>
      </c>
      <c r="H316" s="36">
        <v>665.06666666666661</v>
      </c>
      <c r="I316" s="36">
        <v>710.5333333333333</v>
      </c>
      <c r="J316" s="36">
        <v>741.06666666666661</v>
      </c>
      <c r="K316" s="31">
        <v>680</v>
      </c>
      <c r="L316" s="31">
        <v>604</v>
      </c>
      <c r="M316" s="31">
        <v>4.9765699999999997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259.5</v>
      </c>
      <c r="D317" s="36">
        <v>263.63333333333333</v>
      </c>
      <c r="E317" s="36">
        <v>252.21666666666664</v>
      </c>
      <c r="F317" s="36">
        <v>244.93333333333334</v>
      </c>
      <c r="G317" s="36">
        <v>233.51666666666665</v>
      </c>
      <c r="H317" s="36">
        <v>270.91666666666663</v>
      </c>
      <c r="I317" s="36">
        <v>282.33333333333337</v>
      </c>
      <c r="J317" s="36">
        <v>289.61666666666662</v>
      </c>
      <c r="K317" s="31">
        <v>275.05</v>
      </c>
      <c r="L317" s="31">
        <v>256.35000000000002</v>
      </c>
      <c r="M317" s="31">
        <v>63.602930000000001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2572.9</v>
      </c>
      <c r="D318" s="36">
        <v>2553.3666666666663</v>
      </c>
      <c r="E318" s="36">
        <v>2467.7333333333327</v>
      </c>
      <c r="F318" s="36">
        <v>2362.5666666666662</v>
      </c>
      <c r="G318" s="36">
        <v>2276.9333333333325</v>
      </c>
      <c r="H318" s="36">
        <v>2658.5333333333328</v>
      </c>
      <c r="I318" s="36">
        <v>2744.166666666667</v>
      </c>
      <c r="J318" s="36">
        <v>2849.333333333333</v>
      </c>
      <c r="K318" s="31">
        <v>2639</v>
      </c>
      <c r="L318" s="31">
        <v>2448.1999999999998</v>
      </c>
      <c r="M318" s="31">
        <v>63.722490000000001</v>
      </c>
      <c r="N318" s="1"/>
      <c r="O318" s="1"/>
    </row>
    <row r="319" spans="1:15" ht="12.75" customHeight="1">
      <c r="A319" s="33">
        <v>309</v>
      </c>
      <c r="B319" s="53" t="s">
        <v>431</v>
      </c>
      <c r="C319" s="31">
        <v>380.65</v>
      </c>
      <c r="D319" s="36">
        <v>383.58333333333331</v>
      </c>
      <c r="E319" s="36">
        <v>366.26666666666665</v>
      </c>
      <c r="F319" s="36">
        <v>351.88333333333333</v>
      </c>
      <c r="G319" s="36">
        <v>334.56666666666666</v>
      </c>
      <c r="H319" s="36">
        <v>397.96666666666664</v>
      </c>
      <c r="I319" s="36">
        <v>415.28333333333336</v>
      </c>
      <c r="J319" s="36">
        <v>429.66666666666663</v>
      </c>
      <c r="K319" s="31">
        <v>400.9</v>
      </c>
      <c r="L319" s="31">
        <v>369.2</v>
      </c>
      <c r="M319" s="31">
        <v>2.13809</v>
      </c>
      <c r="N319" s="1"/>
      <c r="O319" s="1"/>
    </row>
    <row r="320" spans="1:15" ht="12.75" customHeight="1">
      <c r="A320" s="33">
        <v>310</v>
      </c>
      <c r="B320" s="53" t="s">
        <v>432</v>
      </c>
      <c r="C320" s="31">
        <v>554.95000000000005</v>
      </c>
      <c r="D320" s="36">
        <v>557.85</v>
      </c>
      <c r="E320" s="36">
        <v>512.70000000000005</v>
      </c>
      <c r="F320" s="36">
        <v>470.45000000000005</v>
      </c>
      <c r="G320" s="36">
        <v>425.30000000000007</v>
      </c>
      <c r="H320" s="36">
        <v>600.1</v>
      </c>
      <c r="I320" s="36">
        <v>645.24999999999989</v>
      </c>
      <c r="J320" s="36">
        <v>687.5</v>
      </c>
      <c r="K320" s="31">
        <v>603</v>
      </c>
      <c r="L320" s="31">
        <v>515.6</v>
      </c>
      <c r="M320" s="31">
        <v>4.71129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159.9</v>
      </c>
      <c r="D321" s="36">
        <v>163.53333333333333</v>
      </c>
      <c r="E321" s="36">
        <v>152.46666666666667</v>
      </c>
      <c r="F321" s="36">
        <v>145.03333333333333</v>
      </c>
      <c r="G321" s="36">
        <v>133.96666666666667</v>
      </c>
      <c r="H321" s="36">
        <v>170.96666666666667</v>
      </c>
      <c r="I321" s="36">
        <v>182.03333333333333</v>
      </c>
      <c r="J321" s="36">
        <v>189.46666666666667</v>
      </c>
      <c r="K321" s="31">
        <v>174.6</v>
      </c>
      <c r="L321" s="31">
        <v>156.1</v>
      </c>
      <c r="M321" s="31">
        <v>158.87532999999999</v>
      </c>
      <c r="N321" s="1"/>
      <c r="O321" s="1"/>
    </row>
    <row r="322" spans="1:15" ht="12.75" customHeight="1">
      <c r="A322" s="33">
        <v>312</v>
      </c>
      <c r="B322" s="53" t="s">
        <v>433</v>
      </c>
      <c r="C322" s="31">
        <v>198.95</v>
      </c>
      <c r="D322" s="36">
        <v>194.35</v>
      </c>
      <c r="E322" s="36">
        <v>174.7</v>
      </c>
      <c r="F322" s="36">
        <v>150.44999999999999</v>
      </c>
      <c r="G322" s="36">
        <v>130.79999999999998</v>
      </c>
      <c r="H322" s="36">
        <v>218.6</v>
      </c>
      <c r="I322" s="36">
        <v>238.25000000000003</v>
      </c>
      <c r="J322" s="36">
        <v>262.5</v>
      </c>
      <c r="K322" s="31">
        <v>214</v>
      </c>
      <c r="L322" s="31">
        <v>170.1</v>
      </c>
      <c r="M322" s="31">
        <v>70.356290000000001</v>
      </c>
      <c r="N322" s="1"/>
      <c r="O322" s="1"/>
    </row>
    <row r="323" spans="1:15" ht="12.75" customHeight="1">
      <c r="A323" s="33">
        <v>313</v>
      </c>
      <c r="B323" s="53" t="s">
        <v>805</v>
      </c>
      <c r="C323" s="31">
        <v>2096.15</v>
      </c>
      <c r="D323" s="36">
        <v>2058.75</v>
      </c>
      <c r="E323" s="36">
        <v>1968.75</v>
      </c>
      <c r="F323" s="36">
        <v>1841.35</v>
      </c>
      <c r="G323" s="36">
        <v>1751.35</v>
      </c>
      <c r="H323" s="36">
        <v>2186.15</v>
      </c>
      <c r="I323" s="36">
        <v>2276.15</v>
      </c>
      <c r="J323" s="36">
        <v>2403.5500000000002</v>
      </c>
      <c r="K323" s="31">
        <v>2148.75</v>
      </c>
      <c r="L323" s="31">
        <v>1931.35</v>
      </c>
      <c r="M323" s="31">
        <v>5.8512599999999999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614.54999999999995</v>
      </c>
      <c r="D324" s="36">
        <v>607.6</v>
      </c>
      <c r="E324" s="36">
        <v>595.20000000000005</v>
      </c>
      <c r="F324" s="36">
        <v>575.85</v>
      </c>
      <c r="G324" s="36">
        <v>563.45000000000005</v>
      </c>
      <c r="H324" s="36">
        <v>626.95000000000005</v>
      </c>
      <c r="I324" s="36">
        <v>639.34999999999991</v>
      </c>
      <c r="J324" s="36">
        <v>658.7</v>
      </c>
      <c r="K324" s="31">
        <v>620</v>
      </c>
      <c r="L324" s="31">
        <v>588.25</v>
      </c>
      <c r="M324" s="31">
        <v>90.956130000000002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12176.05</v>
      </c>
      <c r="D325" s="36">
        <v>12111.566666666666</v>
      </c>
      <c r="E325" s="36">
        <v>11625.933333333331</v>
      </c>
      <c r="F325" s="36">
        <v>11075.816666666666</v>
      </c>
      <c r="G325" s="36">
        <v>10590.183333333331</v>
      </c>
      <c r="H325" s="36">
        <v>12661.683333333331</v>
      </c>
      <c r="I325" s="36">
        <v>13147.316666666666</v>
      </c>
      <c r="J325" s="36">
        <v>13697.433333333331</v>
      </c>
      <c r="K325" s="31">
        <v>12597.2</v>
      </c>
      <c r="L325" s="31">
        <v>11561.45</v>
      </c>
      <c r="M325" s="31">
        <v>8.2592800000000004</v>
      </c>
      <c r="N325" s="1"/>
      <c r="O325" s="1"/>
    </row>
    <row r="326" spans="1:15" ht="12.75" customHeight="1">
      <c r="A326" s="33">
        <v>316</v>
      </c>
      <c r="B326" s="53" t="s">
        <v>434</v>
      </c>
      <c r="C326" s="31">
        <v>2246.6</v>
      </c>
      <c r="D326" s="36">
        <v>2250.7166666666667</v>
      </c>
      <c r="E326" s="36">
        <v>2133.4333333333334</v>
      </c>
      <c r="F326" s="36">
        <v>2020.2666666666669</v>
      </c>
      <c r="G326" s="36">
        <v>1902.9833333333336</v>
      </c>
      <c r="H326" s="36">
        <v>2363.8833333333332</v>
      </c>
      <c r="I326" s="36">
        <v>2481.166666666667</v>
      </c>
      <c r="J326" s="36">
        <v>2594.333333333333</v>
      </c>
      <c r="K326" s="31">
        <v>2368</v>
      </c>
      <c r="L326" s="31">
        <v>2137.5500000000002</v>
      </c>
      <c r="M326" s="31">
        <v>0.52205999999999997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902.6</v>
      </c>
      <c r="D327" s="36">
        <v>900.5</v>
      </c>
      <c r="E327" s="36">
        <v>866.1</v>
      </c>
      <c r="F327" s="36">
        <v>829.6</v>
      </c>
      <c r="G327" s="36">
        <v>795.2</v>
      </c>
      <c r="H327" s="36">
        <v>937</v>
      </c>
      <c r="I327" s="36">
        <v>971.40000000000009</v>
      </c>
      <c r="J327" s="36">
        <v>1007.9</v>
      </c>
      <c r="K327" s="31">
        <v>934.9</v>
      </c>
      <c r="L327" s="31">
        <v>864</v>
      </c>
      <c r="M327" s="31">
        <v>26.352499999999999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780.75</v>
      </c>
      <c r="D328" s="36">
        <v>774</v>
      </c>
      <c r="E328" s="36">
        <v>756</v>
      </c>
      <c r="F328" s="36">
        <v>731.25</v>
      </c>
      <c r="G328" s="36">
        <v>713.25</v>
      </c>
      <c r="H328" s="36">
        <v>798.75</v>
      </c>
      <c r="I328" s="36">
        <v>816.75</v>
      </c>
      <c r="J328" s="36">
        <v>841.5</v>
      </c>
      <c r="K328" s="31">
        <v>792</v>
      </c>
      <c r="L328" s="31">
        <v>749.25</v>
      </c>
      <c r="M328" s="31">
        <v>39.741759999999999</v>
      </c>
      <c r="N328" s="1"/>
      <c r="O328" s="1"/>
    </row>
    <row r="329" spans="1:15" ht="12.75" customHeight="1">
      <c r="A329" s="33">
        <v>319</v>
      </c>
      <c r="B329" s="53" t="s">
        <v>435</v>
      </c>
      <c r="C329" s="31">
        <v>2679.5</v>
      </c>
      <c r="D329" s="36">
        <v>2833.5333333333333</v>
      </c>
      <c r="E329" s="36">
        <v>2452.0666666666666</v>
      </c>
      <c r="F329" s="36">
        <v>2224.6333333333332</v>
      </c>
      <c r="G329" s="36">
        <v>1843.1666666666665</v>
      </c>
      <c r="H329" s="36">
        <v>3060.9666666666667</v>
      </c>
      <c r="I329" s="36">
        <v>3442.4333333333329</v>
      </c>
      <c r="J329" s="36">
        <v>3669.8666666666668</v>
      </c>
      <c r="K329" s="31">
        <v>3215</v>
      </c>
      <c r="L329" s="31">
        <v>2606.1</v>
      </c>
      <c r="M329" s="31">
        <v>52.768619999999999</v>
      </c>
      <c r="N329" s="1"/>
      <c r="O329" s="1"/>
    </row>
    <row r="330" spans="1:15" ht="12.75" customHeight="1">
      <c r="A330" s="33">
        <v>320</v>
      </c>
      <c r="B330" s="53" t="s">
        <v>436</v>
      </c>
      <c r="C330" s="31">
        <v>703.65</v>
      </c>
      <c r="D330" s="36">
        <v>694.51666666666677</v>
      </c>
      <c r="E330" s="36">
        <v>669.13333333333355</v>
      </c>
      <c r="F330" s="36">
        <v>634.61666666666679</v>
      </c>
      <c r="G330" s="36">
        <v>609.23333333333358</v>
      </c>
      <c r="H330" s="36">
        <v>729.03333333333353</v>
      </c>
      <c r="I330" s="36">
        <v>754.41666666666674</v>
      </c>
      <c r="J330" s="36">
        <v>788.93333333333351</v>
      </c>
      <c r="K330" s="31">
        <v>719.9</v>
      </c>
      <c r="L330" s="31">
        <v>660</v>
      </c>
      <c r="M330" s="31">
        <v>1.2346200000000001</v>
      </c>
      <c r="N330" s="1"/>
      <c r="O330" s="1"/>
    </row>
    <row r="331" spans="1:15" ht="12.75" customHeight="1">
      <c r="A331" s="33">
        <v>321</v>
      </c>
      <c r="B331" s="53" t="s">
        <v>437</v>
      </c>
      <c r="C331" s="31">
        <v>1106</v>
      </c>
      <c r="D331" s="36">
        <v>1085.3500000000001</v>
      </c>
      <c r="E331" s="36">
        <v>1010.7000000000003</v>
      </c>
      <c r="F331" s="36">
        <v>915.40000000000009</v>
      </c>
      <c r="G331" s="36">
        <v>840.75000000000023</v>
      </c>
      <c r="H331" s="36">
        <v>1180.6500000000003</v>
      </c>
      <c r="I331" s="36">
        <v>1255.3000000000004</v>
      </c>
      <c r="J331" s="36">
        <v>1350.6000000000004</v>
      </c>
      <c r="K331" s="31">
        <v>1160</v>
      </c>
      <c r="L331" s="31">
        <v>990.05</v>
      </c>
      <c r="M331" s="31">
        <v>0.98560000000000003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1889.35</v>
      </c>
      <c r="D332" s="36">
        <v>1875.45</v>
      </c>
      <c r="E332" s="36">
        <v>1811.95</v>
      </c>
      <c r="F332" s="36">
        <v>1734.55</v>
      </c>
      <c r="G332" s="36">
        <v>1671.05</v>
      </c>
      <c r="H332" s="36">
        <v>1952.8500000000001</v>
      </c>
      <c r="I332" s="36">
        <v>2016.3500000000001</v>
      </c>
      <c r="J332" s="36">
        <v>2093.75</v>
      </c>
      <c r="K332" s="31">
        <v>1938.95</v>
      </c>
      <c r="L332" s="31">
        <v>1798.05</v>
      </c>
      <c r="M332" s="31">
        <v>2.2368199999999998</v>
      </c>
      <c r="N332" s="1"/>
      <c r="O332" s="1"/>
    </row>
    <row r="333" spans="1:15" ht="12.75" customHeight="1">
      <c r="A333" s="33">
        <v>323</v>
      </c>
      <c r="B333" s="53" t="s">
        <v>804</v>
      </c>
      <c r="C333" s="31">
        <v>411.25</v>
      </c>
      <c r="D333" s="36">
        <v>415.41666666666669</v>
      </c>
      <c r="E333" s="36">
        <v>395.83333333333337</v>
      </c>
      <c r="F333" s="36">
        <v>380.41666666666669</v>
      </c>
      <c r="G333" s="36">
        <v>360.83333333333337</v>
      </c>
      <c r="H333" s="36">
        <v>430.83333333333337</v>
      </c>
      <c r="I333" s="36">
        <v>450.41666666666674</v>
      </c>
      <c r="J333" s="36">
        <v>465.83333333333337</v>
      </c>
      <c r="K333" s="31">
        <v>435</v>
      </c>
      <c r="L333" s="31">
        <v>400</v>
      </c>
      <c r="M333" s="31">
        <v>10.698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64.55</v>
      </c>
      <c r="D334" s="36">
        <v>64.933333333333337</v>
      </c>
      <c r="E334" s="36">
        <v>61.916666666666671</v>
      </c>
      <c r="F334" s="36">
        <v>59.283333333333331</v>
      </c>
      <c r="G334" s="36">
        <v>56.266666666666666</v>
      </c>
      <c r="H334" s="36">
        <v>67.566666666666677</v>
      </c>
      <c r="I334" s="36">
        <v>70.583333333333329</v>
      </c>
      <c r="J334" s="36">
        <v>73.216666666666683</v>
      </c>
      <c r="K334" s="31">
        <v>67.95</v>
      </c>
      <c r="L334" s="31">
        <v>62.3</v>
      </c>
      <c r="M334" s="31">
        <v>75.983249999999998</v>
      </c>
      <c r="N334" s="1"/>
      <c r="O334" s="1"/>
    </row>
    <row r="335" spans="1:15" ht="12.75" customHeight="1">
      <c r="A335" s="33">
        <v>325</v>
      </c>
      <c r="B335" s="53" t="s">
        <v>438</v>
      </c>
      <c r="C335" s="31">
        <v>2076.6999999999998</v>
      </c>
      <c r="D335" s="36">
        <v>2123.2833333333333</v>
      </c>
      <c r="E335" s="36">
        <v>1852.6166666666668</v>
      </c>
      <c r="F335" s="36">
        <v>1628.5333333333335</v>
      </c>
      <c r="G335" s="36">
        <v>1357.866666666667</v>
      </c>
      <c r="H335" s="36">
        <v>2347.3666666666668</v>
      </c>
      <c r="I335" s="36">
        <v>2618.0333333333338</v>
      </c>
      <c r="J335" s="36">
        <v>2842.1166666666663</v>
      </c>
      <c r="K335" s="31">
        <v>2393.9499999999998</v>
      </c>
      <c r="L335" s="31">
        <v>1899.2</v>
      </c>
      <c r="M335" s="31">
        <v>5.4586699999999997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2275.5</v>
      </c>
      <c r="D336" s="36">
        <v>2255.7833333333333</v>
      </c>
      <c r="E336" s="36">
        <v>2206.7166666666667</v>
      </c>
      <c r="F336" s="36">
        <v>2137.9333333333334</v>
      </c>
      <c r="G336" s="36">
        <v>2088.8666666666668</v>
      </c>
      <c r="H336" s="36">
        <v>2324.5666666666666</v>
      </c>
      <c r="I336" s="36">
        <v>2373.6333333333332</v>
      </c>
      <c r="J336" s="36">
        <v>2442.4166666666665</v>
      </c>
      <c r="K336" s="31">
        <v>2304.85</v>
      </c>
      <c r="L336" s="31">
        <v>2187</v>
      </c>
      <c r="M336" s="31">
        <v>5.1459400000000004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3219</v>
      </c>
      <c r="D337" s="36">
        <v>3261.5166666666664</v>
      </c>
      <c r="E337" s="36">
        <v>2875.333333333333</v>
      </c>
      <c r="F337" s="36">
        <v>2531.6666666666665</v>
      </c>
      <c r="G337" s="36">
        <v>2145.4833333333331</v>
      </c>
      <c r="H337" s="36">
        <v>3605.1833333333329</v>
      </c>
      <c r="I337" s="36">
        <v>3991.3666666666663</v>
      </c>
      <c r="J337" s="36">
        <v>4335.0333333333328</v>
      </c>
      <c r="K337" s="31">
        <v>3647.7</v>
      </c>
      <c r="L337" s="31">
        <v>2917.85</v>
      </c>
      <c r="M337" s="31">
        <v>26.83005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1646.7</v>
      </c>
      <c r="D338" s="36">
        <v>1648.25</v>
      </c>
      <c r="E338" s="36">
        <v>1577.55</v>
      </c>
      <c r="F338" s="36">
        <v>1508.3999999999999</v>
      </c>
      <c r="G338" s="36">
        <v>1437.6999999999998</v>
      </c>
      <c r="H338" s="36">
        <v>1717.4</v>
      </c>
      <c r="I338" s="36">
        <v>1788.1</v>
      </c>
      <c r="J338" s="36">
        <v>1857.2500000000002</v>
      </c>
      <c r="K338" s="31">
        <v>1718.95</v>
      </c>
      <c r="L338" s="31">
        <v>1579.1</v>
      </c>
      <c r="M338" s="31">
        <v>10.100519999999999</v>
      </c>
      <c r="N338" s="1"/>
      <c r="O338" s="1"/>
    </row>
    <row r="339" spans="1:15" ht="12.75" customHeight="1">
      <c r="A339" s="33">
        <v>329</v>
      </c>
      <c r="B339" s="53" t="s">
        <v>439</v>
      </c>
      <c r="C339" s="31">
        <v>970.35</v>
      </c>
      <c r="D339" s="36">
        <v>981.7833333333333</v>
      </c>
      <c r="E339" s="36">
        <v>940.56666666666661</v>
      </c>
      <c r="F339" s="36">
        <v>910.7833333333333</v>
      </c>
      <c r="G339" s="36">
        <v>869.56666666666661</v>
      </c>
      <c r="H339" s="36">
        <v>1011.5666666666666</v>
      </c>
      <c r="I339" s="36">
        <v>1052.7833333333333</v>
      </c>
      <c r="J339" s="36">
        <v>1082.5666666666666</v>
      </c>
      <c r="K339" s="31">
        <v>1023</v>
      </c>
      <c r="L339" s="31">
        <v>952</v>
      </c>
      <c r="M339" s="31">
        <v>14.64608</v>
      </c>
      <c r="N339" s="1"/>
      <c r="O339" s="1"/>
    </row>
    <row r="340" spans="1:15" ht="12.75" customHeight="1">
      <c r="A340" s="33">
        <v>330</v>
      </c>
      <c r="B340" s="53" t="s">
        <v>440</v>
      </c>
      <c r="C340" s="31">
        <v>135.6</v>
      </c>
      <c r="D340" s="36">
        <v>140.61666666666667</v>
      </c>
      <c r="E340" s="36">
        <v>130.58333333333334</v>
      </c>
      <c r="F340" s="36">
        <v>125.56666666666666</v>
      </c>
      <c r="G340" s="36">
        <v>115.53333333333333</v>
      </c>
      <c r="H340" s="36">
        <v>145.63333333333335</v>
      </c>
      <c r="I340" s="36">
        <v>155.66666666666666</v>
      </c>
      <c r="J340" s="36">
        <v>160.68333333333337</v>
      </c>
      <c r="K340" s="31">
        <v>150.65</v>
      </c>
      <c r="L340" s="31">
        <v>135.6</v>
      </c>
      <c r="M340" s="31">
        <v>314.78865000000002</v>
      </c>
      <c r="N340" s="1"/>
      <c r="O340" s="1"/>
    </row>
    <row r="341" spans="1:15" ht="12.75" customHeight="1">
      <c r="A341" s="33">
        <v>331</v>
      </c>
      <c r="B341" s="53" t="s">
        <v>441</v>
      </c>
      <c r="C341" s="31">
        <v>266.5</v>
      </c>
      <c r="D341" s="36">
        <v>277.06666666666666</v>
      </c>
      <c r="E341" s="36">
        <v>239.73333333333335</v>
      </c>
      <c r="F341" s="36">
        <v>212.9666666666667</v>
      </c>
      <c r="G341" s="36">
        <v>175.63333333333338</v>
      </c>
      <c r="H341" s="36">
        <v>303.83333333333331</v>
      </c>
      <c r="I341" s="36">
        <v>341.16666666666669</v>
      </c>
      <c r="J341" s="36">
        <v>367.93333333333328</v>
      </c>
      <c r="K341" s="31">
        <v>314.39999999999998</v>
      </c>
      <c r="L341" s="31">
        <v>250.3</v>
      </c>
      <c r="M341" s="31">
        <v>259.28251999999998</v>
      </c>
      <c r="N341" s="1"/>
      <c r="O341" s="1"/>
    </row>
    <row r="342" spans="1:15" ht="12.75" customHeight="1">
      <c r="A342" s="33">
        <v>332</v>
      </c>
      <c r="B342" s="53" t="s">
        <v>442</v>
      </c>
      <c r="C342" s="31">
        <v>97.4</v>
      </c>
      <c r="D342" s="36">
        <v>100.58333333333333</v>
      </c>
      <c r="E342" s="36">
        <v>87.916666666666657</v>
      </c>
      <c r="F342" s="36">
        <v>78.433333333333323</v>
      </c>
      <c r="G342" s="36">
        <v>65.766666666666652</v>
      </c>
      <c r="H342" s="36">
        <v>110.06666666666666</v>
      </c>
      <c r="I342" s="36">
        <v>122.73333333333332</v>
      </c>
      <c r="J342" s="36">
        <v>132.21666666666667</v>
      </c>
      <c r="K342" s="31">
        <v>113.25</v>
      </c>
      <c r="L342" s="31">
        <v>91.1</v>
      </c>
      <c r="M342" s="31">
        <v>2840.6804299999999</v>
      </c>
      <c r="N342" s="1"/>
      <c r="O342" s="1"/>
    </row>
    <row r="343" spans="1:15" ht="12.75" customHeight="1">
      <c r="A343" s="33">
        <v>333</v>
      </c>
      <c r="B343" s="53" t="s">
        <v>443</v>
      </c>
      <c r="C343" s="31">
        <v>204.05</v>
      </c>
      <c r="D343" s="36">
        <v>213.35</v>
      </c>
      <c r="E343" s="36">
        <v>185.7</v>
      </c>
      <c r="F343" s="36">
        <v>167.35</v>
      </c>
      <c r="G343" s="36">
        <v>139.69999999999999</v>
      </c>
      <c r="H343" s="36">
        <v>231.7</v>
      </c>
      <c r="I343" s="36">
        <v>259.35000000000002</v>
      </c>
      <c r="J343" s="36">
        <v>277.7</v>
      </c>
      <c r="K343" s="31">
        <v>241</v>
      </c>
      <c r="L343" s="31">
        <v>195</v>
      </c>
      <c r="M343" s="31">
        <v>147.72587999999999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237.3</v>
      </c>
      <c r="D344" s="36">
        <v>238.78333333333333</v>
      </c>
      <c r="E344" s="36">
        <v>209.66666666666669</v>
      </c>
      <c r="F344" s="36">
        <v>182.03333333333336</v>
      </c>
      <c r="G344" s="36">
        <v>152.91666666666671</v>
      </c>
      <c r="H344" s="36">
        <v>266.41666666666663</v>
      </c>
      <c r="I344" s="36">
        <v>295.5333333333333</v>
      </c>
      <c r="J344" s="36">
        <v>323.16666666666663</v>
      </c>
      <c r="K344" s="31">
        <v>267.89999999999998</v>
      </c>
      <c r="L344" s="31">
        <v>211.15</v>
      </c>
      <c r="M344" s="31">
        <v>320.14391000000001</v>
      </c>
      <c r="N344" s="1"/>
      <c r="O344" s="1"/>
    </row>
    <row r="345" spans="1:15" ht="12.75" customHeight="1">
      <c r="A345" s="33">
        <v>335</v>
      </c>
      <c r="B345" s="53" t="s">
        <v>802</v>
      </c>
      <c r="C345" s="31">
        <v>55.05</v>
      </c>
      <c r="D345" s="36">
        <v>56.433333333333337</v>
      </c>
      <c r="E345" s="36">
        <v>50.566666666666677</v>
      </c>
      <c r="F345" s="36">
        <v>46.083333333333343</v>
      </c>
      <c r="G345" s="36">
        <v>40.216666666666683</v>
      </c>
      <c r="H345" s="36">
        <v>60.916666666666671</v>
      </c>
      <c r="I345" s="36">
        <v>66.783333333333331</v>
      </c>
      <c r="J345" s="36">
        <v>71.266666666666666</v>
      </c>
      <c r="K345" s="31">
        <v>62.3</v>
      </c>
      <c r="L345" s="31">
        <v>51.95</v>
      </c>
      <c r="M345" s="31">
        <v>269.12511999999998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331.25</v>
      </c>
      <c r="D346" s="36">
        <v>345.7</v>
      </c>
      <c r="E346" s="36">
        <v>299.5</v>
      </c>
      <c r="F346" s="36">
        <v>267.75</v>
      </c>
      <c r="G346" s="36">
        <v>221.55</v>
      </c>
      <c r="H346" s="36">
        <v>377.45</v>
      </c>
      <c r="I346" s="36">
        <v>423.64999999999992</v>
      </c>
      <c r="J346" s="36">
        <v>455.4</v>
      </c>
      <c r="K346" s="31">
        <v>391.9</v>
      </c>
      <c r="L346" s="31">
        <v>313.95</v>
      </c>
      <c r="M346" s="31">
        <v>840.42244000000005</v>
      </c>
      <c r="N346" s="1"/>
      <c r="O346" s="1"/>
    </row>
    <row r="347" spans="1:15" ht="12.75" customHeight="1">
      <c r="A347" s="33">
        <v>337</v>
      </c>
      <c r="B347" s="53" t="s">
        <v>445</v>
      </c>
      <c r="C347" s="31">
        <v>1165.5</v>
      </c>
      <c r="D347" s="36">
        <v>1144.95</v>
      </c>
      <c r="E347" s="36">
        <v>1100.5500000000002</v>
      </c>
      <c r="F347" s="36">
        <v>1035.6000000000001</v>
      </c>
      <c r="G347" s="36">
        <v>991.20000000000027</v>
      </c>
      <c r="H347" s="36">
        <v>1209.9000000000001</v>
      </c>
      <c r="I347" s="36">
        <v>1254.3000000000002</v>
      </c>
      <c r="J347" s="36">
        <v>1319.25</v>
      </c>
      <c r="K347" s="31">
        <v>1189.3499999999999</v>
      </c>
      <c r="L347" s="31">
        <v>1080</v>
      </c>
      <c r="M347" s="31">
        <v>5.0637999999999996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158.55000000000001</v>
      </c>
      <c r="D348" s="36">
        <v>166.9</v>
      </c>
      <c r="E348" s="36">
        <v>138.80000000000001</v>
      </c>
      <c r="F348" s="36">
        <v>119.05000000000001</v>
      </c>
      <c r="G348" s="36">
        <v>90.950000000000017</v>
      </c>
      <c r="H348" s="36">
        <v>186.65</v>
      </c>
      <c r="I348" s="36">
        <v>214.74999999999997</v>
      </c>
      <c r="J348" s="36">
        <v>234.5</v>
      </c>
      <c r="K348" s="31">
        <v>195</v>
      </c>
      <c r="L348" s="31">
        <v>147.15</v>
      </c>
      <c r="M348" s="31">
        <v>687.54834000000005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3048.45</v>
      </c>
      <c r="D349" s="36">
        <v>3058.1333333333332</v>
      </c>
      <c r="E349" s="36">
        <v>2866.2666666666664</v>
      </c>
      <c r="F349" s="36">
        <v>2684.083333333333</v>
      </c>
      <c r="G349" s="36">
        <v>2492.2166666666662</v>
      </c>
      <c r="H349" s="36">
        <v>3240.3166666666666</v>
      </c>
      <c r="I349" s="36">
        <v>3432.1833333333334</v>
      </c>
      <c r="J349" s="36">
        <v>3614.3666666666668</v>
      </c>
      <c r="K349" s="31">
        <v>3250</v>
      </c>
      <c r="L349" s="31">
        <v>2875.95</v>
      </c>
      <c r="M349" s="31">
        <v>4.5476700000000001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2427.75</v>
      </c>
      <c r="D350" s="36">
        <v>2397.7333333333331</v>
      </c>
      <c r="E350" s="36">
        <v>2357.4666666666662</v>
      </c>
      <c r="F350" s="36">
        <v>2287.1833333333329</v>
      </c>
      <c r="G350" s="36">
        <v>2246.9166666666661</v>
      </c>
      <c r="H350" s="36">
        <v>2468.0166666666664</v>
      </c>
      <c r="I350" s="36">
        <v>2508.2833333333338</v>
      </c>
      <c r="J350" s="36">
        <v>2578.5666666666666</v>
      </c>
      <c r="K350" s="31">
        <v>2438</v>
      </c>
      <c r="L350" s="31">
        <v>2327.4499999999998</v>
      </c>
      <c r="M350" s="31">
        <v>15.58531</v>
      </c>
      <c r="N350" s="1"/>
      <c r="O350" s="1"/>
    </row>
    <row r="351" spans="1:15" ht="12.75" customHeight="1">
      <c r="A351" s="33">
        <v>341</v>
      </c>
      <c r="B351" s="53" t="s">
        <v>446</v>
      </c>
      <c r="C351" s="31">
        <v>75.599999999999994</v>
      </c>
      <c r="D351" s="36">
        <v>76.916666666666657</v>
      </c>
      <c r="E351" s="36">
        <v>74.283333333333317</v>
      </c>
      <c r="F351" s="36">
        <v>72.966666666666654</v>
      </c>
      <c r="G351" s="36">
        <v>70.333333333333314</v>
      </c>
      <c r="H351" s="36">
        <v>78.23333333333332</v>
      </c>
      <c r="I351" s="36">
        <v>80.866666666666646</v>
      </c>
      <c r="J351" s="36">
        <v>82.183333333333323</v>
      </c>
      <c r="K351" s="31">
        <v>79.55</v>
      </c>
      <c r="L351" s="31">
        <v>75.599999999999994</v>
      </c>
      <c r="M351" s="31">
        <v>6.2936800000000002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546.4</v>
      </c>
      <c r="D352" s="36">
        <v>562.93333333333339</v>
      </c>
      <c r="E352" s="36">
        <v>496.86666666666679</v>
      </c>
      <c r="F352" s="36">
        <v>447.33333333333337</v>
      </c>
      <c r="G352" s="36">
        <v>381.26666666666677</v>
      </c>
      <c r="H352" s="36">
        <v>612.46666666666681</v>
      </c>
      <c r="I352" s="36">
        <v>678.53333333333342</v>
      </c>
      <c r="J352" s="36">
        <v>728.06666666666683</v>
      </c>
      <c r="K352" s="31">
        <v>629</v>
      </c>
      <c r="L352" s="31">
        <v>513.4</v>
      </c>
      <c r="M352" s="31">
        <v>13.41704</v>
      </c>
      <c r="N352" s="1"/>
      <c r="O352" s="1"/>
    </row>
    <row r="353" spans="1:15" ht="12.75" customHeight="1">
      <c r="A353" s="33">
        <v>343</v>
      </c>
      <c r="B353" s="53" t="s">
        <v>886</v>
      </c>
      <c r="C353" s="31">
        <v>4410</v>
      </c>
      <c r="D353" s="36">
        <v>4510.0166666666664</v>
      </c>
      <c r="E353" s="36">
        <v>4019.9833333333327</v>
      </c>
      <c r="F353" s="36">
        <v>3629.9666666666662</v>
      </c>
      <c r="G353" s="36">
        <v>3139.9333333333325</v>
      </c>
      <c r="H353" s="36">
        <v>4900.0333333333328</v>
      </c>
      <c r="I353" s="36">
        <v>5390.0666666666657</v>
      </c>
      <c r="J353" s="36">
        <v>5780.083333333333</v>
      </c>
      <c r="K353" s="31">
        <v>5000.05</v>
      </c>
      <c r="L353" s="31">
        <v>4120</v>
      </c>
      <c r="M353" s="31">
        <v>1.3428899999999999</v>
      </c>
      <c r="N353" s="1"/>
      <c r="O353" s="1"/>
    </row>
    <row r="354" spans="1:15" ht="12.75" customHeight="1">
      <c r="A354" s="33">
        <v>344</v>
      </c>
      <c r="B354" s="53" t="s">
        <v>447</v>
      </c>
      <c r="C354" s="31">
        <v>308.25</v>
      </c>
      <c r="D354" s="36">
        <v>310.75</v>
      </c>
      <c r="E354" s="36">
        <v>296.5</v>
      </c>
      <c r="F354" s="36">
        <v>284.75</v>
      </c>
      <c r="G354" s="36">
        <v>270.5</v>
      </c>
      <c r="H354" s="36">
        <v>322.5</v>
      </c>
      <c r="I354" s="36">
        <v>336.75</v>
      </c>
      <c r="J354" s="36">
        <v>348.5</v>
      </c>
      <c r="K354" s="31">
        <v>325</v>
      </c>
      <c r="L354" s="31">
        <v>299</v>
      </c>
      <c r="M354" s="31">
        <v>4.3161199999999997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1745.25</v>
      </c>
      <c r="D355" s="36">
        <v>1744.2</v>
      </c>
      <c r="E355" s="36">
        <v>1602.4</v>
      </c>
      <c r="F355" s="36">
        <v>1459.55</v>
      </c>
      <c r="G355" s="36">
        <v>1317.75</v>
      </c>
      <c r="H355" s="36">
        <v>1887.0500000000002</v>
      </c>
      <c r="I355" s="36">
        <v>2028.85</v>
      </c>
      <c r="J355" s="36">
        <v>2171.7000000000003</v>
      </c>
      <c r="K355" s="31">
        <v>1886</v>
      </c>
      <c r="L355" s="31">
        <v>1601.35</v>
      </c>
      <c r="M355" s="31">
        <v>10.25717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236.3</v>
      </c>
      <c r="D356" s="36">
        <v>248.1</v>
      </c>
      <c r="E356" s="36">
        <v>211.2</v>
      </c>
      <c r="F356" s="36">
        <v>186.1</v>
      </c>
      <c r="G356" s="36">
        <v>149.19999999999999</v>
      </c>
      <c r="H356" s="36">
        <v>273.2</v>
      </c>
      <c r="I356" s="36">
        <v>310.10000000000002</v>
      </c>
      <c r="J356" s="36">
        <v>335.2</v>
      </c>
      <c r="K356" s="31">
        <v>285</v>
      </c>
      <c r="L356" s="31">
        <v>223</v>
      </c>
      <c r="M356" s="31">
        <v>727.79899999999998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594.5</v>
      </c>
      <c r="D357" s="36">
        <v>602.81666666666672</v>
      </c>
      <c r="E357" s="36">
        <v>536.68333333333339</v>
      </c>
      <c r="F357" s="36">
        <v>478.86666666666667</v>
      </c>
      <c r="G357" s="36">
        <v>412.73333333333335</v>
      </c>
      <c r="H357" s="36">
        <v>660.63333333333344</v>
      </c>
      <c r="I357" s="36">
        <v>726.76666666666688</v>
      </c>
      <c r="J357" s="36">
        <v>784.58333333333348</v>
      </c>
      <c r="K357" s="31">
        <v>668.95</v>
      </c>
      <c r="L357" s="31">
        <v>545</v>
      </c>
      <c r="M357" s="31">
        <v>67.189319999999995</v>
      </c>
      <c r="N357" s="1"/>
      <c r="O357" s="1"/>
    </row>
    <row r="358" spans="1:15" ht="12.75" customHeight="1">
      <c r="A358" s="33">
        <v>348</v>
      </c>
      <c r="B358" s="53" t="s">
        <v>448</v>
      </c>
      <c r="C358" s="31">
        <v>1621.45</v>
      </c>
      <c r="D358" s="36">
        <v>1626.6333333333332</v>
      </c>
      <c r="E358" s="36">
        <v>1453.3166666666664</v>
      </c>
      <c r="F358" s="36">
        <v>1285.1833333333332</v>
      </c>
      <c r="G358" s="36">
        <v>1111.8666666666663</v>
      </c>
      <c r="H358" s="36">
        <v>1794.7666666666664</v>
      </c>
      <c r="I358" s="36">
        <v>1968.083333333333</v>
      </c>
      <c r="J358" s="36">
        <v>2136.2166666666662</v>
      </c>
      <c r="K358" s="31">
        <v>1799.95</v>
      </c>
      <c r="L358" s="31">
        <v>1458.5</v>
      </c>
      <c r="M358" s="31">
        <v>19.468620000000001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357.4</v>
      </c>
      <c r="D359" s="36">
        <v>362.59999999999997</v>
      </c>
      <c r="E359" s="36">
        <v>352.19999999999993</v>
      </c>
      <c r="F359" s="36">
        <v>346.99999999999994</v>
      </c>
      <c r="G359" s="36">
        <v>336.59999999999991</v>
      </c>
      <c r="H359" s="36">
        <v>367.79999999999995</v>
      </c>
      <c r="I359" s="36">
        <v>378.19999999999993</v>
      </c>
      <c r="J359" s="36">
        <v>383.4</v>
      </c>
      <c r="K359" s="31">
        <v>373</v>
      </c>
      <c r="L359" s="31">
        <v>357.4</v>
      </c>
      <c r="M359" s="31">
        <v>34.913249999999998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7290.75</v>
      </c>
      <c r="D360" s="36">
        <v>7297.7666666666664</v>
      </c>
      <c r="E360" s="36">
        <v>7015.5333333333328</v>
      </c>
      <c r="F360" s="36">
        <v>6740.3166666666666</v>
      </c>
      <c r="G360" s="36">
        <v>6458.083333333333</v>
      </c>
      <c r="H360" s="36">
        <v>7572.9833333333327</v>
      </c>
      <c r="I360" s="36">
        <v>7855.2166666666662</v>
      </c>
      <c r="J360" s="36">
        <v>8130.4333333333325</v>
      </c>
      <c r="K360" s="31">
        <v>7580</v>
      </c>
      <c r="L360" s="31">
        <v>7022.55</v>
      </c>
      <c r="M360" s="31">
        <v>2.7992400000000002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1240.45</v>
      </c>
      <c r="D361" s="36">
        <v>1243.8166666666666</v>
      </c>
      <c r="E361" s="36">
        <v>1189.6833333333332</v>
      </c>
      <c r="F361" s="36">
        <v>1138.9166666666665</v>
      </c>
      <c r="G361" s="36">
        <v>1084.7833333333331</v>
      </c>
      <c r="H361" s="36">
        <v>1294.5833333333333</v>
      </c>
      <c r="I361" s="36">
        <v>1348.7166666666665</v>
      </c>
      <c r="J361" s="36">
        <v>1399.4833333333333</v>
      </c>
      <c r="K361" s="31">
        <v>1297.95</v>
      </c>
      <c r="L361" s="31">
        <v>1193.05</v>
      </c>
      <c r="M361" s="31">
        <v>25.673110000000001</v>
      </c>
      <c r="N361" s="1"/>
      <c r="O361" s="1"/>
    </row>
    <row r="362" spans="1:15" ht="12.75" customHeight="1">
      <c r="A362" s="33">
        <v>352</v>
      </c>
      <c r="B362" s="53" t="s">
        <v>449</v>
      </c>
      <c r="C362" s="31">
        <v>215.9</v>
      </c>
      <c r="D362" s="36">
        <v>220.13333333333333</v>
      </c>
      <c r="E362" s="36">
        <v>204.76666666666665</v>
      </c>
      <c r="F362" s="36">
        <v>193.63333333333333</v>
      </c>
      <c r="G362" s="36">
        <v>178.26666666666665</v>
      </c>
      <c r="H362" s="36">
        <v>231.26666666666665</v>
      </c>
      <c r="I362" s="36">
        <v>246.63333333333333</v>
      </c>
      <c r="J362" s="36">
        <v>257.76666666666665</v>
      </c>
      <c r="K362" s="31">
        <v>235.5</v>
      </c>
      <c r="L362" s="31">
        <v>209</v>
      </c>
      <c r="M362" s="31">
        <v>32.375050000000002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3594.25</v>
      </c>
      <c r="D363" s="36">
        <v>3591.0333333333333</v>
      </c>
      <c r="E363" s="36">
        <v>3527.0666666666666</v>
      </c>
      <c r="F363" s="36">
        <v>3459.8833333333332</v>
      </c>
      <c r="G363" s="36">
        <v>3395.9166666666665</v>
      </c>
      <c r="H363" s="36">
        <v>3658.2166666666667</v>
      </c>
      <c r="I363" s="36">
        <v>3722.1833333333329</v>
      </c>
      <c r="J363" s="36">
        <v>3789.3666666666668</v>
      </c>
      <c r="K363" s="31">
        <v>3655</v>
      </c>
      <c r="L363" s="31">
        <v>3523.85</v>
      </c>
      <c r="M363" s="31">
        <v>8.0425500000000003</v>
      </c>
      <c r="N363" s="1"/>
      <c r="O363" s="1"/>
    </row>
    <row r="364" spans="1:15" ht="12.75" customHeight="1">
      <c r="A364" s="33">
        <v>354</v>
      </c>
      <c r="B364" s="53" t="s">
        <v>450</v>
      </c>
      <c r="C364" s="31">
        <v>671.95</v>
      </c>
      <c r="D364" s="36">
        <v>674.33333333333337</v>
      </c>
      <c r="E364" s="36">
        <v>614.2166666666667</v>
      </c>
      <c r="F364" s="36">
        <v>556.48333333333335</v>
      </c>
      <c r="G364" s="36">
        <v>496.36666666666667</v>
      </c>
      <c r="H364" s="36">
        <v>732.06666666666672</v>
      </c>
      <c r="I364" s="36">
        <v>792.18333333333328</v>
      </c>
      <c r="J364" s="36">
        <v>849.91666666666674</v>
      </c>
      <c r="K364" s="31">
        <v>734.45</v>
      </c>
      <c r="L364" s="31">
        <v>616.6</v>
      </c>
      <c r="M364" s="31">
        <v>19.08944</v>
      </c>
      <c r="N364" s="1"/>
      <c r="O364" s="1"/>
    </row>
    <row r="365" spans="1:15" ht="12.75" customHeight="1">
      <c r="A365" s="33">
        <v>355</v>
      </c>
      <c r="B365" s="53" t="s">
        <v>451</v>
      </c>
      <c r="C365" s="31">
        <v>475.2</v>
      </c>
      <c r="D365" s="36">
        <v>492.06666666666666</v>
      </c>
      <c r="E365" s="36">
        <v>438.13333333333333</v>
      </c>
      <c r="F365" s="36">
        <v>401.06666666666666</v>
      </c>
      <c r="G365" s="36">
        <v>347.13333333333333</v>
      </c>
      <c r="H365" s="36">
        <v>529.13333333333333</v>
      </c>
      <c r="I365" s="36">
        <v>583.06666666666661</v>
      </c>
      <c r="J365" s="36">
        <v>620.13333333333333</v>
      </c>
      <c r="K365" s="31">
        <v>546</v>
      </c>
      <c r="L365" s="31">
        <v>455</v>
      </c>
      <c r="M365" s="31">
        <v>19.53445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1270.45</v>
      </c>
      <c r="D366" s="36">
        <v>1267.5666666666666</v>
      </c>
      <c r="E366" s="36">
        <v>1207.0833333333333</v>
      </c>
      <c r="F366" s="36">
        <v>1143.7166666666667</v>
      </c>
      <c r="G366" s="36">
        <v>1083.2333333333333</v>
      </c>
      <c r="H366" s="36">
        <v>1330.9333333333332</v>
      </c>
      <c r="I366" s="36">
        <v>1391.4166666666667</v>
      </c>
      <c r="J366" s="36">
        <v>1454.7833333333331</v>
      </c>
      <c r="K366" s="31">
        <v>1328.05</v>
      </c>
      <c r="L366" s="31">
        <v>1204.2</v>
      </c>
      <c r="M366" s="31">
        <v>6.8374100000000002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36723.949999999997</v>
      </c>
      <c r="D367" s="36">
        <v>36524.866666666669</v>
      </c>
      <c r="E367" s="36">
        <v>35999.733333333337</v>
      </c>
      <c r="F367" s="36">
        <v>35275.51666666667</v>
      </c>
      <c r="G367" s="36">
        <v>34750.383333333339</v>
      </c>
      <c r="H367" s="36">
        <v>37249.083333333336</v>
      </c>
      <c r="I367" s="36">
        <v>37774.216666666667</v>
      </c>
      <c r="J367" s="36">
        <v>38498.433333333334</v>
      </c>
      <c r="K367" s="31">
        <v>37050</v>
      </c>
      <c r="L367" s="31">
        <v>35800.65</v>
      </c>
      <c r="M367" s="31">
        <v>0.39899000000000001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1244.2</v>
      </c>
      <c r="D368" s="36">
        <v>1291.7166666666665</v>
      </c>
      <c r="E368" s="36">
        <v>1122.4333333333329</v>
      </c>
      <c r="F368" s="36">
        <v>1000.6666666666665</v>
      </c>
      <c r="G368" s="36">
        <v>831.38333333333298</v>
      </c>
      <c r="H368" s="36">
        <v>1413.4833333333329</v>
      </c>
      <c r="I368" s="36">
        <v>1582.7666666666662</v>
      </c>
      <c r="J368" s="36">
        <v>1704.5333333333328</v>
      </c>
      <c r="K368" s="31">
        <v>1461</v>
      </c>
      <c r="L368" s="31">
        <v>1169.95</v>
      </c>
      <c r="M368" s="31">
        <v>15.934609999999999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3351.85</v>
      </c>
      <c r="D369" s="36">
        <v>3346.3000000000006</v>
      </c>
      <c r="E369" s="36">
        <v>3237.6000000000013</v>
      </c>
      <c r="F369" s="36">
        <v>3123.3500000000008</v>
      </c>
      <c r="G369" s="36">
        <v>3014.6500000000015</v>
      </c>
      <c r="H369" s="36">
        <v>3460.5500000000011</v>
      </c>
      <c r="I369" s="36">
        <v>3569.2500000000009</v>
      </c>
      <c r="J369" s="36">
        <v>3683.5000000000009</v>
      </c>
      <c r="K369" s="31">
        <v>3455</v>
      </c>
      <c r="L369" s="31">
        <v>3232.05</v>
      </c>
      <c r="M369" s="31">
        <v>11.65302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277.89999999999998</v>
      </c>
      <c r="D370" s="36">
        <v>282.76666666666665</v>
      </c>
      <c r="E370" s="36">
        <v>248.5333333333333</v>
      </c>
      <c r="F370" s="36">
        <v>219.16666666666666</v>
      </c>
      <c r="G370" s="36">
        <v>184.93333333333331</v>
      </c>
      <c r="H370" s="36">
        <v>312.13333333333333</v>
      </c>
      <c r="I370" s="36">
        <v>346.36666666666667</v>
      </c>
      <c r="J370" s="36">
        <v>375.73333333333329</v>
      </c>
      <c r="K370" s="31">
        <v>317</v>
      </c>
      <c r="L370" s="31">
        <v>253.4</v>
      </c>
      <c r="M370" s="31">
        <v>130.35095000000001</v>
      </c>
      <c r="N370" s="1"/>
      <c r="O370" s="1"/>
    </row>
    <row r="371" spans="1:15" ht="12.75" customHeight="1">
      <c r="A371" s="33">
        <v>361</v>
      </c>
      <c r="B371" s="53" t="s">
        <v>452</v>
      </c>
      <c r="C371" s="31">
        <v>3257.7</v>
      </c>
      <c r="D371" s="36">
        <v>3250.3833333333332</v>
      </c>
      <c r="E371" s="36">
        <v>3077.3166666666666</v>
      </c>
      <c r="F371" s="36">
        <v>2896.9333333333334</v>
      </c>
      <c r="G371" s="36">
        <v>2723.8666666666668</v>
      </c>
      <c r="H371" s="36">
        <v>3430.7666666666664</v>
      </c>
      <c r="I371" s="36">
        <v>3603.833333333333</v>
      </c>
      <c r="J371" s="36">
        <v>3784.2166666666662</v>
      </c>
      <c r="K371" s="31">
        <v>3423.45</v>
      </c>
      <c r="L371" s="31">
        <v>3070</v>
      </c>
      <c r="M371" s="31">
        <v>8.4588999999999999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3062.2</v>
      </c>
      <c r="D372" s="36">
        <v>3018.6</v>
      </c>
      <c r="E372" s="36">
        <v>2950.85</v>
      </c>
      <c r="F372" s="36">
        <v>2839.5</v>
      </c>
      <c r="G372" s="36">
        <v>2771.75</v>
      </c>
      <c r="H372" s="36">
        <v>3129.95</v>
      </c>
      <c r="I372" s="36">
        <v>3197.7</v>
      </c>
      <c r="J372" s="36">
        <v>3309.0499999999997</v>
      </c>
      <c r="K372" s="31">
        <v>3086.35</v>
      </c>
      <c r="L372" s="31">
        <v>2907.25</v>
      </c>
      <c r="M372" s="31">
        <v>7.1302500000000002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754.2</v>
      </c>
      <c r="D373" s="36">
        <v>768.6</v>
      </c>
      <c r="E373" s="36">
        <v>722.2</v>
      </c>
      <c r="F373" s="36">
        <v>690.2</v>
      </c>
      <c r="G373" s="36">
        <v>643.80000000000007</v>
      </c>
      <c r="H373" s="36">
        <v>800.6</v>
      </c>
      <c r="I373" s="36">
        <v>846.99999999999989</v>
      </c>
      <c r="J373" s="36">
        <v>879</v>
      </c>
      <c r="K373" s="31">
        <v>815</v>
      </c>
      <c r="L373" s="31">
        <v>736.6</v>
      </c>
      <c r="M373" s="31">
        <v>22.619879999999998</v>
      </c>
      <c r="N373" s="1"/>
      <c r="O373" s="1"/>
    </row>
    <row r="374" spans="1:15" ht="12.75" customHeight="1">
      <c r="A374" s="33">
        <v>364</v>
      </c>
      <c r="B374" s="53" t="s">
        <v>453</v>
      </c>
      <c r="C374" s="31">
        <v>144.80000000000001</v>
      </c>
      <c r="D374" s="36">
        <v>143.29999999999998</v>
      </c>
      <c r="E374" s="36">
        <v>137.59999999999997</v>
      </c>
      <c r="F374" s="36">
        <v>130.39999999999998</v>
      </c>
      <c r="G374" s="36">
        <v>124.69999999999996</v>
      </c>
      <c r="H374" s="36">
        <v>150.49999999999997</v>
      </c>
      <c r="I374" s="36">
        <v>156.19999999999996</v>
      </c>
      <c r="J374" s="36">
        <v>163.39999999999998</v>
      </c>
      <c r="K374" s="31">
        <v>149</v>
      </c>
      <c r="L374" s="31">
        <v>136.1</v>
      </c>
      <c r="M374" s="31">
        <v>89.145110000000003</v>
      </c>
      <c r="N374" s="1"/>
      <c r="O374" s="1"/>
    </row>
    <row r="375" spans="1:15" ht="12.75" customHeight="1">
      <c r="A375" s="33">
        <v>365</v>
      </c>
      <c r="B375" s="53" t="s">
        <v>454</v>
      </c>
      <c r="C375" s="31">
        <v>1708.8</v>
      </c>
      <c r="D375" s="36">
        <v>1698.1166666666668</v>
      </c>
      <c r="E375" s="36">
        <v>1596.2833333333335</v>
      </c>
      <c r="F375" s="36">
        <v>1483.7666666666667</v>
      </c>
      <c r="G375" s="36">
        <v>1381.9333333333334</v>
      </c>
      <c r="H375" s="36">
        <v>1810.6333333333337</v>
      </c>
      <c r="I375" s="36">
        <v>1912.4666666666667</v>
      </c>
      <c r="J375" s="36">
        <v>2024.9833333333338</v>
      </c>
      <c r="K375" s="31">
        <v>1799.95</v>
      </c>
      <c r="L375" s="31">
        <v>1585.6</v>
      </c>
      <c r="M375" s="31">
        <v>0.47247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6456.2</v>
      </c>
      <c r="D376" s="36">
        <v>6564.3666666666659</v>
      </c>
      <c r="E376" s="36">
        <v>6103.1833333333316</v>
      </c>
      <c r="F376" s="36">
        <v>5750.1666666666661</v>
      </c>
      <c r="G376" s="36">
        <v>5288.9833333333318</v>
      </c>
      <c r="H376" s="36">
        <v>6917.3833333333314</v>
      </c>
      <c r="I376" s="36">
        <v>7378.5666666666657</v>
      </c>
      <c r="J376" s="36">
        <v>7731.5833333333312</v>
      </c>
      <c r="K376" s="31">
        <v>7025.55</v>
      </c>
      <c r="L376" s="31">
        <v>6211.35</v>
      </c>
      <c r="M376" s="31">
        <v>13.244289999999999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423.05</v>
      </c>
      <c r="D377" s="36">
        <v>424.95</v>
      </c>
      <c r="E377" s="36">
        <v>394.9</v>
      </c>
      <c r="F377" s="36">
        <v>366.75</v>
      </c>
      <c r="G377" s="36">
        <v>336.7</v>
      </c>
      <c r="H377" s="36">
        <v>453.09999999999997</v>
      </c>
      <c r="I377" s="36">
        <v>483.15000000000003</v>
      </c>
      <c r="J377" s="36">
        <v>511.29999999999995</v>
      </c>
      <c r="K377" s="31">
        <v>455</v>
      </c>
      <c r="L377" s="31">
        <v>396.8</v>
      </c>
      <c r="M377" s="31">
        <v>22.131219999999999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426.75</v>
      </c>
      <c r="D378" s="36">
        <v>462.58333333333331</v>
      </c>
      <c r="E378" s="36">
        <v>380.26666666666665</v>
      </c>
      <c r="F378" s="36">
        <v>333.78333333333336</v>
      </c>
      <c r="G378" s="36">
        <v>251.4666666666667</v>
      </c>
      <c r="H378" s="36">
        <v>509.06666666666661</v>
      </c>
      <c r="I378" s="36">
        <v>591.38333333333333</v>
      </c>
      <c r="J378" s="36">
        <v>637.86666666666656</v>
      </c>
      <c r="K378" s="31">
        <v>544.9</v>
      </c>
      <c r="L378" s="31">
        <v>416.1</v>
      </c>
      <c r="M378" s="31">
        <v>1088.1594700000001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295.95</v>
      </c>
      <c r="D379" s="36">
        <v>303.55</v>
      </c>
      <c r="E379" s="36">
        <v>272.15000000000003</v>
      </c>
      <c r="F379" s="36">
        <v>248.35000000000002</v>
      </c>
      <c r="G379" s="36">
        <v>216.95000000000005</v>
      </c>
      <c r="H379" s="36">
        <v>327.35000000000002</v>
      </c>
      <c r="I379" s="36">
        <v>358.75</v>
      </c>
      <c r="J379" s="36">
        <v>382.55</v>
      </c>
      <c r="K379" s="31">
        <v>334.95</v>
      </c>
      <c r="L379" s="31">
        <v>279.75</v>
      </c>
      <c r="M379" s="31">
        <v>732.62477999999999</v>
      </c>
      <c r="N379" s="1"/>
      <c r="O379" s="1"/>
    </row>
    <row r="380" spans="1:15" ht="12.75" customHeight="1">
      <c r="A380" s="33">
        <v>370</v>
      </c>
      <c r="B380" s="53" t="s">
        <v>455</v>
      </c>
      <c r="C380" s="31">
        <v>516.4</v>
      </c>
      <c r="D380" s="36">
        <v>517.9</v>
      </c>
      <c r="E380" s="36">
        <v>481.84999999999991</v>
      </c>
      <c r="F380" s="36">
        <v>447.29999999999995</v>
      </c>
      <c r="G380" s="36">
        <v>411.24999999999989</v>
      </c>
      <c r="H380" s="36">
        <v>552.44999999999993</v>
      </c>
      <c r="I380" s="36">
        <v>588.49999999999989</v>
      </c>
      <c r="J380" s="36">
        <v>623.04999999999995</v>
      </c>
      <c r="K380" s="31">
        <v>553.95000000000005</v>
      </c>
      <c r="L380" s="31">
        <v>483.35</v>
      </c>
      <c r="M380" s="31">
        <v>25.013960000000001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1511.75</v>
      </c>
      <c r="D381" s="36">
        <v>1549.9166666666667</v>
      </c>
      <c r="E381" s="36">
        <v>1350.0333333333335</v>
      </c>
      <c r="F381" s="36">
        <v>1188.3166666666668</v>
      </c>
      <c r="G381" s="36">
        <v>988.43333333333362</v>
      </c>
      <c r="H381" s="36">
        <v>1711.6333333333334</v>
      </c>
      <c r="I381" s="36">
        <v>1911.5166666666667</v>
      </c>
      <c r="J381" s="36">
        <v>2073.2333333333336</v>
      </c>
      <c r="K381" s="31">
        <v>1749.8</v>
      </c>
      <c r="L381" s="31">
        <v>1388.2</v>
      </c>
      <c r="M381" s="31">
        <v>18.355360000000001</v>
      </c>
      <c r="N381" s="1"/>
      <c r="O381" s="1"/>
    </row>
    <row r="382" spans="1:15" ht="12.75" customHeight="1">
      <c r="A382" s="33">
        <v>372</v>
      </c>
      <c r="B382" s="53" t="s">
        <v>456</v>
      </c>
      <c r="C382" s="31">
        <v>594.85</v>
      </c>
      <c r="D382" s="36">
        <v>599.2833333333333</v>
      </c>
      <c r="E382" s="36">
        <v>576.56666666666661</v>
      </c>
      <c r="F382" s="36">
        <v>558.2833333333333</v>
      </c>
      <c r="G382" s="36">
        <v>535.56666666666661</v>
      </c>
      <c r="H382" s="36">
        <v>617.56666666666661</v>
      </c>
      <c r="I382" s="36">
        <v>640.2833333333333</v>
      </c>
      <c r="J382" s="36">
        <v>658.56666666666661</v>
      </c>
      <c r="K382" s="31">
        <v>622</v>
      </c>
      <c r="L382" s="31">
        <v>581</v>
      </c>
      <c r="M382" s="31">
        <v>1.8048599999999999</v>
      </c>
      <c r="N382" s="1"/>
      <c r="O382" s="1"/>
    </row>
    <row r="383" spans="1:15" ht="12.75" customHeight="1">
      <c r="A383" s="33">
        <v>373</v>
      </c>
      <c r="B383" s="53" t="s">
        <v>457</v>
      </c>
      <c r="C383" s="31">
        <v>147.94999999999999</v>
      </c>
      <c r="D383" s="36">
        <v>148.71666666666667</v>
      </c>
      <c r="E383" s="36">
        <v>143.23333333333335</v>
      </c>
      <c r="F383" s="36">
        <v>138.51666666666668</v>
      </c>
      <c r="G383" s="36">
        <v>133.03333333333336</v>
      </c>
      <c r="H383" s="36">
        <v>153.43333333333334</v>
      </c>
      <c r="I383" s="36">
        <v>158.91666666666663</v>
      </c>
      <c r="J383" s="36">
        <v>163.63333333333333</v>
      </c>
      <c r="K383" s="31">
        <v>154.19999999999999</v>
      </c>
      <c r="L383" s="31">
        <v>144</v>
      </c>
      <c r="M383" s="31">
        <v>3.62371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16190.25</v>
      </c>
      <c r="D384" s="36">
        <v>16031.85</v>
      </c>
      <c r="E384" s="36">
        <v>15813.7</v>
      </c>
      <c r="F384" s="36">
        <v>15437.15</v>
      </c>
      <c r="G384" s="36">
        <v>15219</v>
      </c>
      <c r="H384" s="36">
        <v>16408.400000000001</v>
      </c>
      <c r="I384" s="36">
        <v>16626.55</v>
      </c>
      <c r="J384" s="36">
        <v>17003.100000000002</v>
      </c>
      <c r="K384" s="31">
        <v>16250</v>
      </c>
      <c r="L384" s="31">
        <v>15655.3</v>
      </c>
      <c r="M384" s="31">
        <v>7.4910000000000004E-2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115.35</v>
      </c>
      <c r="D385" s="36">
        <v>118.64999999999999</v>
      </c>
      <c r="E385" s="36">
        <v>100.89999999999998</v>
      </c>
      <c r="F385" s="36">
        <v>86.449999999999989</v>
      </c>
      <c r="G385" s="36">
        <v>68.699999999999974</v>
      </c>
      <c r="H385" s="36">
        <v>133.09999999999997</v>
      </c>
      <c r="I385" s="36">
        <v>150.85000000000002</v>
      </c>
      <c r="J385" s="36">
        <v>165.29999999999998</v>
      </c>
      <c r="K385" s="31">
        <v>136.4</v>
      </c>
      <c r="L385" s="31">
        <v>104.2</v>
      </c>
      <c r="M385" s="31">
        <v>1696.72083</v>
      </c>
      <c r="N385" s="1"/>
      <c r="O385" s="1"/>
    </row>
    <row r="386" spans="1:15" ht="12.75" customHeight="1">
      <c r="A386" s="33">
        <v>376</v>
      </c>
      <c r="B386" s="53" t="s">
        <v>458</v>
      </c>
      <c r="C386" s="31">
        <v>537.79999999999995</v>
      </c>
      <c r="D386" s="36">
        <v>544.13333333333333</v>
      </c>
      <c r="E386" s="36">
        <v>516.56666666666661</v>
      </c>
      <c r="F386" s="36">
        <v>495.33333333333326</v>
      </c>
      <c r="G386" s="36">
        <v>467.76666666666654</v>
      </c>
      <c r="H386" s="36">
        <v>565.36666666666667</v>
      </c>
      <c r="I386" s="36">
        <v>592.93333333333351</v>
      </c>
      <c r="J386" s="36">
        <v>614.16666666666674</v>
      </c>
      <c r="K386" s="31">
        <v>571.70000000000005</v>
      </c>
      <c r="L386" s="31">
        <v>522.9</v>
      </c>
      <c r="M386" s="31">
        <v>2.95126</v>
      </c>
      <c r="N386" s="1"/>
      <c r="O386" s="1"/>
    </row>
    <row r="387" spans="1:15" ht="12.75" customHeight="1">
      <c r="A387" s="33">
        <v>377</v>
      </c>
      <c r="B387" s="53" t="s">
        <v>887</v>
      </c>
      <c r="C387" s="31">
        <v>1583.95</v>
      </c>
      <c r="D387" s="36">
        <v>1565.8333333333333</v>
      </c>
      <c r="E387" s="36">
        <v>1398.1166666666666</v>
      </c>
      <c r="F387" s="36">
        <v>1212.2833333333333</v>
      </c>
      <c r="G387" s="36">
        <v>1044.5666666666666</v>
      </c>
      <c r="H387" s="36">
        <v>1751.6666666666665</v>
      </c>
      <c r="I387" s="36">
        <v>1919.3833333333332</v>
      </c>
      <c r="J387" s="36">
        <v>2105.2166666666662</v>
      </c>
      <c r="K387" s="31">
        <v>1733.55</v>
      </c>
      <c r="L387" s="31">
        <v>1380</v>
      </c>
      <c r="M387" s="31">
        <v>6.0140399999999996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224.2</v>
      </c>
      <c r="D388" s="36">
        <v>236.76666666666665</v>
      </c>
      <c r="E388" s="36">
        <v>209.5333333333333</v>
      </c>
      <c r="F388" s="36">
        <v>194.86666666666665</v>
      </c>
      <c r="G388" s="36">
        <v>167.6333333333333</v>
      </c>
      <c r="H388" s="36">
        <v>251.43333333333331</v>
      </c>
      <c r="I388" s="36">
        <v>278.66666666666663</v>
      </c>
      <c r="J388" s="36">
        <v>293.33333333333331</v>
      </c>
      <c r="K388" s="31">
        <v>264</v>
      </c>
      <c r="L388" s="31">
        <v>222.1</v>
      </c>
      <c r="M388" s="31">
        <v>163.33555999999999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452.2</v>
      </c>
      <c r="D389" s="36">
        <v>497.40000000000003</v>
      </c>
      <c r="E389" s="36">
        <v>400.80000000000007</v>
      </c>
      <c r="F389" s="36">
        <v>349.40000000000003</v>
      </c>
      <c r="G389" s="36">
        <v>252.80000000000007</v>
      </c>
      <c r="H389" s="36">
        <v>548.80000000000007</v>
      </c>
      <c r="I389" s="36">
        <v>645.40000000000009</v>
      </c>
      <c r="J389" s="36">
        <v>696.80000000000007</v>
      </c>
      <c r="K389" s="31">
        <v>594</v>
      </c>
      <c r="L389" s="31">
        <v>446</v>
      </c>
      <c r="M389" s="31">
        <v>1039.02126</v>
      </c>
      <c r="N389" s="1"/>
      <c r="O389" s="1"/>
    </row>
    <row r="390" spans="1:15" ht="12.75" customHeight="1">
      <c r="A390" s="33">
        <v>380</v>
      </c>
      <c r="B390" s="53" t="s">
        <v>459</v>
      </c>
      <c r="C390" s="31">
        <v>680.15</v>
      </c>
      <c r="D390" s="36">
        <v>681.08333333333337</v>
      </c>
      <c r="E390" s="36">
        <v>642.16666666666674</v>
      </c>
      <c r="F390" s="36">
        <v>604.18333333333339</v>
      </c>
      <c r="G390" s="36">
        <v>565.26666666666677</v>
      </c>
      <c r="H390" s="36">
        <v>719.06666666666672</v>
      </c>
      <c r="I390" s="36">
        <v>757.98333333333346</v>
      </c>
      <c r="J390" s="36">
        <v>795.9666666666667</v>
      </c>
      <c r="K390" s="31">
        <v>720</v>
      </c>
      <c r="L390" s="31">
        <v>643.1</v>
      </c>
      <c r="M390" s="31">
        <v>2.35466</v>
      </c>
      <c r="N390" s="1"/>
      <c r="O390" s="1"/>
    </row>
    <row r="391" spans="1:15" ht="12.75" customHeight="1">
      <c r="A391" s="33">
        <v>381</v>
      </c>
      <c r="B391" s="53" t="s">
        <v>460</v>
      </c>
      <c r="C391" s="31">
        <v>624.4</v>
      </c>
      <c r="D391" s="36">
        <v>644.73333333333335</v>
      </c>
      <c r="E391" s="36">
        <v>563.4666666666667</v>
      </c>
      <c r="F391" s="36">
        <v>502.5333333333333</v>
      </c>
      <c r="G391" s="36">
        <v>421.26666666666665</v>
      </c>
      <c r="H391" s="36">
        <v>705.66666666666674</v>
      </c>
      <c r="I391" s="36">
        <v>786.93333333333339</v>
      </c>
      <c r="J391" s="36">
        <v>847.86666666666679</v>
      </c>
      <c r="K391" s="31">
        <v>726</v>
      </c>
      <c r="L391" s="31">
        <v>583.79999999999995</v>
      </c>
      <c r="M391" s="31">
        <v>33.966740000000001</v>
      </c>
      <c r="N391" s="1"/>
      <c r="O391" s="1"/>
    </row>
    <row r="392" spans="1:15" ht="12.75" customHeight="1">
      <c r="A392" s="33">
        <v>382</v>
      </c>
      <c r="B392" s="53" t="s">
        <v>461</v>
      </c>
      <c r="C392" s="31">
        <v>1572.1</v>
      </c>
      <c r="D392" s="36">
        <v>1543.9833333333333</v>
      </c>
      <c r="E392" s="36">
        <v>1457.9666666666667</v>
      </c>
      <c r="F392" s="36">
        <v>1343.8333333333333</v>
      </c>
      <c r="G392" s="36">
        <v>1257.8166666666666</v>
      </c>
      <c r="H392" s="36">
        <v>1658.1166666666668</v>
      </c>
      <c r="I392" s="36">
        <v>1744.1333333333337</v>
      </c>
      <c r="J392" s="36">
        <v>1858.2666666666669</v>
      </c>
      <c r="K392" s="31">
        <v>1630</v>
      </c>
      <c r="L392" s="31">
        <v>1429.85</v>
      </c>
      <c r="M392" s="31">
        <v>2.7562000000000002</v>
      </c>
      <c r="N392" s="1"/>
      <c r="O392" s="1"/>
    </row>
    <row r="393" spans="1:15" ht="12.75" customHeight="1">
      <c r="A393" s="33">
        <v>383</v>
      </c>
      <c r="B393" s="53" t="s">
        <v>462</v>
      </c>
      <c r="C393" s="31">
        <v>351.5</v>
      </c>
      <c r="D393" s="36">
        <v>358.38333333333338</v>
      </c>
      <c r="E393" s="36">
        <v>316.76666666666677</v>
      </c>
      <c r="F393" s="36">
        <v>282.03333333333336</v>
      </c>
      <c r="G393" s="36">
        <v>240.41666666666674</v>
      </c>
      <c r="H393" s="36">
        <v>393.11666666666679</v>
      </c>
      <c r="I393" s="36">
        <v>434.73333333333346</v>
      </c>
      <c r="J393" s="36">
        <v>469.46666666666681</v>
      </c>
      <c r="K393" s="31">
        <v>400</v>
      </c>
      <c r="L393" s="31">
        <v>323.64999999999998</v>
      </c>
      <c r="M393" s="31">
        <v>882.80881999999997</v>
      </c>
      <c r="N393" s="1"/>
      <c r="O393" s="1"/>
    </row>
    <row r="394" spans="1:15" ht="12.75" customHeight="1">
      <c r="A394" s="33">
        <v>384</v>
      </c>
      <c r="B394" s="53" t="s">
        <v>888</v>
      </c>
      <c r="C394" s="31">
        <v>364.7</v>
      </c>
      <c r="D394" s="36">
        <v>378.7833333333333</v>
      </c>
      <c r="E394" s="36">
        <v>329.56666666666661</v>
      </c>
      <c r="F394" s="36">
        <v>294.43333333333328</v>
      </c>
      <c r="G394" s="36">
        <v>245.21666666666658</v>
      </c>
      <c r="H394" s="36">
        <v>413.91666666666663</v>
      </c>
      <c r="I394" s="36">
        <v>463.13333333333333</v>
      </c>
      <c r="J394" s="36">
        <v>498.26666666666665</v>
      </c>
      <c r="K394" s="31">
        <v>428</v>
      </c>
      <c r="L394" s="31">
        <v>343.65</v>
      </c>
      <c r="M394" s="31">
        <v>71.228269999999995</v>
      </c>
      <c r="N394" s="1"/>
      <c r="O394" s="1"/>
    </row>
    <row r="395" spans="1:15" ht="12.75" customHeight="1">
      <c r="A395" s="33">
        <v>385</v>
      </c>
      <c r="B395" s="53" t="s">
        <v>463</v>
      </c>
      <c r="C395" s="31">
        <v>1256</v>
      </c>
      <c r="D395" s="36">
        <v>1253.6666666666667</v>
      </c>
      <c r="E395" s="36">
        <v>1222.3333333333335</v>
      </c>
      <c r="F395" s="36">
        <v>1188.6666666666667</v>
      </c>
      <c r="G395" s="36">
        <v>1157.3333333333335</v>
      </c>
      <c r="H395" s="36">
        <v>1287.3333333333335</v>
      </c>
      <c r="I395" s="36">
        <v>1318.666666666667</v>
      </c>
      <c r="J395" s="36">
        <v>1352.3333333333335</v>
      </c>
      <c r="K395" s="31">
        <v>1285</v>
      </c>
      <c r="L395" s="31">
        <v>1220</v>
      </c>
      <c r="M395" s="31">
        <v>1.3552200000000001</v>
      </c>
      <c r="N395" s="1"/>
      <c r="O395" s="1"/>
    </row>
    <row r="396" spans="1:15" ht="12.75" customHeight="1">
      <c r="A396" s="33">
        <v>386</v>
      </c>
      <c r="B396" s="53" t="s">
        <v>464</v>
      </c>
      <c r="C396" s="31">
        <v>269.14999999999998</v>
      </c>
      <c r="D396" s="36">
        <v>274.46666666666664</v>
      </c>
      <c r="E396" s="36">
        <v>257.08333333333326</v>
      </c>
      <c r="F396" s="36">
        <v>245.01666666666659</v>
      </c>
      <c r="G396" s="36">
        <v>227.63333333333321</v>
      </c>
      <c r="H396" s="36">
        <v>286.5333333333333</v>
      </c>
      <c r="I396" s="36">
        <v>303.91666666666663</v>
      </c>
      <c r="J396" s="36">
        <v>315.98333333333335</v>
      </c>
      <c r="K396" s="31">
        <v>291.85000000000002</v>
      </c>
      <c r="L396" s="31">
        <v>262.39999999999998</v>
      </c>
      <c r="M396" s="31">
        <v>7.8201499999999999</v>
      </c>
      <c r="N396" s="1"/>
      <c r="O396" s="1"/>
    </row>
    <row r="397" spans="1:15" ht="12.75" customHeight="1">
      <c r="A397" s="33">
        <v>387</v>
      </c>
      <c r="B397" s="53" t="s">
        <v>806</v>
      </c>
      <c r="C397" s="31">
        <v>634.25</v>
      </c>
      <c r="D397" s="36">
        <v>650.26666666666665</v>
      </c>
      <c r="E397" s="36">
        <v>595.5333333333333</v>
      </c>
      <c r="F397" s="36">
        <v>556.81666666666661</v>
      </c>
      <c r="G397" s="36">
        <v>502.08333333333326</v>
      </c>
      <c r="H397" s="36">
        <v>688.98333333333335</v>
      </c>
      <c r="I397" s="36">
        <v>743.7166666666667</v>
      </c>
      <c r="J397" s="36">
        <v>782.43333333333339</v>
      </c>
      <c r="K397" s="31">
        <v>705</v>
      </c>
      <c r="L397" s="31">
        <v>611.54999999999995</v>
      </c>
      <c r="M397" s="31">
        <v>8.1634899999999995</v>
      </c>
      <c r="N397" s="1"/>
      <c r="O397" s="1"/>
    </row>
    <row r="398" spans="1:15" ht="12.75" customHeight="1">
      <c r="A398" s="33">
        <v>388</v>
      </c>
      <c r="B398" s="53" t="s">
        <v>465</v>
      </c>
      <c r="C398" s="31">
        <v>139.4</v>
      </c>
      <c r="D398" s="36">
        <v>143.36666666666667</v>
      </c>
      <c r="E398" s="36">
        <v>129.03333333333336</v>
      </c>
      <c r="F398" s="36">
        <v>118.66666666666669</v>
      </c>
      <c r="G398" s="36">
        <v>104.33333333333337</v>
      </c>
      <c r="H398" s="36">
        <v>153.73333333333335</v>
      </c>
      <c r="I398" s="36">
        <v>168.06666666666666</v>
      </c>
      <c r="J398" s="36">
        <v>178.43333333333334</v>
      </c>
      <c r="K398" s="31">
        <v>157.69999999999999</v>
      </c>
      <c r="L398" s="31">
        <v>133</v>
      </c>
      <c r="M398" s="31">
        <v>69.608559999999997</v>
      </c>
      <c r="N398" s="1"/>
      <c r="O398" s="1"/>
    </row>
    <row r="399" spans="1:15" ht="12.75" customHeight="1">
      <c r="A399" s="33">
        <v>389</v>
      </c>
      <c r="B399" s="53" t="s">
        <v>466</v>
      </c>
      <c r="C399" s="31">
        <v>3189.15</v>
      </c>
      <c r="D399" s="36">
        <v>3223.2999999999997</v>
      </c>
      <c r="E399" s="36">
        <v>3061.4499999999994</v>
      </c>
      <c r="F399" s="36">
        <v>2933.7499999999995</v>
      </c>
      <c r="G399" s="36">
        <v>2771.8999999999992</v>
      </c>
      <c r="H399" s="36">
        <v>3350.9999999999995</v>
      </c>
      <c r="I399" s="36">
        <v>3512.85</v>
      </c>
      <c r="J399" s="36">
        <v>3640.5499999999997</v>
      </c>
      <c r="K399" s="31">
        <v>3385.15</v>
      </c>
      <c r="L399" s="31">
        <v>3095.6</v>
      </c>
      <c r="M399" s="31">
        <v>0.66468000000000005</v>
      </c>
      <c r="N399" s="1"/>
      <c r="O399" s="1"/>
    </row>
    <row r="400" spans="1:15" ht="12.75" customHeight="1">
      <c r="A400" s="33">
        <v>390</v>
      </c>
      <c r="B400" s="53" t="s">
        <v>467</v>
      </c>
      <c r="C400" s="31">
        <v>66</v>
      </c>
      <c r="D400" s="36">
        <v>66.5</v>
      </c>
      <c r="E400" s="36">
        <v>58.7</v>
      </c>
      <c r="F400" s="36">
        <v>51.400000000000006</v>
      </c>
      <c r="G400" s="36">
        <v>43.600000000000009</v>
      </c>
      <c r="H400" s="36">
        <v>73.8</v>
      </c>
      <c r="I400" s="36">
        <v>81.600000000000009</v>
      </c>
      <c r="J400" s="36">
        <v>88.899999999999991</v>
      </c>
      <c r="K400" s="31">
        <v>74.3</v>
      </c>
      <c r="L400" s="31">
        <v>59.2</v>
      </c>
      <c r="M400" s="31">
        <v>84.988690000000005</v>
      </c>
      <c r="N400" s="1"/>
      <c r="O400" s="1"/>
    </row>
    <row r="401" spans="1:15" ht="12.75" customHeight="1">
      <c r="A401" s="33">
        <v>391</v>
      </c>
      <c r="B401" s="53" t="s">
        <v>468</v>
      </c>
      <c r="C401" s="31">
        <v>2153.1999999999998</v>
      </c>
      <c r="D401" s="36">
        <v>2101.0166666666664</v>
      </c>
      <c r="E401" s="36">
        <v>1942.0333333333328</v>
      </c>
      <c r="F401" s="36">
        <v>1730.8666666666663</v>
      </c>
      <c r="G401" s="36">
        <v>1571.8833333333328</v>
      </c>
      <c r="H401" s="36">
        <v>2312.1833333333329</v>
      </c>
      <c r="I401" s="36">
        <v>2471.1666666666665</v>
      </c>
      <c r="J401" s="36">
        <v>2682.333333333333</v>
      </c>
      <c r="K401" s="31">
        <v>2260</v>
      </c>
      <c r="L401" s="31">
        <v>1889.85</v>
      </c>
      <c r="M401" s="31">
        <v>3.12852</v>
      </c>
      <c r="N401" s="1"/>
      <c r="O401" s="1"/>
    </row>
    <row r="402" spans="1:15" ht="12.75" customHeight="1">
      <c r="A402" s="33">
        <v>392</v>
      </c>
      <c r="B402" s="53" t="s">
        <v>469</v>
      </c>
      <c r="C402" s="31">
        <v>197.5</v>
      </c>
      <c r="D402" s="36">
        <v>196.55000000000004</v>
      </c>
      <c r="E402" s="36">
        <v>187.25000000000009</v>
      </c>
      <c r="F402" s="36">
        <v>177.00000000000006</v>
      </c>
      <c r="G402" s="36">
        <v>167.7000000000001</v>
      </c>
      <c r="H402" s="36">
        <v>206.80000000000007</v>
      </c>
      <c r="I402" s="36">
        <v>216.10000000000002</v>
      </c>
      <c r="J402" s="36">
        <v>226.35000000000005</v>
      </c>
      <c r="K402" s="31">
        <v>205.85</v>
      </c>
      <c r="L402" s="31">
        <v>186.3</v>
      </c>
      <c r="M402" s="31">
        <v>24.164429999999999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2794.55</v>
      </c>
      <c r="D403" s="36">
        <v>2836.4166666666665</v>
      </c>
      <c r="E403" s="36">
        <v>2676.7333333333331</v>
      </c>
      <c r="F403" s="36">
        <v>2558.9166666666665</v>
      </c>
      <c r="G403" s="36">
        <v>2399.2333333333331</v>
      </c>
      <c r="H403" s="36">
        <v>2954.2333333333331</v>
      </c>
      <c r="I403" s="36">
        <v>3113.9166666666665</v>
      </c>
      <c r="J403" s="36">
        <v>3231.7333333333331</v>
      </c>
      <c r="K403" s="31">
        <v>2996.1</v>
      </c>
      <c r="L403" s="31">
        <v>2718.6</v>
      </c>
      <c r="M403" s="31">
        <v>183.54549</v>
      </c>
      <c r="N403" s="1"/>
      <c r="O403" s="1"/>
    </row>
    <row r="404" spans="1:15" ht="12.75" customHeight="1">
      <c r="A404" s="33">
        <v>394</v>
      </c>
      <c r="B404" s="53" t="s">
        <v>470</v>
      </c>
      <c r="C404" s="31">
        <v>96.95</v>
      </c>
      <c r="D404" s="36">
        <v>96.633333333333326</v>
      </c>
      <c r="E404" s="36">
        <v>91.816666666666649</v>
      </c>
      <c r="F404" s="36">
        <v>86.683333333333323</v>
      </c>
      <c r="G404" s="36">
        <v>81.866666666666646</v>
      </c>
      <c r="H404" s="36">
        <v>101.76666666666665</v>
      </c>
      <c r="I404" s="36">
        <v>106.58333333333331</v>
      </c>
      <c r="J404" s="36">
        <v>111.71666666666665</v>
      </c>
      <c r="K404" s="31">
        <v>101.45</v>
      </c>
      <c r="L404" s="31">
        <v>91.5</v>
      </c>
      <c r="M404" s="31">
        <v>16.776810000000001</v>
      </c>
      <c r="N404" s="1"/>
      <c r="O404" s="1"/>
    </row>
    <row r="405" spans="1:15" ht="12.75" customHeight="1">
      <c r="A405" s="33">
        <v>395</v>
      </c>
      <c r="B405" s="53" t="s">
        <v>471</v>
      </c>
      <c r="C405" s="31">
        <v>1432.8</v>
      </c>
      <c r="D405" s="36">
        <v>1428.8</v>
      </c>
      <c r="E405" s="36">
        <v>1390.05</v>
      </c>
      <c r="F405" s="36">
        <v>1347.3</v>
      </c>
      <c r="G405" s="36">
        <v>1308.55</v>
      </c>
      <c r="H405" s="36">
        <v>1471.55</v>
      </c>
      <c r="I405" s="36">
        <v>1510.3</v>
      </c>
      <c r="J405" s="36">
        <v>1553.05</v>
      </c>
      <c r="K405" s="31">
        <v>1467.55</v>
      </c>
      <c r="L405" s="31">
        <v>1386.05</v>
      </c>
      <c r="M405" s="31">
        <v>0.66642999999999997</v>
      </c>
      <c r="N405" s="1"/>
      <c r="O405" s="1"/>
    </row>
    <row r="406" spans="1:15" ht="12.75" customHeight="1">
      <c r="A406" s="33">
        <v>396</v>
      </c>
      <c r="B406" s="53" t="s">
        <v>889</v>
      </c>
      <c r="C406" s="31">
        <v>80.05</v>
      </c>
      <c r="D406" s="36">
        <v>79.933333333333337</v>
      </c>
      <c r="E406" s="36">
        <v>77.166666666666671</v>
      </c>
      <c r="F406" s="36">
        <v>74.283333333333331</v>
      </c>
      <c r="G406" s="36">
        <v>71.516666666666666</v>
      </c>
      <c r="H406" s="36">
        <v>82.816666666666677</v>
      </c>
      <c r="I406" s="36">
        <v>85.583333333333329</v>
      </c>
      <c r="J406" s="36">
        <v>88.466666666666683</v>
      </c>
      <c r="K406" s="31">
        <v>82.7</v>
      </c>
      <c r="L406" s="31">
        <v>77.05</v>
      </c>
      <c r="M406" s="31">
        <v>23.566389999999998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677.4</v>
      </c>
      <c r="D407" s="36">
        <v>677.45</v>
      </c>
      <c r="E407" s="36">
        <v>647.90000000000009</v>
      </c>
      <c r="F407" s="36">
        <v>618.40000000000009</v>
      </c>
      <c r="G407" s="36">
        <v>588.85000000000014</v>
      </c>
      <c r="H407" s="36">
        <v>706.95</v>
      </c>
      <c r="I407" s="36">
        <v>736.5</v>
      </c>
      <c r="J407" s="36">
        <v>766</v>
      </c>
      <c r="K407" s="31">
        <v>707</v>
      </c>
      <c r="L407" s="31">
        <v>647.95000000000005</v>
      </c>
      <c r="M407" s="31">
        <v>36.723950000000002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1338.85</v>
      </c>
      <c r="D408" s="36">
        <v>1349.75</v>
      </c>
      <c r="E408" s="36">
        <v>1296.8</v>
      </c>
      <c r="F408" s="36">
        <v>1254.75</v>
      </c>
      <c r="G408" s="36">
        <v>1201.8</v>
      </c>
      <c r="H408" s="36">
        <v>1391.8</v>
      </c>
      <c r="I408" s="36">
        <v>1444.7499999999998</v>
      </c>
      <c r="J408" s="36">
        <v>1486.8</v>
      </c>
      <c r="K408" s="31">
        <v>1402.7</v>
      </c>
      <c r="L408" s="31">
        <v>1307.7</v>
      </c>
      <c r="M408" s="31">
        <v>32.774329999999999</v>
      </c>
      <c r="N408" s="1"/>
      <c r="O408" s="1"/>
    </row>
    <row r="409" spans="1:15" ht="12.75" customHeight="1">
      <c r="A409" s="33">
        <v>399</v>
      </c>
      <c r="B409" s="53" t="s">
        <v>472</v>
      </c>
      <c r="C409" s="31">
        <v>123.2</v>
      </c>
      <c r="D409" s="36">
        <v>126.91666666666667</v>
      </c>
      <c r="E409" s="36">
        <v>110.83333333333334</v>
      </c>
      <c r="F409" s="36">
        <v>98.466666666666669</v>
      </c>
      <c r="G409" s="36">
        <v>82.38333333333334</v>
      </c>
      <c r="H409" s="36">
        <v>139.28333333333336</v>
      </c>
      <c r="I409" s="36">
        <v>155.36666666666667</v>
      </c>
      <c r="J409" s="36">
        <v>167.73333333333335</v>
      </c>
      <c r="K409" s="31">
        <v>143</v>
      </c>
      <c r="L409" s="31">
        <v>114.55</v>
      </c>
      <c r="M409" s="31">
        <v>917.63944000000004</v>
      </c>
      <c r="N409" s="1"/>
      <c r="O409" s="1"/>
    </row>
    <row r="410" spans="1:15" ht="12.75" customHeight="1">
      <c r="A410" s="33">
        <v>400</v>
      </c>
      <c r="B410" s="53" t="s">
        <v>473</v>
      </c>
      <c r="C410" s="31">
        <v>5814.95</v>
      </c>
      <c r="D410" s="36">
        <v>5826.75</v>
      </c>
      <c r="E410" s="36">
        <v>5532.5</v>
      </c>
      <c r="F410" s="36">
        <v>5250.05</v>
      </c>
      <c r="G410" s="36">
        <v>4955.8</v>
      </c>
      <c r="H410" s="36">
        <v>6109.2</v>
      </c>
      <c r="I410" s="36">
        <v>6403.45</v>
      </c>
      <c r="J410" s="36">
        <v>6685.9</v>
      </c>
      <c r="K410" s="31">
        <v>6121</v>
      </c>
      <c r="L410" s="31">
        <v>5544.3</v>
      </c>
      <c r="M410" s="31">
        <v>0.51183999999999996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2193.5500000000002</v>
      </c>
      <c r="D411" s="36">
        <v>2185.6166666666668</v>
      </c>
      <c r="E411" s="36">
        <v>2097.0333333333338</v>
      </c>
      <c r="F411" s="36">
        <v>2000.5166666666669</v>
      </c>
      <c r="G411" s="36">
        <v>1911.9333333333338</v>
      </c>
      <c r="H411" s="36">
        <v>2282.1333333333337</v>
      </c>
      <c r="I411" s="36">
        <v>2370.7166666666667</v>
      </c>
      <c r="J411" s="36">
        <v>2467.2333333333336</v>
      </c>
      <c r="K411" s="31">
        <v>2274.1999999999998</v>
      </c>
      <c r="L411" s="31">
        <v>2089.1</v>
      </c>
      <c r="M411" s="31">
        <v>5.43994</v>
      </c>
      <c r="N411" s="1"/>
      <c r="O411" s="1"/>
    </row>
    <row r="412" spans="1:15" ht="12.75" customHeight="1">
      <c r="A412" s="33">
        <v>402</v>
      </c>
      <c r="B412" s="53" t="s">
        <v>835</v>
      </c>
      <c r="C412" s="31">
        <v>1905.1</v>
      </c>
      <c r="D412" s="36">
        <v>1916.0333333333335</v>
      </c>
      <c r="E412" s="36">
        <v>1854.0666666666671</v>
      </c>
      <c r="F412" s="36">
        <v>1803.0333333333335</v>
      </c>
      <c r="G412" s="36">
        <v>1741.0666666666671</v>
      </c>
      <c r="H412" s="36">
        <v>1967.0666666666671</v>
      </c>
      <c r="I412" s="36">
        <v>2029.0333333333338</v>
      </c>
      <c r="J412" s="36">
        <v>2080.0666666666671</v>
      </c>
      <c r="K412" s="31">
        <v>1978</v>
      </c>
      <c r="L412" s="31">
        <v>1865</v>
      </c>
      <c r="M412" s="31">
        <v>0.71874000000000005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142.15</v>
      </c>
      <c r="D413" s="36">
        <v>142.53333333333333</v>
      </c>
      <c r="E413" s="36">
        <v>134.11666666666667</v>
      </c>
      <c r="F413" s="36">
        <v>126.08333333333334</v>
      </c>
      <c r="G413" s="36">
        <v>117.66666666666669</v>
      </c>
      <c r="H413" s="36">
        <v>150.56666666666666</v>
      </c>
      <c r="I413" s="36">
        <v>158.98333333333335</v>
      </c>
      <c r="J413" s="36">
        <v>167.01666666666665</v>
      </c>
      <c r="K413" s="31">
        <v>150.94999999999999</v>
      </c>
      <c r="L413" s="31">
        <v>134.5</v>
      </c>
      <c r="M413" s="31">
        <v>501.41960999999998</v>
      </c>
      <c r="N413" s="1"/>
      <c r="O413" s="1"/>
    </row>
    <row r="414" spans="1:15" ht="12.75" customHeight="1">
      <c r="A414" s="33">
        <v>404</v>
      </c>
      <c r="B414" s="53" t="s">
        <v>474</v>
      </c>
      <c r="C414" s="31">
        <v>8588.2000000000007</v>
      </c>
      <c r="D414" s="36">
        <v>8588.4</v>
      </c>
      <c r="E414" s="36">
        <v>8306.7999999999993</v>
      </c>
      <c r="F414" s="36">
        <v>8025.4</v>
      </c>
      <c r="G414" s="36">
        <v>7743.7999999999993</v>
      </c>
      <c r="H414" s="36">
        <v>8869.7999999999993</v>
      </c>
      <c r="I414" s="36">
        <v>9151.4000000000015</v>
      </c>
      <c r="J414" s="36">
        <v>9432.7999999999993</v>
      </c>
      <c r="K414" s="31">
        <v>8870</v>
      </c>
      <c r="L414" s="31">
        <v>8307</v>
      </c>
      <c r="M414" s="31">
        <v>0.21647</v>
      </c>
      <c r="N414" s="1"/>
      <c r="O414" s="1"/>
    </row>
    <row r="415" spans="1:15" ht="12.75" customHeight="1">
      <c r="A415" s="33">
        <v>405</v>
      </c>
      <c r="B415" s="53" t="s">
        <v>475</v>
      </c>
      <c r="C415" s="31">
        <v>1415.7</v>
      </c>
      <c r="D415" s="36">
        <v>1437.5666666666666</v>
      </c>
      <c r="E415" s="36">
        <v>1358.1333333333332</v>
      </c>
      <c r="F415" s="36">
        <v>1300.5666666666666</v>
      </c>
      <c r="G415" s="36">
        <v>1221.1333333333332</v>
      </c>
      <c r="H415" s="36">
        <v>1495.1333333333332</v>
      </c>
      <c r="I415" s="36">
        <v>1574.5666666666666</v>
      </c>
      <c r="J415" s="36">
        <v>1632.1333333333332</v>
      </c>
      <c r="K415" s="31">
        <v>1517</v>
      </c>
      <c r="L415" s="31">
        <v>1380</v>
      </c>
      <c r="M415" s="31">
        <v>5.6747699999999996</v>
      </c>
      <c r="N415" s="1"/>
      <c r="O415" s="1"/>
    </row>
    <row r="416" spans="1:15" ht="12.75" customHeight="1">
      <c r="A416" s="33">
        <v>406</v>
      </c>
      <c r="B416" s="53" t="s">
        <v>836</v>
      </c>
      <c r="C416" s="31">
        <v>502.8</v>
      </c>
      <c r="D416" s="36">
        <v>505.25</v>
      </c>
      <c r="E416" s="36">
        <v>487.54999999999995</v>
      </c>
      <c r="F416" s="36">
        <v>472.29999999999995</v>
      </c>
      <c r="G416" s="36">
        <v>454.59999999999991</v>
      </c>
      <c r="H416" s="36">
        <v>520.5</v>
      </c>
      <c r="I416" s="36">
        <v>538.20000000000005</v>
      </c>
      <c r="J416" s="36">
        <v>553.45000000000005</v>
      </c>
      <c r="K416" s="31">
        <v>522.95000000000005</v>
      </c>
      <c r="L416" s="31">
        <v>490</v>
      </c>
      <c r="M416" s="31">
        <v>8.1133400000000009</v>
      </c>
      <c r="N416" s="1"/>
      <c r="O416" s="1"/>
    </row>
    <row r="417" spans="1:15" ht="12.75" customHeight="1">
      <c r="A417" s="33">
        <v>407</v>
      </c>
      <c r="B417" s="53" t="s">
        <v>476</v>
      </c>
      <c r="C417" s="31">
        <v>4246.7</v>
      </c>
      <c r="D417" s="36">
        <v>4240.9666666666672</v>
      </c>
      <c r="E417" s="36">
        <v>3791.9333333333343</v>
      </c>
      <c r="F417" s="36">
        <v>3337.166666666667</v>
      </c>
      <c r="G417" s="36">
        <v>2888.1333333333341</v>
      </c>
      <c r="H417" s="36">
        <v>4695.7333333333345</v>
      </c>
      <c r="I417" s="36">
        <v>5144.7666666666673</v>
      </c>
      <c r="J417" s="36">
        <v>5599.5333333333347</v>
      </c>
      <c r="K417" s="31">
        <v>4690</v>
      </c>
      <c r="L417" s="31">
        <v>3786.2</v>
      </c>
      <c r="M417" s="31">
        <v>2.77413</v>
      </c>
      <c r="N417" s="1"/>
      <c r="O417" s="1"/>
    </row>
    <row r="418" spans="1:15" ht="12.75" customHeight="1">
      <c r="A418" s="33">
        <v>408</v>
      </c>
      <c r="B418" s="53" t="s">
        <v>890</v>
      </c>
      <c r="C418" s="31">
        <v>683.75</v>
      </c>
      <c r="D418" s="36">
        <v>703.9666666666667</v>
      </c>
      <c r="E418" s="36">
        <v>663.53333333333342</v>
      </c>
      <c r="F418" s="36">
        <v>643.31666666666672</v>
      </c>
      <c r="G418" s="36">
        <v>602.88333333333344</v>
      </c>
      <c r="H418" s="36">
        <v>724.18333333333339</v>
      </c>
      <c r="I418" s="36">
        <v>764.61666666666679</v>
      </c>
      <c r="J418" s="36">
        <v>784.83333333333337</v>
      </c>
      <c r="K418" s="31">
        <v>744.4</v>
      </c>
      <c r="L418" s="31">
        <v>683.75</v>
      </c>
      <c r="M418" s="31">
        <v>3.6391100000000001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24882.799999999999</v>
      </c>
      <c r="D419" s="36">
        <v>24644.3</v>
      </c>
      <c r="E419" s="36">
        <v>23938.5</v>
      </c>
      <c r="F419" s="36">
        <v>22994.2</v>
      </c>
      <c r="G419" s="36">
        <v>22288.400000000001</v>
      </c>
      <c r="H419" s="36">
        <v>25588.6</v>
      </c>
      <c r="I419" s="36">
        <v>26294.399999999994</v>
      </c>
      <c r="J419" s="36">
        <v>27238.699999999997</v>
      </c>
      <c r="K419" s="31">
        <v>25350.1</v>
      </c>
      <c r="L419" s="31">
        <v>23700</v>
      </c>
      <c r="M419" s="31">
        <v>0.77395999999999998</v>
      </c>
      <c r="N419" s="1"/>
      <c r="O419" s="1"/>
    </row>
    <row r="420" spans="1:15" ht="12.75" customHeight="1">
      <c r="A420" s="33">
        <v>410</v>
      </c>
      <c r="B420" s="53" t="s">
        <v>477</v>
      </c>
      <c r="C420" s="31">
        <v>38.6</v>
      </c>
      <c r="D420" s="36">
        <v>38.81666666666667</v>
      </c>
      <c r="E420" s="36">
        <v>36.333333333333343</v>
      </c>
      <c r="F420" s="36">
        <v>34.06666666666667</v>
      </c>
      <c r="G420" s="36">
        <v>31.583333333333343</v>
      </c>
      <c r="H420" s="36">
        <v>41.083333333333343</v>
      </c>
      <c r="I420" s="36">
        <v>43.566666666666677</v>
      </c>
      <c r="J420" s="36">
        <v>45.833333333333343</v>
      </c>
      <c r="K420" s="31">
        <v>41.3</v>
      </c>
      <c r="L420" s="31">
        <v>36.549999999999997</v>
      </c>
      <c r="M420" s="31">
        <v>85.354900000000001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2260.6999999999998</v>
      </c>
      <c r="D421" s="36">
        <v>2331.2333333333331</v>
      </c>
      <c r="E421" s="36">
        <v>2122.4666666666662</v>
      </c>
      <c r="F421" s="36">
        <v>1984.2333333333331</v>
      </c>
      <c r="G421" s="36">
        <v>1775.4666666666662</v>
      </c>
      <c r="H421" s="36">
        <v>2469.4666666666662</v>
      </c>
      <c r="I421" s="36">
        <v>2678.2333333333336</v>
      </c>
      <c r="J421" s="36">
        <v>2816.4666666666662</v>
      </c>
      <c r="K421" s="31">
        <v>2540</v>
      </c>
      <c r="L421" s="31">
        <v>2193</v>
      </c>
      <c r="M421" s="31">
        <v>35.577249999999999</v>
      </c>
      <c r="N421" s="1"/>
      <c r="O421" s="1"/>
    </row>
    <row r="422" spans="1:15" ht="12.75" customHeight="1">
      <c r="A422" s="33">
        <v>412</v>
      </c>
      <c r="B422" s="53" t="s">
        <v>478</v>
      </c>
      <c r="C422" s="31">
        <v>552.29999999999995</v>
      </c>
      <c r="D422" s="36">
        <v>567</v>
      </c>
      <c r="E422" s="36">
        <v>509.5</v>
      </c>
      <c r="F422" s="36">
        <v>466.70000000000005</v>
      </c>
      <c r="G422" s="36">
        <v>409.20000000000005</v>
      </c>
      <c r="H422" s="36">
        <v>609.79999999999995</v>
      </c>
      <c r="I422" s="36">
        <v>667.3</v>
      </c>
      <c r="J422" s="36">
        <v>710.09999999999991</v>
      </c>
      <c r="K422" s="31">
        <v>624.5</v>
      </c>
      <c r="L422" s="31">
        <v>524.20000000000005</v>
      </c>
      <c r="M422" s="31">
        <v>9.7185199999999998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6372.15</v>
      </c>
      <c r="D423" s="36">
        <v>6503.7833333333328</v>
      </c>
      <c r="E423" s="36">
        <v>5687.5666666666657</v>
      </c>
      <c r="F423" s="36">
        <v>5002.9833333333327</v>
      </c>
      <c r="G423" s="36">
        <v>4186.7666666666655</v>
      </c>
      <c r="H423" s="36">
        <v>7188.3666666666659</v>
      </c>
      <c r="I423" s="36">
        <v>8004.583333333333</v>
      </c>
      <c r="J423" s="36">
        <v>8689.1666666666661</v>
      </c>
      <c r="K423" s="31">
        <v>7320</v>
      </c>
      <c r="L423" s="31">
        <v>5819.2</v>
      </c>
      <c r="M423" s="31">
        <v>12.3888</v>
      </c>
      <c r="N423" s="1"/>
      <c r="O423" s="1"/>
    </row>
    <row r="424" spans="1:15" ht="12.75" customHeight="1">
      <c r="A424" s="33">
        <v>414</v>
      </c>
      <c r="B424" s="53" t="s">
        <v>891</v>
      </c>
      <c r="C424" s="31">
        <v>1111.5</v>
      </c>
      <c r="D424" s="36">
        <v>1172.3166666666666</v>
      </c>
      <c r="E424" s="36">
        <v>1005.3833333333332</v>
      </c>
      <c r="F424" s="36">
        <v>899.26666666666665</v>
      </c>
      <c r="G424" s="36">
        <v>732.33333333333326</v>
      </c>
      <c r="H424" s="36">
        <v>1278.4333333333332</v>
      </c>
      <c r="I424" s="36">
        <v>1445.3666666666666</v>
      </c>
      <c r="J424" s="36">
        <v>1551.4833333333331</v>
      </c>
      <c r="K424" s="31">
        <v>1339.25</v>
      </c>
      <c r="L424" s="31">
        <v>1066.2</v>
      </c>
      <c r="M424" s="31">
        <v>7.4791699999999999</v>
      </c>
      <c r="N424" s="1"/>
      <c r="O424" s="1"/>
    </row>
    <row r="425" spans="1:15" ht="12.75" customHeight="1">
      <c r="A425" s="33">
        <v>415</v>
      </c>
      <c r="B425" s="53" t="s">
        <v>479</v>
      </c>
      <c r="C425" s="31">
        <v>1805.75</v>
      </c>
      <c r="D425" s="36">
        <v>1763.1166666666668</v>
      </c>
      <c r="E425" s="36">
        <v>1592.2333333333336</v>
      </c>
      <c r="F425" s="36">
        <v>1378.7166666666667</v>
      </c>
      <c r="G425" s="36">
        <v>1207.8333333333335</v>
      </c>
      <c r="H425" s="36">
        <v>1976.6333333333337</v>
      </c>
      <c r="I425" s="36">
        <v>2147.5166666666669</v>
      </c>
      <c r="J425" s="36">
        <v>2361.0333333333338</v>
      </c>
      <c r="K425" s="31">
        <v>1934</v>
      </c>
      <c r="L425" s="31">
        <v>1549.6</v>
      </c>
      <c r="M425" s="31">
        <v>5.3434400000000002</v>
      </c>
      <c r="N425" s="1"/>
      <c r="O425" s="1"/>
    </row>
    <row r="426" spans="1:15" ht="12.75" customHeight="1">
      <c r="A426" s="33">
        <v>416</v>
      </c>
      <c r="B426" s="53" t="s">
        <v>480</v>
      </c>
      <c r="C426" s="31">
        <v>8705.6</v>
      </c>
      <c r="D426" s="36">
        <v>8864.6166666666668</v>
      </c>
      <c r="E426" s="36">
        <v>7729.2333333333336</v>
      </c>
      <c r="F426" s="36">
        <v>6752.8666666666668</v>
      </c>
      <c r="G426" s="36">
        <v>5617.4833333333336</v>
      </c>
      <c r="H426" s="36">
        <v>9840.9833333333336</v>
      </c>
      <c r="I426" s="36">
        <v>10976.366666666669</v>
      </c>
      <c r="J426" s="36">
        <v>11952.733333333334</v>
      </c>
      <c r="K426" s="31">
        <v>10000</v>
      </c>
      <c r="L426" s="31">
        <v>7888.25</v>
      </c>
      <c r="M426" s="31">
        <v>3.6387100000000001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633.5</v>
      </c>
      <c r="D427" s="36">
        <v>632.81666666666672</v>
      </c>
      <c r="E427" s="36">
        <v>605.68333333333339</v>
      </c>
      <c r="F427" s="36">
        <v>577.86666666666667</v>
      </c>
      <c r="G427" s="36">
        <v>550.73333333333335</v>
      </c>
      <c r="H427" s="36">
        <v>660.63333333333344</v>
      </c>
      <c r="I427" s="36">
        <v>687.76666666666688</v>
      </c>
      <c r="J427" s="36">
        <v>715.58333333333348</v>
      </c>
      <c r="K427" s="31">
        <v>659.95</v>
      </c>
      <c r="L427" s="31">
        <v>605</v>
      </c>
      <c r="M427" s="31">
        <v>25.634350000000001</v>
      </c>
      <c r="N427" s="1"/>
      <c r="O427" s="1"/>
    </row>
    <row r="428" spans="1:15" ht="12.75" customHeight="1">
      <c r="A428" s="33">
        <v>418</v>
      </c>
      <c r="B428" s="53" t="s">
        <v>481</v>
      </c>
      <c r="C428" s="31">
        <v>501</v>
      </c>
      <c r="D428" s="36">
        <v>492.86666666666662</v>
      </c>
      <c r="E428" s="36">
        <v>477.73333333333323</v>
      </c>
      <c r="F428" s="36">
        <v>454.46666666666664</v>
      </c>
      <c r="G428" s="36">
        <v>439.33333333333326</v>
      </c>
      <c r="H428" s="36">
        <v>516.13333333333321</v>
      </c>
      <c r="I428" s="36">
        <v>531.26666666666654</v>
      </c>
      <c r="J428" s="36">
        <v>554.53333333333319</v>
      </c>
      <c r="K428" s="31">
        <v>508</v>
      </c>
      <c r="L428" s="31">
        <v>469.6</v>
      </c>
      <c r="M428" s="31">
        <v>8.0649099999999994</v>
      </c>
      <c r="N428" s="1"/>
      <c r="O428" s="1"/>
    </row>
    <row r="429" spans="1:15" ht="12.75" customHeight="1">
      <c r="A429" s="33">
        <v>419</v>
      </c>
      <c r="B429" s="53" t="s">
        <v>482</v>
      </c>
      <c r="C429" s="31">
        <v>499.7</v>
      </c>
      <c r="D429" s="36">
        <v>502.98333333333329</v>
      </c>
      <c r="E429" s="36">
        <v>488.06666666666661</v>
      </c>
      <c r="F429" s="36">
        <v>476.43333333333334</v>
      </c>
      <c r="G429" s="36">
        <v>461.51666666666665</v>
      </c>
      <c r="H429" s="36">
        <v>514.61666666666656</v>
      </c>
      <c r="I429" s="36">
        <v>529.53333333333319</v>
      </c>
      <c r="J429" s="36">
        <v>541.16666666666652</v>
      </c>
      <c r="K429" s="31">
        <v>517.9</v>
      </c>
      <c r="L429" s="31">
        <v>491.35</v>
      </c>
      <c r="M429" s="31">
        <v>14.376429999999999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775.2</v>
      </c>
      <c r="D430" s="36">
        <v>801.38333333333333</v>
      </c>
      <c r="E430" s="36">
        <v>705.76666666666665</v>
      </c>
      <c r="F430" s="36">
        <v>636.33333333333337</v>
      </c>
      <c r="G430" s="36">
        <v>540.7166666666667</v>
      </c>
      <c r="H430" s="36">
        <v>870.81666666666661</v>
      </c>
      <c r="I430" s="36">
        <v>966.43333333333317</v>
      </c>
      <c r="J430" s="36">
        <v>1035.8666666666666</v>
      </c>
      <c r="K430" s="31">
        <v>897</v>
      </c>
      <c r="L430" s="31">
        <v>731.95</v>
      </c>
      <c r="M430" s="31">
        <v>1223.8119300000001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133.05000000000001</v>
      </c>
      <c r="D431" s="36">
        <v>140.91666666666669</v>
      </c>
      <c r="E431" s="36">
        <v>116.93333333333337</v>
      </c>
      <c r="F431" s="36">
        <v>100.81666666666668</v>
      </c>
      <c r="G431" s="36">
        <v>76.833333333333357</v>
      </c>
      <c r="H431" s="36">
        <v>157.03333333333336</v>
      </c>
      <c r="I431" s="36">
        <v>181.01666666666671</v>
      </c>
      <c r="J431" s="36">
        <v>197.13333333333338</v>
      </c>
      <c r="K431" s="31">
        <v>164.9</v>
      </c>
      <c r="L431" s="31">
        <v>124.8</v>
      </c>
      <c r="M431" s="31">
        <v>1145.41715</v>
      </c>
      <c r="N431" s="1"/>
      <c r="O431" s="1"/>
    </row>
    <row r="432" spans="1:15" ht="12.75" customHeight="1">
      <c r="A432" s="33">
        <v>422</v>
      </c>
      <c r="B432" s="53" t="s">
        <v>483</v>
      </c>
      <c r="C432" s="31">
        <v>700.05</v>
      </c>
      <c r="D432" s="36">
        <v>711.69999999999993</v>
      </c>
      <c r="E432" s="36">
        <v>688.39999999999986</v>
      </c>
      <c r="F432" s="36">
        <v>676.74999999999989</v>
      </c>
      <c r="G432" s="36">
        <v>653.44999999999982</v>
      </c>
      <c r="H432" s="36">
        <v>723.34999999999991</v>
      </c>
      <c r="I432" s="36">
        <v>746.64999999999986</v>
      </c>
      <c r="J432" s="36">
        <v>758.3</v>
      </c>
      <c r="K432" s="31">
        <v>735</v>
      </c>
      <c r="L432" s="31">
        <v>700.05</v>
      </c>
      <c r="M432" s="31">
        <v>26.037680000000002</v>
      </c>
      <c r="N432" s="1"/>
      <c r="O432" s="1"/>
    </row>
    <row r="433" spans="1:15" ht="12.75" customHeight="1">
      <c r="A433" s="33">
        <v>423</v>
      </c>
      <c r="B433" s="53" t="s">
        <v>484</v>
      </c>
      <c r="C433" s="31">
        <v>116.15</v>
      </c>
      <c r="D433" s="36">
        <v>117.61666666666667</v>
      </c>
      <c r="E433" s="36">
        <v>108.03333333333335</v>
      </c>
      <c r="F433" s="36">
        <v>99.916666666666671</v>
      </c>
      <c r="G433" s="36">
        <v>90.333333333333343</v>
      </c>
      <c r="H433" s="36">
        <v>125.73333333333335</v>
      </c>
      <c r="I433" s="36">
        <v>135.31666666666666</v>
      </c>
      <c r="J433" s="36">
        <v>143.43333333333334</v>
      </c>
      <c r="K433" s="31">
        <v>127.2</v>
      </c>
      <c r="L433" s="31">
        <v>109.5</v>
      </c>
      <c r="M433" s="31">
        <v>28.664110000000001</v>
      </c>
      <c r="N433" s="1"/>
      <c r="O433" s="1"/>
    </row>
    <row r="434" spans="1:15" ht="12.75" customHeight="1">
      <c r="A434" s="33">
        <v>424</v>
      </c>
      <c r="B434" s="53" t="s">
        <v>485</v>
      </c>
      <c r="C434" s="31">
        <v>456.15</v>
      </c>
      <c r="D434" s="36">
        <v>450.21666666666664</v>
      </c>
      <c r="E434" s="36">
        <v>432.73333333333329</v>
      </c>
      <c r="F434" s="36">
        <v>409.31666666666666</v>
      </c>
      <c r="G434" s="36">
        <v>391.83333333333331</v>
      </c>
      <c r="H434" s="36">
        <v>473.63333333333327</v>
      </c>
      <c r="I434" s="36">
        <v>491.11666666666662</v>
      </c>
      <c r="J434" s="36">
        <v>514.5333333333333</v>
      </c>
      <c r="K434" s="31">
        <v>467.7</v>
      </c>
      <c r="L434" s="31">
        <v>426.8</v>
      </c>
      <c r="M434" s="31">
        <v>11.347429999999999</v>
      </c>
      <c r="N434" s="1"/>
      <c r="O434" s="1"/>
    </row>
    <row r="435" spans="1:15" ht="12.75" customHeight="1">
      <c r="A435" s="33">
        <v>425</v>
      </c>
      <c r="B435" s="53" t="s">
        <v>486</v>
      </c>
      <c r="C435" s="31">
        <v>203.4</v>
      </c>
      <c r="D435" s="36">
        <v>204.51666666666665</v>
      </c>
      <c r="E435" s="36">
        <v>200.0333333333333</v>
      </c>
      <c r="F435" s="36">
        <v>196.66666666666666</v>
      </c>
      <c r="G435" s="36">
        <v>192.18333333333331</v>
      </c>
      <c r="H435" s="36">
        <v>207.8833333333333</v>
      </c>
      <c r="I435" s="36">
        <v>212.36666666666665</v>
      </c>
      <c r="J435" s="36">
        <v>215.73333333333329</v>
      </c>
      <c r="K435" s="31">
        <v>209</v>
      </c>
      <c r="L435" s="31">
        <v>201.15</v>
      </c>
      <c r="M435" s="31">
        <v>9.8034800000000004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1429.85</v>
      </c>
      <c r="D436" s="36">
        <v>1427.7833333333331</v>
      </c>
      <c r="E436" s="36">
        <v>1379.2666666666662</v>
      </c>
      <c r="F436" s="36">
        <v>1328.6833333333332</v>
      </c>
      <c r="G436" s="36">
        <v>1280.1666666666663</v>
      </c>
      <c r="H436" s="36">
        <v>1478.3666666666661</v>
      </c>
      <c r="I436" s="36">
        <v>1526.883333333333</v>
      </c>
      <c r="J436" s="36">
        <v>1577.466666666666</v>
      </c>
      <c r="K436" s="31">
        <v>1476.3</v>
      </c>
      <c r="L436" s="31">
        <v>1377.2</v>
      </c>
      <c r="M436" s="31">
        <v>50.559519999999999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692.1</v>
      </c>
      <c r="D437" s="36">
        <v>678.86666666666667</v>
      </c>
      <c r="E437" s="36">
        <v>644.83333333333337</v>
      </c>
      <c r="F437" s="36">
        <v>597.56666666666672</v>
      </c>
      <c r="G437" s="36">
        <v>563.53333333333342</v>
      </c>
      <c r="H437" s="36">
        <v>726.13333333333333</v>
      </c>
      <c r="I437" s="36">
        <v>760.16666666666663</v>
      </c>
      <c r="J437" s="36">
        <v>807.43333333333328</v>
      </c>
      <c r="K437" s="31">
        <v>712.9</v>
      </c>
      <c r="L437" s="31">
        <v>631.6</v>
      </c>
      <c r="M437" s="31">
        <v>38.900750000000002</v>
      </c>
      <c r="N437" s="1"/>
      <c r="O437" s="1"/>
    </row>
    <row r="438" spans="1:15" ht="12.75" customHeight="1">
      <c r="A438" s="33">
        <v>428</v>
      </c>
      <c r="B438" s="53" t="s">
        <v>487</v>
      </c>
      <c r="C438" s="31">
        <v>4398.1499999999996</v>
      </c>
      <c r="D438" s="36">
        <v>4377.416666666667</v>
      </c>
      <c r="E438" s="36">
        <v>4150.7333333333336</v>
      </c>
      <c r="F438" s="36">
        <v>3903.3166666666666</v>
      </c>
      <c r="G438" s="36">
        <v>3676.6333333333332</v>
      </c>
      <c r="H438" s="36">
        <v>4624.8333333333339</v>
      </c>
      <c r="I438" s="36">
        <v>4851.5166666666664</v>
      </c>
      <c r="J438" s="36">
        <v>5098.9333333333343</v>
      </c>
      <c r="K438" s="31">
        <v>4604.1000000000004</v>
      </c>
      <c r="L438" s="31">
        <v>4130</v>
      </c>
      <c r="M438" s="31">
        <v>2.6294400000000002</v>
      </c>
      <c r="N438" s="1"/>
      <c r="O438" s="1"/>
    </row>
    <row r="439" spans="1:15" ht="12.75" customHeight="1">
      <c r="A439" s="33">
        <v>429</v>
      </c>
      <c r="B439" s="53" t="s">
        <v>488</v>
      </c>
      <c r="C439" s="31">
        <v>1200.55</v>
      </c>
      <c r="D439" s="36">
        <v>1203.6166666666668</v>
      </c>
      <c r="E439" s="36">
        <v>1182.2333333333336</v>
      </c>
      <c r="F439" s="36">
        <v>1163.9166666666667</v>
      </c>
      <c r="G439" s="36">
        <v>1142.5333333333335</v>
      </c>
      <c r="H439" s="36">
        <v>1221.9333333333336</v>
      </c>
      <c r="I439" s="36">
        <v>1243.3166666666668</v>
      </c>
      <c r="J439" s="36">
        <v>1261.6333333333337</v>
      </c>
      <c r="K439" s="31">
        <v>1225</v>
      </c>
      <c r="L439" s="31">
        <v>1185.3</v>
      </c>
      <c r="M439" s="31">
        <v>4.4346199999999998</v>
      </c>
      <c r="N439" s="1"/>
      <c r="O439" s="1"/>
    </row>
    <row r="440" spans="1:15" ht="12.75" customHeight="1">
      <c r="A440" s="33">
        <v>430</v>
      </c>
      <c r="B440" s="53" t="s">
        <v>489</v>
      </c>
      <c r="C440" s="31">
        <v>453.55</v>
      </c>
      <c r="D440" s="36">
        <v>454.09999999999997</v>
      </c>
      <c r="E440" s="36">
        <v>431.49999999999994</v>
      </c>
      <c r="F440" s="36">
        <v>409.45</v>
      </c>
      <c r="G440" s="36">
        <v>386.84999999999997</v>
      </c>
      <c r="H440" s="36">
        <v>476.14999999999992</v>
      </c>
      <c r="I440" s="36">
        <v>498.74999999999994</v>
      </c>
      <c r="J440" s="36">
        <v>520.79999999999995</v>
      </c>
      <c r="K440" s="31">
        <v>476.7</v>
      </c>
      <c r="L440" s="31">
        <v>432.05</v>
      </c>
      <c r="M440" s="31">
        <v>9.6529299999999996</v>
      </c>
      <c r="N440" s="1"/>
      <c r="O440" s="1"/>
    </row>
    <row r="441" spans="1:15" ht="12.75" customHeight="1">
      <c r="A441" s="33">
        <v>431</v>
      </c>
      <c r="B441" s="53" t="s">
        <v>490</v>
      </c>
      <c r="C441" s="31">
        <v>5288.4</v>
      </c>
      <c r="D441" s="36">
        <v>5370.5333333333328</v>
      </c>
      <c r="E441" s="36">
        <v>5113.9166666666661</v>
      </c>
      <c r="F441" s="36">
        <v>4939.4333333333334</v>
      </c>
      <c r="G441" s="36">
        <v>4682.8166666666666</v>
      </c>
      <c r="H441" s="36">
        <v>5545.0166666666655</v>
      </c>
      <c r="I441" s="36">
        <v>5801.6333333333323</v>
      </c>
      <c r="J441" s="36">
        <v>5976.116666666665</v>
      </c>
      <c r="K441" s="31">
        <v>5627.15</v>
      </c>
      <c r="L441" s="31">
        <v>5196.05</v>
      </c>
      <c r="M441" s="31">
        <v>1.5076700000000001</v>
      </c>
      <c r="N441" s="1"/>
      <c r="O441" s="1"/>
    </row>
    <row r="442" spans="1:15" ht="12.75" customHeight="1">
      <c r="A442" s="33">
        <v>432</v>
      </c>
      <c r="B442" s="53" t="s">
        <v>491</v>
      </c>
      <c r="C442" s="31">
        <v>618.20000000000005</v>
      </c>
      <c r="D442" s="36">
        <v>615.75</v>
      </c>
      <c r="E442" s="36">
        <v>602.5</v>
      </c>
      <c r="F442" s="36">
        <v>586.79999999999995</v>
      </c>
      <c r="G442" s="36">
        <v>573.54999999999995</v>
      </c>
      <c r="H442" s="36">
        <v>631.45000000000005</v>
      </c>
      <c r="I442" s="36">
        <v>644.70000000000005</v>
      </c>
      <c r="J442" s="36">
        <v>660.40000000000009</v>
      </c>
      <c r="K442" s="31">
        <v>629</v>
      </c>
      <c r="L442" s="31">
        <v>600.04999999999995</v>
      </c>
      <c r="M442" s="31">
        <v>3.0474100000000002</v>
      </c>
      <c r="N442" s="1"/>
      <c r="O442" s="1"/>
    </row>
    <row r="443" spans="1:15" ht="12.75" customHeight="1">
      <c r="A443" s="33">
        <v>433</v>
      </c>
      <c r="B443" s="53" t="s">
        <v>492</v>
      </c>
      <c r="C443" s="31">
        <v>47.5</v>
      </c>
      <c r="D443" s="36">
        <v>49.033333333333331</v>
      </c>
      <c r="E443" s="36">
        <v>45.966666666666661</v>
      </c>
      <c r="F443" s="36">
        <v>44.43333333333333</v>
      </c>
      <c r="G443" s="36">
        <v>41.36666666666666</v>
      </c>
      <c r="H443" s="36">
        <v>50.566666666666663</v>
      </c>
      <c r="I443" s="36">
        <v>53.633333333333326</v>
      </c>
      <c r="J443" s="36">
        <v>55.166666666666664</v>
      </c>
      <c r="K443" s="31">
        <v>52.1</v>
      </c>
      <c r="L443" s="31">
        <v>47.5</v>
      </c>
      <c r="M443" s="31">
        <v>1238.5409999999999</v>
      </c>
      <c r="N443" s="1"/>
      <c r="O443" s="1"/>
    </row>
    <row r="444" spans="1:15" ht="12.75" customHeight="1">
      <c r="A444" s="33">
        <v>434</v>
      </c>
      <c r="B444" s="53" t="s">
        <v>493</v>
      </c>
      <c r="C444" s="31">
        <v>567.35</v>
      </c>
      <c r="D444" s="36">
        <v>576.15</v>
      </c>
      <c r="E444" s="36">
        <v>558.54999999999995</v>
      </c>
      <c r="F444" s="36">
        <v>549.75</v>
      </c>
      <c r="G444" s="36">
        <v>532.15</v>
      </c>
      <c r="H444" s="36">
        <v>584.94999999999993</v>
      </c>
      <c r="I444" s="36">
        <v>602.55000000000007</v>
      </c>
      <c r="J444" s="36">
        <v>611.34999999999991</v>
      </c>
      <c r="K444" s="31">
        <v>593.75</v>
      </c>
      <c r="L444" s="31">
        <v>567.35</v>
      </c>
      <c r="M444" s="31">
        <v>21.102920000000001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662.1</v>
      </c>
      <c r="D445" s="36">
        <v>646.36666666666667</v>
      </c>
      <c r="E445" s="36">
        <v>623.38333333333333</v>
      </c>
      <c r="F445" s="36">
        <v>584.66666666666663</v>
      </c>
      <c r="G445" s="36">
        <v>561.68333333333328</v>
      </c>
      <c r="H445" s="36">
        <v>685.08333333333337</v>
      </c>
      <c r="I445" s="36">
        <v>708.06666666666672</v>
      </c>
      <c r="J445" s="36">
        <v>746.78333333333342</v>
      </c>
      <c r="K445" s="31">
        <v>669.35</v>
      </c>
      <c r="L445" s="31">
        <v>607.65</v>
      </c>
      <c r="M445" s="31">
        <v>8.8298299999999994</v>
      </c>
      <c r="N445" s="1"/>
      <c r="O445" s="1"/>
    </row>
    <row r="446" spans="1:15" ht="12.75" customHeight="1">
      <c r="A446" s="33">
        <v>436</v>
      </c>
      <c r="B446" s="53" t="s">
        <v>837</v>
      </c>
      <c r="C446" s="31">
        <v>446.3</v>
      </c>
      <c r="D446" s="36">
        <v>452.2833333333333</v>
      </c>
      <c r="E446" s="36">
        <v>405.56666666666661</v>
      </c>
      <c r="F446" s="36">
        <v>364.83333333333331</v>
      </c>
      <c r="G446" s="36">
        <v>318.11666666666662</v>
      </c>
      <c r="H446" s="36">
        <v>493.01666666666659</v>
      </c>
      <c r="I446" s="36">
        <v>539.73333333333335</v>
      </c>
      <c r="J446" s="36">
        <v>580.46666666666658</v>
      </c>
      <c r="K446" s="31">
        <v>499</v>
      </c>
      <c r="L446" s="31">
        <v>411.55</v>
      </c>
      <c r="M446" s="31">
        <v>16.975470000000001</v>
      </c>
      <c r="N446" s="1"/>
      <c r="O446" s="1"/>
    </row>
    <row r="447" spans="1:15" ht="12.75" customHeight="1">
      <c r="A447" s="33">
        <v>437</v>
      </c>
      <c r="B447" s="53" t="s">
        <v>494</v>
      </c>
      <c r="C447" s="31">
        <v>40.6</v>
      </c>
      <c r="D447" s="36">
        <v>41.333333333333336</v>
      </c>
      <c r="E447" s="36">
        <v>39.866666666666674</v>
      </c>
      <c r="F447" s="36">
        <v>39.13333333333334</v>
      </c>
      <c r="G447" s="36">
        <v>37.666666666666679</v>
      </c>
      <c r="H447" s="36">
        <v>42.06666666666667</v>
      </c>
      <c r="I447" s="36">
        <v>43.533333333333324</v>
      </c>
      <c r="J447" s="36">
        <v>44.266666666666666</v>
      </c>
      <c r="K447" s="31">
        <v>42.8</v>
      </c>
      <c r="L447" s="31">
        <v>40.6</v>
      </c>
      <c r="M447" s="31">
        <v>35.235610000000001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2211.4499999999998</v>
      </c>
      <c r="D448" s="36">
        <v>2177.8166666666666</v>
      </c>
      <c r="E448" s="36">
        <v>2102.6333333333332</v>
      </c>
      <c r="F448" s="36">
        <v>1993.8166666666666</v>
      </c>
      <c r="G448" s="36">
        <v>1918.6333333333332</v>
      </c>
      <c r="H448" s="36">
        <v>2286.6333333333332</v>
      </c>
      <c r="I448" s="36">
        <v>2361.8166666666666</v>
      </c>
      <c r="J448" s="36">
        <v>2470.6333333333332</v>
      </c>
      <c r="K448" s="31">
        <v>2253</v>
      </c>
      <c r="L448" s="31">
        <v>2069</v>
      </c>
      <c r="M448" s="31">
        <v>11.693490000000001</v>
      </c>
      <c r="N448" s="1"/>
      <c r="O448" s="1"/>
    </row>
    <row r="449" spans="1:15" ht="12.75" customHeight="1">
      <c r="A449" s="33">
        <v>439</v>
      </c>
      <c r="B449" s="53" t="s">
        <v>892</v>
      </c>
      <c r="C449" s="31">
        <v>160.44999999999999</v>
      </c>
      <c r="D449" s="36">
        <v>161.65</v>
      </c>
      <c r="E449" s="36">
        <v>150.80000000000001</v>
      </c>
      <c r="F449" s="36">
        <v>141.15</v>
      </c>
      <c r="G449" s="36">
        <v>130.30000000000001</v>
      </c>
      <c r="H449" s="36">
        <v>171.3</v>
      </c>
      <c r="I449" s="36">
        <v>182.14999999999998</v>
      </c>
      <c r="J449" s="36">
        <v>191.8</v>
      </c>
      <c r="K449" s="31">
        <v>172.5</v>
      </c>
      <c r="L449" s="31">
        <v>152</v>
      </c>
      <c r="M449" s="31">
        <v>11.54496</v>
      </c>
      <c r="N449" s="1"/>
      <c r="O449" s="1"/>
    </row>
    <row r="450" spans="1:15" ht="12.75" customHeight="1">
      <c r="A450" s="33">
        <v>440</v>
      </c>
      <c r="B450" s="53" t="s">
        <v>893</v>
      </c>
      <c r="C450" s="31">
        <v>458.85</v>
      </c>
      <c r="D450" s="36">
        <v>456.58333333333331</v>
      </c>
      <c r="E450" s="36">
        <v>448.26666666666665</v>
      </c>
      <c r="F450" s="36">
        <v>437.68333333333334</v>
      </c>
      <c r="G450" s="36">
        <v>429.36666666666667</v>
      </c>
      <c r="H450" s="36">
        <v>467.16666666666663</v>
      </c>
      <c r="I450" s="36">
        <v>475.48333333333335</v>
      </c>
      <c r="J450" s="36">
        <v>486.06666666666661</v>
      </c>
      <c r="K450" s="31">
        <v>464.9</v>
      </c>
      <c r="L450" s="31">
        <v>446</v>
      </c>
      <c r="M450" s="31">
        <v>2.20113</v>
      </c>
      <c r="N450" s="1"/>
      <c r="O450" s="1"/>
    </row>
    <row r="451" spans="1:15" ht="12.75" customHeight="1">
      <c r="A451" s="33">
        <v>441</v>
      </c>
      <c r="B451" s="53" t="s">
        <v>495</v>
      </c>
      <c r="C451" s="31">
        <v>859.35</v>
      </c>
      <c r="D451" s="36">
        <v>865.56666666666661</v>
      </c>
      <c r="E451" s="36">
        <v>806.33333333333326</v>
      </c>
      <c r="F451" s="36">
        <v>753.31666666666661</v>
      </c>
      <c r="G451" s="36">
        <v>694.08333333333326</v>
      </c>
      <c r="H451" s="36">
        <v>918.58333333333326</v>
      </c>
      <c r="I451" s="36">
        <v>977.81666666666661</v>
      </c>
      <c r="J451" s="36">
        <v>1030.8333333333333</v>
      </c>
      <c r="K451" s="31">
        <v>924.8</v>
      </c>
      <c r="L451" s="31">
        <v>812.55</v>
      </c>
      <c r="M451" s="31">
        <v>5.0704500000000001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996.95</v>
      </c>
      <c r="D452" s="36">
        <v>1008.3333333333334</v>
      </c>
      <c r="E452" s="36">
        <v>948.66666666666674</v>
      </c>
      <c r="F452" s="36">
        <v>900.38333333333333</v>
      </c>
      <c r="G452" s="36">
        <v>840.7166666666667</v>
      </c>
      <c r="H452" s="36">
        <v>1056.6166666666668</v>
      </c>
      <c r="I452" s="36">
        <v>1116.2833333333335</v>
      </c>
      <c r="J452" s="36">
        <v>1164.5666666666668</v>
      </c>
      <c r="K452" s="31">
        <v>1068</v>
      </c>
      <c r="L452" s="31">
        <v>960.05</v>
      </c>
      <c r="M452" s="31">
        <v>19.505479999999999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1668.25</v>
      </c>
      <c r="D453" s="36">
        <v>1675.0833333333333</v>
      </c>
      <c r="E453" s="36">
        <v>1578.7166666666665</v>
      </c>
      <c r="F453" s="36">
        <v>1489.1833333333332</v>
      </c>
      <c r="G453" s="36">
        <v>1392.8166666666664</v>
      </c>
      <c r="H453" s="36">
        <v>1764.6166666666666</v>
      </c>
      <c r="I453" s="36">
        <v>1860.9833333333333</v>
      </c>
      <c r="J453" s="36">
        <v>1950.5166666666667</v>
      </c>
      <c r="K453" s="31">
        <v>1771.45</v>
      </c>
      <c r="L453" s="31">
        <v>1585.55</v>
      </c>
      <c r="M453" s="31">
        <v>8.8918999999999997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3715</v>
      </c>
      <c r="D454" s="36">
        <v>3683.8333333333335</v>
      </c>
      <c r="E454" s="36">
        <v>3622.666666666667</v>
      </c>
      <c r="F454" s="36">
        <v>3530.3333333333335</v>
      </c>
      <c r="G454" s="36">
        <v>3469.166666666667</v>
      </c>
      <c r="H454" s="36">
        <v>3776.166666666667</v>
      </c>
      <c r="I454" s="36">
        <v>3837.3333333333339</v>
      </c>
      <c r="J454" s="36">
        <v>3929.666666666667</v>
      </c>
      <c r="K454" s="31">
        <v>3745</v>
      </c>
      <c r="L454" s="31">
        <v>3591.5</v>
      </c>
      <c r="M454" s="31">
        <v>33.959969999999998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1087</v>
      </c>
      <c r="D455" s="36">
        <v>1069.5</v>
      </c>
      <c r="E455" s="36">
        <v>1046.4000000000001</v>
      </c>
      <c r="F455" s="36">
        <v>1005.8000000000002</v>
      </c>
      <c r="G455" s="36">
        <v>982.70000000000027</v>
      </c>
      <c r="H455" s="36">
        <v>1110.0999999999999</v>
      </c>
      <c r="I455" s="36">
        <v>1133.1999999999998</v>
      </c>
      <c r="J455" s="36">
        <v>1173.7999999999997</v>
      </c>
      <c r="K455" s="31">
        <v>1092.5999999999999</v>
      </c>
      <c r="L455" s="31">
        <v>1028.9000000000001</v>
      </c>
      <c r="M455" s="31">
        <v>32.231650000000002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6726.2</v>
      </c>
      <c r="D456" s="36">
        <v>6704.1333333333341</v>
      </c>
      <c r="E456" s="36">
        <v>6433.2666666666682</v>
      </c>
      <c r="F456" s="36">
        <v>6140.3333333333339</v>
      </c>
      <c r="G456" s="36">
        <v>5869.4666666666681</v>
      </c>
      <c r="H456" s="36">
        <v>6997.0666666666684</v>
      </c>
      <c r="I456" s="36">
        <v>7267.9333333333352</v>
      </c>
      <c r="J456" s="36">
        <v>7560.8666666666686</v>
      </c>
      <c r="K456" s="31">
        <v>6975</v>
      </c>
      <c r="L456" s="31">
        <v>6411.2</v>
      </c>
      <c r="M456" s="31">
        <v>2.9835699999999998</v>
      </c>
      <c r="N456" s="1"/>
      <c r="O456" s="1"/>
    </row>
    <row r="457" spans="1:15" ht="12.75" customHeight="1">
      <c r="A457" s="33">
        <v>447</v>
      </c>
      <c r="B457" s="53" t="s">
        <v>496</v>
      </c>
      <c r="C457" s="31">
        <v>6131.25</v>
      </c>
      <c r="D457" s="36">
        <v>6238.416666666667</v>
      </c>
      <c r="E457" s="36">
        <v>5996.8833333333341</v>
      </c>
      <c r="F457" s="36">
        <v>5862.5166666666673</v>
      </c>
      <c r="G457" s="36">
        <v>5620.9833333333345</v>
      </c>
      <c r="H457" s="36">
        <v>6372.7833333333338</v>
      </c>
      <c r="I457" s="36">
        <v>6614.3166666666666</v>
      </c>
      <c r="J457" s="36">
        <v>6748.6833333333334</v>
      </c>
      <c r="K457" s="31">
        <v>6479.95</v>
      </c>
      <c r="L457" s="31">
        <v>6104.05</v>
      </c>
      <c r="M457" s="31">
        <v>0.66868000000000005</v>
      </c>
      <c r="N457" s="1"/>
      <c r="O457" s="1"/>
    </row>
    <row r="458" spans="1:15" ht="12.75" customHeight="1">
      <c r="A458" s="33">
        <v>448</v>
      </c>
      <c r="B458" s="53" t="s">
        <v>497</v>
      </c>
      <c r="C458" s="31">
        <v>603.04999999999995</v>
      </c>
      <c r="D458" s="36">
        <v>600.13333333333333</v>
      </c>
      <c r="E458" s="36">
        <v>563.26666666666665</v>
      </c>
      <c r="F458" s="36">
        <v>523.48333333333335</v>
      </c>
      <c r="G458" s="36">
        <v>486.61666666666667</v>
      </c>
      <c r="H458" s="36">
        <v>639.91666666666663</v>
      </c>
      <c r="I458" s="36">
        <v>676.78333333333319</v>
      </c>
      <c r="J458" s="36">
        <v>716.56666666666661</v>
      </c>
      <c r="K458" s="31">
        <v>637</v>
      </c>
      <c r="L458" s="31">
        <v>560.35</v>
      </c>
      <c r="M458" s="31">
        <v>58.195590000000003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903.9</v>
      </c>
      <c r="D459" s="36">
        <v>902.43333333333339</v>
      </c>
      <c r="E459" s="36">
        <v>856.86666666666679</v>
      </c>
      <c r="F459" s="36">
        <v>809.83333333333337</v>
      </c>
      <c r="G459" s="36">
        <v>764.26666666666677</v>
      </c>
      <c r="H459" s="36">
        <v>949.46666666666681</v>
      </c>
      <c r="I459" s="36">
        <v>995.03333333333342</v>
      </c>
      <c r="J459" s="36">
        <v>1042.0666666666668</v>
      </c>
      <c r="K459" s="31">
        <v>948</v>
      </c>
      <c r="L459" s="31">
        <v>855.4</v>
      </c>
      <c r="M459" s="31">
        <v>265.54597999999999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399.6</v>
      </c>
      <c r="D460" s="36">
        <v>410.05</v>
      </c>
      <c r="E460" s="36">
        <v>361.20000000000005</v>
      </c>
      <c r="F460" s="36">
        <v>322.8</v>
      </c>
      <c r="G460" s="36">
        <v>273.95000000000005</v>
      </c>
      <c r="H460" s="36">
        <v>448.45000000000005</v>
      </c>
      <c r="I460" s="36">
        <v>497.30000000000007</v>
      </c>
      <c r="J460" s="36">
        <v>535.70000000000005</v>
      </c>
      <c r="K460" s="31">
        <v>458.9</v>
      </c>
      <c r="L460" s="31">
        <v>371.65</v>
      </c>
      <c r="M460" s="31">
        <v>589.89328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158.94999999999999</v>
      </c>
      <c r="D461" s="36">
        <v>160.58333333333334</v>
      </c>
      <c r="E461" s="36">
        <v>146.51666666666668</v>
      </c>
      <c r="F461" s="36">
        <v>134.08333333333334</v>
      </c>
      <c r="G461" s="36">
        <v>120.01666666666668</v>
      </c>
      <c r="H461" s="36">
        <v>173.01666666666668</v>
      </c>
      <c r="I461" s="36">
        <v>187.08333333333334</v>
      </c>
      <c r="J461" s="36">
        <v>199.51666666666668</v>
      </c>
      <c r="K461" s="31">
        <v>174.65</v>
      </c>
      <c r="L461" s="31">
        <v>148.15</v>
      </c>
      <c r="M461" s="31">
        <v>1250.4215799999999</v>
      </c>
      <c r="N461" s="1"/>
      <c r="O461" s="1"/>
    </row>
    <row r="462" spans="1:15" ht="12.75" customHeight="1">
      <c r="A462" s="33">
        <v>452</v>
      </c>
      <c r="B462" s="53" t="s">
        <v>894</v>
      </c>
      <c r="C462" s="31">
        <v>1013.45</v>
      </c>
      <c r="D462" s="36">
        <v>1011.0666666666666</v>
      </c>
      <c r="E462" s="36">
        <v>984.63333333333321</v>
      </c>
      <c r="F462" s="36">
        <v>955.81666666666661</v>
      </c>
      <c r="G462" s="36">
        <v>929.38333333333321</v>
      </c>
      <c r="H462" s="36">
        <v>1039.8833333333332</v>
      </c>
      <c r="I462" s="36">
        <v>1066.3166666666666</v>
      </c>
      <c r="J462" s="36">
        <v>1095.1333333333332</v>
      </c>
      <c r="K462" s="31">
        <v>1037.5</v>
      </c>
      <c r="L462" s="31">
        <v>982.25</v>
      </c>
      <c r="M462" s="31">
        <v>17.382339999999999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68.75</v>
      </c>
      <c r="D463" s="36">
        <v>69.683333333333337</v>
      </c>
      <c r="E463" s="36">
        <v>64.116666666666674</v>
      </c>
      <c r="F463" s="36">
        <v>59.483333333333334</v>
      </c>
      <c r="G463" s="36">
        <v>53.916666666666671</v>
      </c>
      <c r="H463" s="36">
        <v>74.316666666666677</v>
      </c>
      <c r="I463" s="36">
        <v>79.88333333333334</v>
      </c>
      <c r="J463" s="36">
        <v>84.51666666666668</v>
      </c>
      <c r="K463" s="31">
        <v>75.25</v>
      </c>
      <c r="L463" s="31">
        <v>65.05</v>
      </c>
      <c r="M463" s="31">
        <v>50.069899999999997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1239.3</v>
      </c>
      <c r="D464" s="36">
        <v>1228.8833333333334</v>
      </c>
      <c r="E464" s="36">
        <v>1204.0666666666668</v>
      </c>
      <c r="F464" s="36">
        <v>1168.8333333333335</v>
      </c>
      <c r="G464" s="36">
        <v>1144.0166666666669</v>
      </c>
      <c r="H464" s="36">
        <v>1264.1166666666668</v>
      </c>
      <c r="I464" s="36">
        <v>1288.9333333333334</v>
      </c>
      <c r="J464" s="36">
        <v>1324.1666666666667</v>
      </c>
      <c r="K464" s="31">
        <v>1253.7</v>
      </c>
      <c r="L464" s="31">
        <v>1193.6500000000001</v>
      </c>
      <c r="M464" s="31">
        <v>24.719110000000001</v>
      </c>
      <c r="N464" s="1"/>
      <c r="O464" s="1"/>
    </row>
    <row r="465" spans="1:15" ht="12.75" customHeight="1">
      <c r="A465" s="33">
        <v>455</v>
      </c>
      <c r="B465" s="53" t="s">
        <v>498</v>
      </c>
      <c r="C465" s="31">
        <v>1053</v>
      </c>
      <c r="D465" s="36">
        <v>1090.7166666666667</v>
      </c>
      <c r="E465" s="36">
        <v>1014.6333333333334</v>
      </c>
      <c r="F465" s="36">
        <v>976.26666666666665</v>
      </c>
      <c r="G465" s="36">
        <v>900.18333333333339</v>
      </c>
      <c r="H465" s="36">
        <v>1129.0833333333335</v>
      </c>
      <c r="I465" s="36">
        <v>1205.1666666666665</v>
      </c>
      <c r="J465" s="36">
        <v>1243.5333333333335</v>
      </c>
      <c r="K465" s="31">
        <v>1166.8</v>
      </c>
      <c r="L465" s="31">
        <v>1052.3499999999999</v>
      </c>
      <c r="M465" s="31">
        <v>10.770300000000001</v>
      </c>
      <c r="N465" s="1"/>
      <c r="O465" s="1"/>
    </row>
    <row r="466" spans="1:15" ht="12.75" customHeight="1">
      <c r="A466" s="33">
        <v>456</v>
      </c>
      <c r="B466" s="53" t="s">
        <v>499</v>
      </c>
      <c r="C466" s="31">
        <v>200</v>
      </c>
      <c r="D466" s="36">
        <v>210.15</v>
      </c>
      <c r="E466" s="36">
        <v>182.3</v>
      </c>
      <c r="F466" s="36">
        <v>164.6</v>
      </c>
      <c r="G466" s="36">
        <v>136.75</v>
      </c>
      <c r="H466" s="36">
        <v>227.85000000000002</v>
      </c>
      <c r="I466" s="36">
        <v>255.7</v>
      </c>
      <c r="J466" s="36">
        <v>273.40000000000003</v>
      </c>
      <c r="K466" s="31">
        <v>238</v>
      </c>
      <c r="L466" s="31">
        <v>192.45</v>
      </c>
      <c r="M466" s="31">
        <v>32.980400000000003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730.9</v>
      </c>
      <c r="D467" s="36">
        <v>737.30000000000007</v>
      </c>
      <c r="E467" s="36">
        <v>693.60000000000014</v>
      </c>
      <c r="F467" s="36">
        <v>656.30000000000007</v>
      </c>
      <c r="G467" s="36">
        <v>612.60000000000014</v>
      </c>
      <c r="H467" s="36">
        <v>774.60000000000014</v>
      </c>
      <c r="I467" s="36">
        <v>818.30000000000018</v>
      </c>
      <c r="J467" s="36">
        <v>855.60000000000014</v>
      </c>
      <c r="K467" s="31">
        <v>781</v>
      </c>
      <c r="L467" s="31">
        <v>700</v>
      </c>
      <c r="M467" s="31">
        <v>15.20153</v>
      </c>
      <c r="N467" s="1"/>
      <c r="O467" s="1"/>
    </row>
    <row r="468" spans="1:15" ht="12.75" customHeight="1">
      <c r="A468" s="33">
        <v>458</v>
      </c>
      <c r="B468" s="53" t="s">
        <v>500</v>
      </c>
      <c r="C468" s="31">
        <v>5277.3</v>
      </c>
      <c r="D468" s="36">
        <v>5302.6833333333334</v>
      </c>
      <c r="E468" s="36">
        <v>4905.416666666667</v>
      </c>
      <c r="F468" s="36">
        <v>4533.5333333333338</v>
      </c>
      <c r="G468" s="36">
        <v>4136.2666666666673</v>
      </c>
      <c r="H468" s="36">
        <v>5674.5666666666666</v>
      </c>
      <c r="I468" s="36">
        <v>6071.833333333333</v>
      </c>
      <c r="J468" s="36">
        <v>6443.7166666666662</v>
      </c>
      <c r="K468" s="31">
        <v>5699.95</v>
      </c>
      <c r="L468" s="31">
        <v>4930.8</v>
      </c>
      <c r="M468" s="31">
        <v>7.7757899999999998</v>
      </c>
      <c r="N468" s="1"/>
      <c r="O468" s="1"/>
    </row>
    <row r="469" spans="1:15" ht="12.75" customHeight="1">
      <c r="A469" s="33">
        <v>459</v>
      </c>
      <c r="B469" s="53" t="s">
        <v>501</v>
      </c>
      <c r="C469" s="31">
        <v>3877.05</v>
      </c>
      <c r="D469" s="36">
        <v>3897.1166666666668</v>
      </c>
      <c r="E469" s="36">
        <v>3711.2333333333336</v>
      </c>
      <c r="F469" s="36">
        <v>3545.416666666667</v>
      </c>
      <c r="G469" s="36">
        <v>3359.5333333333338</v>
      </c>
      <c r="H469" s="36">
        <v>4062.9333333333334</v>
      </c>
      <c r="I469" s="36">
        <v>4248.8166666666666</v>
      </c>
      <c r="J469" s="36">
        <v>4414.6333333333332</v>
      </c>
      <c r="K469" s="31">
        <v>4083</v>
      </c>
      <c r="L469" s="31">
        <v>3731.3</v>
      </c>
      <c r="M469" s="31">
        <v>1.58725</v>
      </c>
      <c r="N469" s="1"/>
      <c r="O469" s="1"/>
    </row>
    <row r="470" spans="1:15" ht="12.75" customHeight="1">
      <c r="A470" s="33">
        <v>460</v>
      </c>
      <c r="B470" s="53" t="s">
        <v>895</v>
      </c>
      <c r="C470" s="31">
        <v>1197.2</v>
      </c>
      <c r="D470" s="36">
        <v>1293.0666666666666</v>
      </c>
      <c r="E470" s="36">
        <v>1098.1333333333332</v>
      </c>
      <c r="F470" s="36">
        <v>999.06666666666661</v>
      </c>
      <c r="G470" s="36">
        <v>804.13333333333321</v>
      </c>
      <c r="H470" s="36">
        <v>1392.1333333333332</v>
      </c>
      <c r="I470" s="36">
        <v>1587.0666666666666</v>
      </c>
      <c r="J470" s="36">
        <v>1686.1333333333332</v>
      </c>
      <c r="K470" s="31">
        <v>1488</v>
      </c>
      <c r="L470" s="31">
        <v>1194</v>
      </c>
      <c r="M470" s="31">
        <v>54.919829999999997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3238.95</v>
      </c>
      <c r="D471" s="36">
        <v>3196.6</v>
      </c>
      <c r="E471" s="36">
        <v>3098</v>
      </c>
      <c r="F471" s="36">
        <v>2957.05</v>
      </c>
      <c r="G471" s="36">
        <v>2858.4500000000003</v>
      </c>
      <c r="H471" s="36">
        <v>3337.5499999999997</v>
      </c>
      <c r="I471" s="36">
        <v>3436.1499999999992</v>
      </c>
      <c r="J471" s="36">
        <v>3577.0999999999995</v>
      </c>
      <c r="K471" s="31">
        <v>3295.2</v>
      </c>
      <c r="L471" s="31">
        <v>3055.65</v>
      </c>
      <c r="M471" s="31">
        <v>29.347999999999999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2694</v>
      </c>
      <c r="D472" s="36">
        <v>2661.4666666666667</v>
      </c>
      <c r="E472" s="36">
        <v>2602.9833333333336</v>
      </c>
      <c r="F472" s="36">
        <v>2511.9666666666667</v>
      </c>
      <c r="G472" s="36">
        <v>2453.4833333333336</v>
      </c>
      <c r="H472" s="36">
        <v>2752.4833333333336</v>
      </c>
      <c r="I472" s="36">
        <v>2810.9666666666662</v>
      </c>
      <c r="J472" s="36">
        <v>2901.9833333333336</v>
      </c>
      <c r="K472" s="31">
        <v>2719.95</v>
      </c>
      <c r="L472" s="31">
        <v>2570.4499999999998</v>
      </c>
      <c r="M472" s="31">
        <v>3.28146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1398.85</v>
      </c>
      <c r="D473" s="36">
        <v>1408.0166666666664</v>
      </c>
      <c r="E473" s="36">
        <v>1285.9333333333329</v>
      </c>
      <c r="F473" s="36">
        <v>1173.0166666666664</v>
      </c>
      <c r="G473" s="36">
        <v>1050.9333333333329</v>
      </c>
      <c r="H473" s="36">
        <v>1520.9333333333329</v>
      </c>
      <c r="I473" s="36">
        <v>1643.0166666666664</v>
      </c>
      <c r="J473" s="36">
        <v>1755.9333333333329</v>
      </c>
      <c r="K473" s="31">
        <v>1530.1</v>
      </c>
      <c r="L473" s="31">
        <v>1295.0999999999999</v>
      </c>
      <c r="M473" s="31">
        <v>8.8931699999999996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4538.1499999999996</v>
      </c>
      <c r="D474" s="36">
        <v>4473.05</v>
      </c>
      <c r="E474" s="36">
        <v>4261.1000000000004</v>
      </c>
      <c r="F474" s="36">
        <v>3984.05</v>
      </c>
      <c r="G474" s="36">
        <v>3772.1000000000004</v>
      </c>
      <c r="H474" s="36">
        <v>4750.1000000000004</v>
      </c>
      <c r="I474" s="36">
        <v>4962.0499999999993</v>
      </c>
      <c r="J474" s="36">
        <v>5239.1000000000004</v>
      </c>
      <c r="K474" s="31">
        <v>4685</v>
      </c>
      <c r="L474" s="31">
        <v>4196</v>
      </c>
      <c r="M474" s="31">
        <v>11.752039999999999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35.1</v>
      </c>
      <c r="D475" s="36">
        <v>35.25</v>
      </c>
      <c r="E475" s="36">
        <v>33.35</v>
      </c>
      <c r="F475" s="36">
        <v>31.6</v>
      </c>
      <c r="G475" s="36">
        <v>29.700000000000003</v>
      </c>
      <c r="H475" s="36">
        <v>37</v>
      </c>
      <c r="I475" s="36">
        <v>38.900000000000006</v>
      </c>
      <c r="J475" s="36">
        <v>40.65</v>
      </c>
      <c r="K475" s="31">
        <v>37.15</v>
      </c>
      <c r="L475" s="31">
        <v>33.5</v>
      </c>
      <c r="M475" s="31">
        <v>124.69579</v>
      </c>
      <c r="N475" s="1"/>
      <c r="O475" s="1"/>
    </row>
    <row r="476" spans="1:15" ht="12.75" customHeight="1">
      <c r="A476" s="33">
        <v>466</v>
      </c>
      <c r="B476" s="53" t="s">
        <v>503</v>
      </c>
      <c r="C476" s="31">
        <v>305.35000000000002</v>
      </c>
      <c r="D476" s="36">
        <v>302.88333333333338</v>
      </c>
      <c r="E476" s="36">
        <v>269.96666666666675</v>
      </c>
      <c r="F476" s="36">
        <v>234.58333333333337</v>
      </c>
      <c r="G476" s="36">
        <v>201.66666666666674</v>
      </c>
      <c r="H476" s="36">
        <v>338.26666666666677</v>
      </c>
      <c r="I476" s="36">
        <v>371.18333333333339</v>
      </c>
      <c r="J476" s="36">
        <v>406.56666666666678</v>
      </c>
      <c r="K476" s="31">
        <v>335.8</v>
      </c>
      <c r="L476" s="31">
        <v>267.5</v>
      </c>
      <c r="M476" s="31">
        <v>9.1276700000000002</v>
      </c>
      <c r="N476" s="1"/>
      <c r="O476" s="1"/>
    </row>
    <row r="477" spans="1:15" ht="12.75" customHeight="1">
      <c r="A477" s="33">
        <v>467</v>
      </c>
      <c r="B477" s="31" t="s">
        <v>504</v>
      </c>
      <c r="C477" s="36">
        <v>540.04999999999995</v>
      </c>
      <c r="D477" s="36">
        <v>547.31666666666672</v>
      </c>
      <c r="E477" s="36">
        <v>505.78333333333342</v>
      </c>
      <c r="F477" s="36">
        <v>471.51666666666665</v>
      </c>
      <c r="G477" s="36">
        <v>429.98333333333335</v>
      </c>
      <c r="H477" s="36">
        <v>581.58333333333348</v>
      </c>
      <c r="I477" s="36">
        <v>623.11666666666679</v>
      </c>
      <c r="J477" s="31">
        <v>657.38333333333355</v>
      </c>
      <c r="K477" s="31">
        <v>588.85</v>
      </c>
      <c r="L477" s="31">
        <v>513.04999999999995</v>
      </c>
      <c r="M477" s="53">
        <v>13.23546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3768.15</v>
      </c>
      <c r="D478" s="36">
        <v>3722.3833333333337</v>
      </c>
      <c r="E478" s="36">
        <v>3560.8166666666675</v>
      </c>
      <c r="F478" s="36">
        <v>3353.483333333334</v>
      </c>
      <c r="G478" s="36">
        <v>3191.9166666666679</v>
      </c>
      <c r="H478" s="36">
        <v>3929.7166666666672</v>
      </c>
      <c r="I478" s="36">
        <v>4091.2833333333338</v>
      </c>
      <c r="J478" s="31">
        <v>4298.6166666666668</v>
      </c>
      <c r="K478" s="31">
        <v>3883.95</v>
      </c>
      <c r="L478" s="31">
        <v>3515.05</v>
      </c>
      <c r="M478" s="53">
        <v>3.9947300000000001</v>
      </c>
      <c r="N478" s="1"/>
      <c r="O478" s="1"/>
    </row>
    <row r="479" spans="1:15" ht="12.75" customHeight="1">
      <c r="A479" s="33">
        <v>469</v>
      </c>
      <c r="B479" s="31" t="s">
        <v>505</v>
      </c>
      <c r="C479" s="31">
        <v>53.65</v>
      </c>
      <c r="D479" s="36">
        <v>55.15</v>
      </c>
      <c r="E479" s="36">
        <v>48.5</v>
      </c>
      <c r="F479" s="36">
        <v>43.35</v>
      </c>
      <c r="G479" s="36">
        <v>36.700000000000003</v>
      </c>
      <c r="H479" s="36">
        <v>60.3</v>
      </c>
      <c r="I479" s="36">
        <v>66.949999999999989</v>
      </c>
      <c r="J479" s="36">
        <v>72.099999999999994</v>
      </c>
      <c r="K479" s="31">
        <v>61.8</v>
      </c>
      <c r="L479" s="31">
        <v>50</v>
      </c>
      <c r="M479" s="31">
        <v>496.22302000000002</v>
      </c>
      <c r="N479" s="1"/>
      <c r="O479" s="1"/>
    </row>
    <row r="480" spans="1:15" ht="12.75" customHeight="1">
      <c r="A480" s="33">
        <v>470</v>
      </c>
      <c r="B480" s="31" t="s">
        <v>506</v>
      </c>
      <c r="C480" s="36">
        <v>844.75</v>
      </c>
      <c r="D480" s="36">
        <v>843.26666666666677</v>
      </c>
      <c r="E480" s="36">
        <v>808.53333333333353</v>
      </c>
      <c r="F480" s="36">
        <v>772.31666666666672</v>
      </c>
      <c r="G480" s="36">
        <v>737.58333333333348</v>
      </c>
      <c r="H480" s="36">
        <v>879.48333333333358</v>
      </c>
      <c r="I480" s="36">
        <v>914.21666666666692</v>
      </c>
      <c r="J480" s="31">
        <v>950.43333333333362</v>
      </c>
      <c r="K480" s="31">
        <v>878</v>
      </c>
      <c r="L480" s="31">
        <v>807.05</v>
      </c>
      <c r="M480" s="53">
        <v>10.138809999999999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495.95</v>
      </c>
      <c r="D481" s="36">
        <v>501.23333333333335</v>
      </c>
      <c r="E481" s="36">
        <v>472.7166666666667</v>
      </c>
      <c r="F481" s="36">
        <v>449.48333333333335</v>
      </c>
      <c r="G481" s="36">
        <v>420.9666666666667</v>
      </c>
      <c r="H481" s="36">
        <v>524.4666666666667</v>
      </c>
      <c r="I481" s="36">
        <v>552.98333333333335</v>
      </c>
      <c r="J481" s="36">
        <v>576.2166666666667</v>
      </c>
      <c r="K481" s="31">
        <v>529.75</v>
      </c>
      <c r="L481" s="31">
        <v>478</v>
      </c>
      <c r="M481" s="31">
        <v>42.025399999999998</v>
      </c>
      <c r="N481" s="1"/>
      <c r="O481" s="1"/>
    </row>
    <row r="482" spans="1:15" ht="12.75" customHeight="1">
      <c r="A482" s="33">
        <v>472</v>
      </c>
      <c r="B482" s="31" t="s">
        <v>507</v>
      </c>
      <c r="C482" s="36">
        <v>935.25</v>
      </c>
      <c r="D482" s="36">
        <v>925.66666666666663</v>
      </c>
      <c r="E482" s="36">
        <v>906.5333333333333</v>
      </c>
      <c r="F482" s="36">
        <v>877.81666666666672</v>
      </c>
      <c r="G482" s="36">
        <v>858.68333333333339</v>
      </c>
      <c r="H482" s="36">
        <v>954.38333333333321</v>
      </c>
      <c r="I482" s="36">
        <v>973.51666666666665</v>
      </c>
      <c r="J482" s="36">
        <v>1002.2333333333331</v>
      </c>
      <c r="K482" s="31">
        <v>944.8</v>
      </c>
      <c r="L482" s="31">
        <v>896.95</v>
      </c>
      <c r="M482" s="31">
        <v>4.2637600000000004</v>
      </c>
      <c r="N482" s="1"/>
      <c r="O482" s="1"/>
    </row>
    <row r="483" spans="1:15" ht="12.75" customHeight="1">
      <c r="A483" s="33">
        <v>473</v>
      </c>
      <c r="B483" s="31" t="s">
        <v>838</v>
      </c>
      <c r="C483" s="31">
        <v>45.3</v>
      </c>
      <c r="D483" s="36">
        <v>45.066666666666663</v>
      </c>
      <c r="E483" s="36">
        <v>40.233333333333327</v>
      </c>
      <c r="F483" s="36">
        <v>35.166666666666664</v>
      </c>
      <c r="G483" s="36">
        <v>30.333333333333329</v>
      </c>
      <c r="H483" s="36">
        <v>50.133333333333326</v>
      </c>
      <c r="I483" s="36">
        <v>54.966666666666669</v>
      </c>
      <c r="J483" s="36">
        <v>60.033333333333324</v>
      </c>
      <c r="K483" s="31">
        <v>49.9</v>
      </c>
      <c r="L483" s="31">
        <v>40</v>
      </c>
      <c r="M483" s="31">
        <v>330.87887999999998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9918.2999999999993</v>
      </c>
      <c r="D484" s="36">
        <v>9983.9166666666661</v>
      </c>
      <c r="E484" s="36">
        <v>9469.3333333333321</v>
      </c>
      <c r="F484" s="36">
        <v>9020.3666666666668</v>
      </c>
      <c r="G484" s="36">
        <v>8505.7833333333328</v>
      </c>
      <c r="H484" s="36">
        <v>10432.883333333331</v>
      </c>
      <c r="I484" s="36">
        <v>10947.466666666664</v>
      </c>
      <c r="J484" s="36">
        <v>11396.433333333331</v>
      </c>
      <c r="K484" s="31">
        <v>10498.5</v>
      </c>
      <c r="L484" s="31">
        <v>9534.9500000000007</v>
      </c>
      <c r="M484" s="31">
        <v>9.7201799999999992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139</v>
      </c>
      <c r="D485" s="36">
        <v>148.29999999999998</v>
      </c>
      <c r="E485" s="36">
        <v>126.69999999999996</v>
      </c>
      <c r="F485" s="36">
        <v>114.39999999999998</v>
      </c>
      <c r="G485" s="36">
        <v>92.799999999999955</v>
      </c>
      <c r="H485" s="36">
        <v>160.59999999999997</v>
      </c>
      <c r="I485" s="36">
        <v>182.2</v>
      </c>
      <c r="J485" s="36">
        <v>194.49999999999997</v>
      </c>
      <c r="K485" s="31">
        <v>169.9</v>
      </c>
      <c r="L485" s="31">
        <v>136</v>
      </c>
      <c r="M485" s="31">
        <v>584.54121999999995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1925.75</v>
      </c>
      <c r="D486" s="36">
        <v>1911.8166666666666</v>
      </c>
      <c r="E486" s="36">
        <v>1844.5333333333333</v>
      </c>
      <c r="F486" s="36">
        <v>1763.3166666666666</v>
      </c>
      <c r="G486" s="36">
        <v>1696.0333333333333</v>
      </c>
      <c r="H486" s="36">
        <v>1993.0333333333333</v>
      </c>
      <c r="I486" s="36">
        <v>2060.3166666666666</v>
      </c>
      <c r="J486" s="36">
        <v>2141.5333333333333</v>
      </c>
      <c r="K486" s="31">
        <v>1979.1</v>
      </c>
      <c r="L486" s="31">
        <v>1830.6</v>
      </c>
      <c r="M486" s="31">
        <v>9.1011299999999995</v>
      </c>
      <c r="N486" s="1"/>
      <c r="O486" s="1"/>
    </row>
    <row r="487" spans="1:15" ht="12.75" customHeight="1">
      <c r="A487" s="33">
        <v>477</v>
      </c>
      <c r="B487" s="53" t="s">
        <v>172</v>
      </c>
      <c r="C487" s="31">
        <v>1204</v>
      </c>
      <c r="D487" s="36">
        <v>1191.75</v>
      </c>
      <c r="E487" s="36">
        <v>1148.55</v>
      </c>
      <c r="F487" s="36">
        <v>1093.0999999999999</v>
      </c>
      <c r="G487" s="36">
        <v>1049.8999999999999</v>
      </c>
      <c r="H487" s="36">
        <v>1247.2</v>
      </c>
      <c r="I487" s="36">
        <v>1290.3999999999999</v>
      </c>
      <c r="J487" s="36">
        <v>1345.8500000000001</v>
      </c>
      <c r="K487" s="31">
        <v>1234.95</v>
      </c>
      <c r="L487" s="31">
        <v>1136.3</v>
      </c>
      <c r="M487" s="31">
        <v>29.089580000000002</v>
      </c>
      <c r="N487" s="1"/>
      <c r="O487" s="1"/>
    </row>
    <row r="488" spans="1:15" ht="12.75" customHeight="1">
      <c r="A488" s="33">
        <v>478</v>
      </c>
      <c r="B488" s="53" t="s">
        <v>839</v>
      </c>
      <c r="C488" s="36">
        <v>334.7</v>
      </c>
      <c r="D488" s="36">
        <v>336.65000000000003</v>
      </c>
      <c r="E488" s="36">
        <v>310.30000000000007</v>
      </c>
      <c r="F488" s="36">
        <v>285.90000000000003</v>
      </c>
      <c r="G488" s="36">
        <v>259.55000000000007</v>
      </c>
      <c r="H488" s="36">
        <v>361.05000000000007</v>
      </c>
      <c r="I488" s="36">
        <v>387.40000000000009</v>
      </c>
      <c r="J488" s="36">
        <v>411.80000000000007</v>
      </c>
      <c r="K488" s="31">
        <v>363</v>
      </c>
      <c r="L488" s="31">
        <v>312.25</v>
      </c>
      <c r="M488" s="31">
        <v>18.522200000000002</v>
      </c>
      <c r="N488" s="1"/>
      <c r="O488" s="1"/>
    </row>
    <row r="489" spans="1:15" ht="12.75" customHeight="1">
      <c r="A489" s="33">
        <v>479</v>
      </c>
      <c r="B489" s="53" t="s">
        <v>508</v>
      </c>
      <c r="C489" s="36">
        <v>369.45</v>
      </c>
      <c r="D489" s="36">
        <v>363.76666666666665</v>
      </c>
      <c r="E489" s="36">
        <v>350.68333333333328</v>
      </c>
      <c r="F489" s="36">
        <v>331.91666666666663</v>
      </c>
      <c r="G489" s="36">
        <v>318.83333333333326</v>
      </c>
      <c r="H489" s="36">
        <v>382.5333333333333</v>
      </c>
      <c r="I489" s="36">
        <v>395.61666666666667</v>
      </c>
      <c r="J489" s="36">
        <v>414.38333333333333</v>
      </c>
      <c r="K489" s="31">
        <v>376.85</v>
      </c>
      <c r="L489" s="31">
        <v>345</v>
      </c>
      <c r="M489" s="31">
        <v>6.9752900000000002</v>
      </c>
      <c r="N489" s="1"/>
      <c r="O489" s="1"/>
    </row>
    <row r="490" spans="1:15" ht="12.75" customHeight="1">
      <c r="A490" s="33">
        <v>480</v>
      </c>
      <c r="B490" s="53" t="s">
        <v>509</v>
      </c>
      <c r="C490" s="36">
        <v>455.9</v>
      </c>
      <c r="D490" s="36">
        <v>457.09999999999997</v>
      </c>
      <c r="E490" s="36">
        <v>427.29999999999995</v>
      </c>
      <c r="F490" s="36">
        <v>398.7</v>
      </c>
      <c r="G490" s="36">
        <v>368.9</v>
      </c>
      <c r="H490" s="36">
        <v>485.69999999999993</v>
      </c>
      <c r="I490" s="36">
        <v>515.5</v>
      </c>
      <c r="J490" s="36">
        <v>544.09999999999991</v>
      </c>
      <c r="K490" s="31">
        <v>486.9</v>
      </c>
      <c r="L490" s="31">
        <v>428.5</v>
      </c>
      <c r="M490" s="31">
        <v>6.2375699999999998</v>
      </c>
      <c r="N490" s="1"/>
      <c r="O490" s="1"/>
    </row>
    <row r="491" spans="1:15" ht="12.75" customHeight="1">
      <c r="A491" s="33">
        <v>481</v>
      </c>
      <c r="B491" s="53" t="s">
        <v>510</v>
      </c>
      <c r="C491" s="36">
        <v>277.89999999999998</v>
      </c>
      <c r="D491" s="36">
        <v>290.71666666666664</v>
      </c>
      <c r="E491" s="36">
        <v>249.83333333333326</v>
      </c>
      <c r="F491" s="36">
        <v>221.76666666666659</v>
      </c>
      <c r="G491" s="36">
        <v>180.88333333333321</v>
      </c>
      <c r="H491" s="36">
        <v>318.7833333333333</v>
      </c>
      <c r="I491" s="36">
        <v>359.66666666666663</v>
      </c>
      <c r="J491" s="36">
        <v>387.73333333333335</v>
      </c>
      <c r="K491" s="31">
        <v>331.6</v>
      </c>
      <c r="L491" s="31">
        <v>262.64999999999998</v>
      </c>
      <c r="M491" s="31">
        <v>27.78895</v>
      </c>
      <c r="N491" s="1"/>
      <c r="O491" s="1"/>
    </row>
    <row r="492" spans="1:15" ht="12.75" customHeight="1">
      <c r="A492" s="33">
        <v>482</v>
      </c>
      <c r="B492" s="53" t="s">
        <v>511</v>
      </c>
      <c r="C492" s="36">
        <v>447.1</v>
      </c>
      <c r="D492" s="36">
        <v>448.51666666666671</v>
      </c>
      <c r="E492" s="36">
        <v>431.23333333333341</v>
      </c>
      <c r="F492" s="36">
        <v>415.36666666666667</v>
      </c>
      <c r="G492" s="36">
        <v>398.08333333333337</v>
      </c>
      <c r="H492" s="36">
        <v>464.38333333333344</v>
      </c>
      <c r="I492" s="36">
        <v>481.66666666666674</v>
      </c>
      <c r="J492" s="36">
        <v>497.53333333333347</v>
      </c>
      <c r="K492" s="31">
        <v>465.8</v>
      </c>
      <c r="L492" s="31">
        <v>432.65</v>
      </c>
      <c r="M492" s="31">
        <v>2.4059400000000002</v>
      </c>
      <c r="N492" s="1"/>
      <c r="O492" s="1"/>
    </row>
    <row r="493" spans="1:15" ht="12.75" customHeight="1">
      <c r="A493" s="33">
        <v>483</v>
      </c>
      <c r="B493" s="53" t="s">
        <v>512</v>
      </c>
      <c r="C493" s="36">
        <v>512.9</v>
      </c>
      <c r="D493" s="36">
        <v>525.69999999999993</v>
      </c>
      <c r="E493" s="36">
        <v>491.44999999999982</v>
      </c>
      <c r="F493" s="36">
        <v>469.99999999999989</v>
      </c>
      <c r="G493" s="36">
        <v>435.74999999999977</v>
      </c>
      <c r="H493" s="36">
        <v>547.14999999999986</v>
      </c>
      <c r="I493" s="36">
        <v>581.40000000000009</v>
      </c>
      <c r="J493" s="36">
        <v>602.84999999999991</v>
      </c>
      <c r="K493" s="31">
        <v>559.95000000000005</v>
      </c>
      <c r="L493" s="31">
        <v>504.25</v>
      </c>
      <c r="M493" s="31">
        <v>5.6682600000000001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1413.4</v>
      </c>
      <c r="D494" s="36">
        <v>1396.2666666666667</v>
      </c>
      <c r="E494" s="36">
        <v>1337.1833333333334</v>
      </c>
      <c r="F494" s="36">
        <v>1260.9666666666667</v>
      </c>
      <c r="G494" s="36">
        <v>1201.8833333333334</v>
      </c>
      <c r="H494" s="36">
        <v>1472.4833333333333</v>
      </c>
      <c r="I494" s="36">
        <v>1531.5666666666668</v>
      </c>
      <c r="J494" s="36">
        <v>1607.7833333333333</v>
      </c>
      <c r="K494" s="31">
        <v>1455.35</v>
      </c>
      <c r="L494" s="31">
        <v>1320.05</v>
      </c>
      <c r="M494" s="31">
        <v>25.79466</v>
      </c>
      <c r="N494" s="1"/>
      <c r="O494" s="1"/>
    </row>
    <row r="495" spans="1:15" ht="12.75" customHeight="1">
      <c r="A495" s="33">
        <v>485</v>
      </c>
      <c r="B495" s="53" t="s">
        <v>513</v>
      </c>
      <c r="C495" s="53">
        <v>1032.5999999999999</v>
      </c>
      <c r="D495" s="36">
        <v>1024.4833333333333</v>
      </c>
      <c r="E495" s="36">
        <v>987.51666666666665</v>
      </c>
      <c r="F495" s="36">
        <v>942.43333333333328</v>
      </c>
      <c r="G495" s="36">
        <v>905.46666666666658</v>
      </c>
      <c r="H495" s="36">
        <v>1069.5666666666666</v>
      </c>
      <c r="I495" s="36">
        <v>1106.5333333333333</v>
      </c>
      <c r="J495" s="36">
        <v>1151.6166666666668</v>
      </c>
      <c r="K495" s="31">
        <v>1061.45</v>
      </c>
      <c r="L495" s="31">
        <v>979.4</v>
      </c>
      <c r="M495" s="31">
        <v>4.0078500000000004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417.85</v>
      </c>
      <c r="D496" s="36">
        <v>414.05</v>
      </c>
      <c r="E496" s="36">
        <v>370.1</v>
      </c>
      <c r="F496" s="36">
        <v>322.35000000000002</v>
      </c>
      <c r="G496" s="36">
        <v>278.40000000000003</v>
      </c>
      <c r="H496" s="36">
        <v>461.8</v>
      </c>
      <c r="I496" s="36">
        <v>505.74999999999994</v>
      </c>
      <c r="J496" s="36">
        <v>553.5</v>
      </c>
      <c r="K496" s="31">
        <v>458</v>
      </c>
      <c r="L496" s="31">
        <v>366.3</v>
      </c>
      <c r="M496" s="31">
        <v>307.97125</v>
      </c>
      <c r="N496" s="1"/>
      <c r="O496" s="1"/>
    </row>
    <row r="497" spans="1:15" ht="12.75" customHeight="1">
      <c r="A497" s="33">
        <v>487</v>
      </c>
      <c r="B497" s="53" t="s">
        <v>514</v>
      </c>
      <c r="C497" s="53">
        <v>787.5</v>
      </c>
      <c r="D497" s="36">
        <v>789.65</v>
      </c>
      <c r="E497" s="36">
        <v>757.84999999999991</v>
      </c>
      <c r="F497" s="36">
        <v>728.19999999999993</v>
      </c>
      <c r="G497" s="36">
        <v>696.39999999999986</v>
      </c>
      <c r="H497" s="36">
        <v>819.3</v>
      </c>
      <c r="I497" s="36">
        <v>851.09999999999991</v>
      </c>
      <c r="J497" s="36">
        <v>880.75</v>
      </c>
      <c r="K497" s="31">
        <v>821.45</v>
      </c>
      <c r="L497" s="31">
        <v>760</v>
      </c>
      <c r="M497" s="31">
        <v>2.4886200000000001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13.2</v>
      </c>
      <c r="D498" s="36">
        <v>13.65</v>
      </c>
      <c r="E498" s="36">
        <v>11.600000000000001</v>
      </c>
      <c r="F498" s="36">
        <v>10.000000000000002</v>
      </c>
      <c r="G498" s="36">
        <v>7.9500000000000028</v>
      </c>
      <c r="H498" s="36">
        <v>15.25</v>
      </c>
      <c r="I498" s="36">
        <v>17.3</v>
      </c>
      <c r="J498" s="36">
        <v>18.899999999999999</v>
      </c>
      <c r="K498" s="31">
        <v>15.7</v>
      </c>
      <c r="L498" s="31">
        <v>12.05</v>
      </c>
      <c r="M498" s="31">
        <v>30100.28341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1359.25</v>
      </c>
      <c r="D499" s="36">
        <v>1337.0333333333333</v>
      </c>
      <c r="E499" s="36">
        <v>1261.7166666666667</v>
      </c>
      <c r="F499" s="36">
        <v>1164.1833333333334</v>
      </c>
      <c r="G499" s="36">
        <v>1088.8666666666668</v>
      </c>
      <c r="H499" s="36">
        <v>1434.5666666666666</v>
      </c>
      <c r="I499" s="36">
        <v>1509.8833333333332</v>
      </c>
      <c r="J499" s="31">
        <v>1607.4166666666665</v>
      </c>
      <c r="K499" s="31">
        <v>1412.35</v>
      </c>
      <c r="L499" s="31">
        <v>1239.5</v>
      </c>
      <c r="M499" s="53">
        <v>9.8660700000000006</v>
      </c>
      <c r="N499" s="1"/>
      <c r="O499" s="1"/>
    </row>
    <row r="500" spans="1:15" ht="12.75" customHeight="1">
      <c r="A500" s="33">
        <v>490</v>
      </c>
      <c r="B500" s="53" t="s">
        <v>515</v>
      </c>
      <c r="C500" s="36">
        <v>471.25</v>
      </c>
      <c r="D500" s="36">
        <v>488.8</v>
      </c>
      <c r="E500" s="36">
        <v>422.6</v>
      </c>
      <c r="F500" s="36">
        <v>373.95</v>
      </c>
      <c r="G500" s="36">
        <v>307.75</v>
      </c>
      <c r="H500" s="36">
        <v>537.45000000000005</v>
      </c>
      <c r="I500" s="36">
        <v>603.65</v>
      </c>
      <c r="J500" s="31">
        <v>652.30000000000007</v>
      </c>
      <c r="K500" s="31">
        <v>555</v>
      </c>
      <c r="L500" s="31">
        <v>440.15</v>
      </c>
      <c r="M500" s="53">
        <v>21.484020000000001</v>
      </c>
      <c r="N500" s="1"/>
      <c r="O500" s="1"/>
    </row>
    <row r="501" spans="1:15" ht="12.75" customHeight="1">
      <c r="A501" s="33">
        <v>491</v>
      </c>
      <c r="B501" s="53" t="s">
        <v>840</v>
      </c>
      <c r="C501" s="53">
        <v>128</v>
      </c>
      <c r="D501" s="36">
        <v>130.66666666666666</v>
      </c>
      <c r="E501" s="36">
        <v>123.33333333333331</v>
      </c>
      <c r="F501" s="36">
        <v>118.66666666666666</v>
      </c>
      <c r="G501" s="36">
        <v>111.33333333333331</v>
      </c>
      <c r="H501" s="36">
        <v>135.33333333333331</v>
      </c>
      <c r="I501" s="36">
        <v>142.66666666666663</v>
      </c>
      <c r="J501" s="36">
        <v>147.33333333333331</v>
      </c>
      <c r="K501" s="31">
        <v>138</v>
      </c>
      <c r="L501" s="31">
        <v>126</v>
      </c>
      <c r="M501" s="31">
        <v>23.674150000000001</v>
      </c>
      <c r="N501" s="1"/>
      <c r="O501" s="1"/>
    </row>
    <row r="502" spans="1:15" ht="12.75" customHeight="1">
      <c r="A502" s="33">
        <v>492</v>
      </c>
      <c r="B502" s="53" t="s">
        <v>516</v>
      </c>
      <c r="C502" s="53">
        <v>788.8</v>
      </c>
      <c r="D502" s="36">
        <v>785.69999999999993</v>
      </c>
      <c r="E502" s="36">
        <v>753.89999999999986</v>
      </c>
      <c r="F502" s="36">
        <v>718.99999999999989</v>
      </c>
      <c r="G502" s="36">
        <v>687.19999999999982</v>
      </c>
      <c r="H502" s="36">
        <v>820.59999999999991</v>
      </c>
      <c r="I502" s="36">
        <v>852.39999999999986</v>
      </c>
      <c r="J502" s="36">
        <v>887.3</v>
      </c>
      <c r="K502" s="31">
        <v>817.5</v>
      </c>
      <c r="L502" s="31">
        <v>750.8</v>
      </c>
      <c r="M502" s="31">
        <v>0.40329999999999999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1463.65</v>
      </c>
      <c r="D503" s="36">
        <v>1459.1333333333332</v>
      </c>
      <c r="E503" s="36">
        <v>1384.5166666666664</v>
      </c>
      <c r="F503" s="36">
        <v>1305.3833333333332</v>
      </c>
      <c r="G503" s="36">
        <v>1230.7666666666664</v>
      </c>
      <c r="H503" s="36">
        <v>1538.2666666666664</v>
      </c>
      <c r="I503" s="36">
        <v>1612.8833333333332</v>
      </c>
      <c r="J503" s="31">
        <v>1692.0166666666664</v>
      </c>
      <c r="K503" s="31">
        <v>1533.75</v>
      </c>
      <c r="L503" s="31">
        <v>1380</v>
      </c>
      <c r="M503" s="53">
        <v>1.1716299999999999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438.15</v>
      </c>
      <c r="D504" s="36">
        <v>433.68333333333334</v>
      </c>
      <c r="E504" s="36">
        <v>421.4666666666667</v>
      </c>
      <c r="F504" s="36">
        <v>404.78333333333336</v>
      </c>
      <c r="G504" s="36">
        <v>392.56666666666672</v>
      </c>
      <c r="H504" s="36">
        <v>450.36666666666667</v>
      </c>
      <c r="I504" s="36">
        <v>462.58333333333326</v>
      </c>
      <c r="J504" s="36">
        <v>479.26666666666665</v>
      </c>
      <c r="K504" s="31">
        <v>445.9</v>
      </c>
      <c r="L504" s="31">
        <v>417</v>
      </c>
      <c r="M504" s="31">
        <v>88.653660000000002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21.85</v>
      </c>
      <c r="D505" s="200">
        <v>22.116666666666664</v>
      </c>
      <c r="E505" s="200">
        <v>20.733333333333327</v>
      </c>
      <c r="F505" s="200">
        <v>19.616666666666664</v>
      </c>
      <c r="G505" s="200">
        <v>18.233333333333327</v>
      </c>
      <c r="H505" s="200">
        <v>23.233333333333327</v>
      </c>
      <c r="I505" s="200">
        <v>24.61666666666666</v>
      </c>
      <c r="J505" s="200">
        <v>25.733333333333327</v>
      </c>
      <c r="K505" s="201">
        <v>23.5</v>
      </c>
      <c r="L505" s="201">
        <v>21</v>
      </c>
      <c r="M505" s="201">
        <v>3607.2285499999998</v>
      </c>
      <c r="N505" s="1"/>
      <c r="O505" s="1"/>
    </row>
    <row r="506" spans="1:15" ht="12.75" customHeight="1">
      <c r="A506" s="33">
        <v>496</v>
      </c>
      <c r="B506" s="281" t="s">
        <v>517</v>
      </c>
      <c r="C506" s="281">
        <v>16398.150000000001</v>
      </c>
      <c r="D506" s="282">
        <v>16625.016666666666</v>
      </c>
      <c r="E506" s="282">
        <v>15673.133333333331</v>
      </c>
      <c r="F506" s="282">
        <v>14948.116666666665</v>
      </c>
      <c r="G506" s="282">
        <v>13996.23333333333</v>
      </c>
      <c r="H506" s="282">
        <v>17350.033333333333</v>
      </c>
      <c r="I506" s="282">
        <v>18301.916666666672</v>
      </c>
      <c r="J506" s="282">
        <v>19026.933333333334</v>
      </c>
      <c r="K506" s="283">
        <v>17576.900000000001</v>
      </c>
      <c r="L506" s="283">
        <v>15900</v>
      </c>
      <c r="M506" s="283">
        <v>7.8740000000000004E-2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138.85</v>
      </c>
      <c r="D507" s="215">
        <v>140.88333333333333</v>
      </c>
      <c r="E507" s="215">
        <v>123.46666666666664</v>
      </c>
      <c r="F507" s="215">
        <v>108.08333333333331</v>
      </c>
      <c r="G507" s="215">
        <v>90.666666666666629</v>
      </c>
      <c r="H507" s="215">
        <v>156.26666666666665</v>
      </c>
      <c r="I507" s="215">
        <v>173.68333333333334</v>
      </c>
      <c r="J507" s="215">
        <v>189.06666666666666</v>
      </c>
      <c r="K507" s="213">
        <v>158.30000000000001</v>
      </c>
      <c r="L507" s="213">
        <v>125.5</v>
      </c>
      <c r="M507" s="213">
        <v>317.35462000000001</v>
      </c>
      <c r="N507" s="198"/>
      <c r="O507" s="198"/>
    </row>
    <row r="508" spans="1:15" ht="12.75" customHeight="1">
      <c r="A508" s="33">
        <v>498</v>
      </c>
      <c r="B508" s="285" t="s">
        <v>518</v>
      </c>
      <c r="C508" s="285">
        <v>576.4</v>
      </c>
      <c r="D508" s="285">
        <v>570.5333333333333</v>
      </c>
      <c r="E508" s="285">
        <v>536.11666666666656</v>
      </c>
      <c r="F508" s="285">
        <v>495.83333333333326</v>
      </c>
      <c r="G508" s="285">
        <v>461.41666666666652</v>
      </c>
      <c r="H508" s="285">
        <v>610.81666666666661</v>
      </c>
      <c r="I508" s="285">
        <v>645.23333333333335</v>
      </c>
      <c r="J508" s="285">
        <v>685.51666666666665</v>
      </c>
      <c r="K508" s="285">
        <v>604.95000000000005</v>
      </c>
      <c r="L508" s="285">
        <v>530.25</v>
      </c>
      <c r="M508" s="285">
        <v>10.4869</v>
      </c>
      <c r="N508" s="198"/>
      <c r="O508" s="198"/>
    </row>
    <row r="509" spans="1:15" ht="12.75" customHeight="1">
      <c r="A509" s="280">
        <v>499</v>
      </c>
      <c r="B509" s="287" t="s">
        <v>301</v>
      </c>
      <c r="C509" s="287">
        <v>172</v>
      </c>
      <c r="D509" s="287">
        <v>164.93333333333334</v>
      </c>
      <c r="E509" s="287">
        <v>153.36666666666667</v>
      </c>
      <c r="F509" s="287">
        <v>134.73333333333335</v>
      </c>
      <c r="G509" s="287">
        <v>123.16666666666669</v>
      </c>
      <c r="H509" s="287">
        <v>183.56666666666666</v>
      </c>
      <c r="I509" s="287">
        <v>195.13333333333333</v>
      </c>
      <c r="J509" s="287">
        <v>213.76666666666665</v>
      </c>
      <c r="K509" s="287">
        <v>176.5</v>
      </c>
      <c r="L509" s="287">
        <v>146.30000000000001</v>
      </c>
      <c r="M509" s="287">
        <v>752.72859000000005</v>
      </c>
      <c r="N509" s="198"/>
      <c r="O509" s="198"/>
    </row>
    <row r="510" spans="1:15" ht="12.75" customHeight="1">
      <c r="A510" s="284">
        <v>500</v>
      </c>
      <c r="B510" s="285" t="s">
        <v>237</v>
      </c>
      <c r="C510" s="285">
        <v>1003.6</v>
      </c>
      <c r="D510" s="285">
        <v>995.78333333333342</v>
      </c>
      <c r="E510" s="285">
        <v>941.61666666666679</v>
      </c>
      <c r="F510" s="285">
        <v>879.63333333333333</v>
      </c>
      <c r="G510" s="285">
        <v>825.4666666666667</v>
      </c>
      <c r="H510" s="285">
        <v>1057.7666666666669</v>
      </c>
      <c r="I510" s="285">
        <v>1111.9333333333336</v>
      </c>
      <c r="J510" s="285">
        <v>1173.916666666667</v>
      </c>
      <c r="K510" s="285">
        <v>1049.95</v>
      </c>
      <c r="L510" s="285">
        <v>933.8</v>
      </c>
      <c r="M510" s="285">
        <v>30.586659999999998</v>
      </c>
      <c r="N510" s="198"/>
      <c r="O510" s="198"/>
    </row>
    <row r="511" spans="1:15" ht="12.75" customHeight="1">
      <c r="A511" s="284">
        <v>501</v>
      </c>
      <c r="B511" s="288" t="s">
        <v>896</v>
      </c>
      <c r="C511" s="288">
        <v>2163.25</v>
      </c>
      <c r="D511" s="288">
        <v>2175.0833333333335</v>
      </c>
      <c r="E511" s="288">
        <v>2120.3666666666668</v>
      </c>
      <c r="F511" s="288">
        <v>2077.4833333333331</v>
      </c>
      <c r="G511" s="288">
        <v>2022.7666666666664</v>
      </c>
      <c r="H511" s="288">
        <v>2217.9666666666672</v>
      </c>
      <c r="I511" s="288">
        <v>2272.6833333333334</v>
      </c>
      <c r="J511" s="288">
        <v>2315.5666666666675</v>
      </c>
      <c r="K511" s="288">
        <v>2229.8000000000002</v>
      </c>
      <c r="L511" s="288">
        <v>2132.1999999999998</v>
      </c>
      <c r="M511" s="288">
        <v>0.75729999999999997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519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1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83" customWidth="1"/>
    <col min="2" max="2" width="14.33203125" style="32" customWidth="1"/>
    <col min="3" max="3" width="28.33203125" style="31" customWidth="1"/>
    <col min="4" max="4" width="55.6640625" style="31" customWidth="1"/>
    <col min="5" max="5" width="12.44140625" style="31" customWidth="1"/>
    <col min="6" max="6" width="13.109375" style="84" customWidth="1"/>
    <col min="7" max="7" width="9.5546875" style="32" customWidth="1"/>
    <col min="8" max="8" width="10.33203125" style="32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41"/>
      <c r="B5" s="342"/>
      <c r="C5" s="341"/>
      <c r="D5" s="342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520</v>
      </c>
      <c r="B7" s="343" t="s">
        <v>521</v>
      </c>
      <c r="C7" s="343"/>
      <c r="D7" s="7">
        <f>Main!B10</f>
        <v>45448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2.8">
      <c r="A9" s="81" t="s">
        <v>522</v>
      </c>
      <c r="B9" s="82" t="s">
        <v>523</v>
      </c>
      <c r="C9" s="82" t="s">
        <v>524</v>
      </c>
      <c r="D9" s="82" t="s">
        <v>525</v>
      </c>
      <c r="E9" s="82" t="s">
        <v>526</v>
      </c>
      <c r="F9" s="82" t="s">
        <v>527</v>
      </c>
      <c r="G9" s="82" t="s">
        <v>528</v>
      </c>
      <c r="H9" s="82" t="s">
        <v>529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45447</v>
      </c>
      <c r="B10" s="32">
        <v>538351</v>
      </c>
      <c r="C10" s="31" t="s">
        <v>975</v>
      </c>
      <c r="D10" s="31" t="s">
        <v>976</v>
      </c>
      <c r="E10" s="31" t="s">
        <v>530</v>
      </c>
      <c r="F10" s="84">
        <v>202075</v>
      </c>
      <c r="G10" s="32">
        <v>7.32</v>
      </c>
      <c r="H10" s="32" t="s">
        <v>326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45447</v>
      </c>
      <c r="B11" s="32">
        <v>513401</v>
      </c>
      <c r="C11" s="31" t="s">
        <v>977</v>
      </c>
      <c r="D11" s="31" t="s">
        <v>978</v>
      </c>
      <c r="E11" s="31" t="s">
        <v>530</v>
      </c>
      <c r="F11" s="84">
        <v>100000</v>
      </c>
      <c r="G11" s="32">
        <v>44.28</v>
      </c>
      <c r="H11" s="32" t="s">
        <v>326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45447</v>
      </c>
      <c r="B12" s="32">
        <v>539946</v>
      </c>
      <c r="C12" s="31" t="s">
        <v>979</v>
      </c>
      <c r="D12" s="31" t="s">
        <v>980</v>
      </c>
      <c r="E12" s="31" t="s">
        <v>530</v>
      </c>
      <c r="F12" s="84">
        <v>10000</v>
      </c>
      <c r="G12" s="32">
        <v>50.47</v>
      </c>
      <c r="H12" s="32" t="s">
        <v>326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45447</v>
      </c>
      <c r="B13" s="32">
        <v>544173</v>
      </c>
      <c r="C13" s="31" t="s">
        <v>907</v>
      </c>
      <c r="D13" s="31" t="s">
        <v>981</v>
      </c>
      <c r="E13" s="31" t="s">
        <v>531</v>
      </c>
      <c r="F13" s="84">
        <v>29000</v>
      </c>
      <c r="G13" s="32">
        <v>58.13</v>
      </c>
      <c r="H13" s="32" t="s">
        <v>326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45447</v>
      </c>
      <c r="B14" s="32">
        <v>531758</v>
      </c>
      <c r="C14" s="31" t="s">
        <v>982</v>
      </c>
      <c r="D14" s="31" t="s">
        <v>983</v>
      </c>
      <c r="E14" s="31" t="s">
        <v>531</v>
      </c>
      <c r="F14" s="84">
        <v>27500</v>
      </c>
      <c r="G14" s="32">
        <v>13.3</v>
      </c>
      <c r="H14" s="32" t="s">
        <v>326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45447</v>
      </c>
      <c r="B15" s="32">
        <v>532980</v>
      </c>
      <c r="C15" s="31" t="s">
        <v>984</v>
      </c>
      <c r="D15" s="31" t="s">
        <v>985</v>
      </c>
      <c r="E15" s="31" t="s">
        <v>531</v>
      </c>
      <c r="F15" s="84">
        <v>1100000</v>
      </c>
      <c r="G15" s="32">
        <v>39.82</v>
      </c>
      <c r="H15" s="32" t="s">
        <v>326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45447</v>
      </c>
      <c r="B16" s="32">
        <v>532980</v>
      </c>
      <c r="C16" s="31" t="s">
        <v>984</v>
      </c>
      <c r="D16" s="31" t="s">
        <v>986</v>
      </c>
      <c r="E16" s="31" t="s">
        <v>530</v>
      </c>
      <c r="F16" s="84">
        <v>1100000</v>
      </c>
      <c r="G16" s="32">
        <v>39.82</v>
      </c>
      <c r="H16" s="32" t="s">
        <v>326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45447</v>
      </c>
      <c r="B17" s="32">
        <v>513337</v>
      </c>
      <c r="C17" s="31" t="s">
        <v>939</v>
      </c>
      <c r="D17" s="31" t="s">
        <v>940</v>
      </c>
      <c r="E17" s="31" t="s">
        <v>531</v>
      </c>
      <c r="F17" s="84">
        <v>660863</v>
      </c>
      <c r="G17" s="32">
        <v>16.579999999999998</v>
      </c>
      <c r="H17" s="32" t="s">
        <v>326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45447</v>
      </c>
      <c r="B18" s="32">
        <v>543546</v>
      </c>
      <c r="C18" s="31" t="s">
        <v>987</v>
      </c>
      <c r="D18" s="31" t="s">
        <v>988</v>
      </c>
      <c r="E18" s="31" t="s">
        <v>531</v>
      </c>
      <c r="F18" s="84">
        <v>120000</v>
      </c>
      <c r="G18" s="32">
        <v>19.98</v>
      </c>
      <c r="H18" s="32" t="s">
        <v>326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45447</v>
      </c>
      <c r="B19" s="32">
        <v>543546</v>
      </c>
      <c r="C19" s="31" t="s">
        <v>987</v>
      </c>
      <c r="D19" s="31" t="s">
        <v>989</v>
      </c>
      <c r="E19" s="31" t="s">
        <v>530</v>
      </c>
      <c r="F19" s="84">
        <v>310000</v>
      </c>
      <c r="G19" s="32">
        <v>19.78</v>
      </c>
      <c r="H19" s="32" t="s">
        <v>326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45447</v>
      </c>
      <c r="B20" s="32">
        <v>540134</v>
      </c>
      <c r="C20" s="31" t="s">
        <v>990</v>
      </c>
      <c r="D20" s="31" t="s">
        <v>991</v>
      </c>
      <c r="E20" s="31" t="s">
        <v>530</v>
      </c>
      <c r="F20" s="84">
        <v>47011</v>
      </c>
      <c r="G20" s="32">
        <v>6.91</v>
      </c>
      <c r="H20" s="32" t="s">
        <v>326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45447</v>
      </c>
      <c r="B21" s="32">
        <v>539175</v>
      </c>
      <c r="C21" s="31" t="s">
        <v>905</v>
      </c>
      <c r="D21" s="31" t="s">
        <v>897</v>
      </c>
      <c r="E21" s="31" t="s">
        <v>530</v>
      </c>
      <c r="F21" s="84">
        <v>48723</v>
      </c>
      <c r="G21" s="32">
        <v>13.58</v>
      </c>
      <c r="H21" s="32" t="s">
        <v>326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45447</v>
      </c>
      <c r="B22" s="32">
        <v>543286</v>
      </c>
      <c r="C22" s="31" t="s">
        <v>992</v>
      </c>
      <c r="D22" s="31" t="s">
        <v>993</v>
      </c>
      <c r="E22" s="31" t="s">
        <v>531</v>
      </c>
      <c r="F22" s="84">
        <v>42000</v>
      </c>
      <c r="G22" s="32">
        <v>10.66</v>
      </c>
      <c r="H22" s="32" t="s">
        <v>326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45447</v>
      </c>
      <c r="B23" s="32">
        <v>526869</v>
      </c>
      <c r="C23" s="31" t="s">
        <v>994</v>
      </c>
      <c r="D23" s="31" t="s">
        <v>995</v>
      </c>
      <c r="E23" s="31" t="s">
        <v>530</v>
      </c>
      <c r="F23" s="84">
        <v>26000</v>
      </c>
      <c r="G23" s="32">
        <v>15.98</v>
      </c>
      <c r="H23" s="32" t="s">
        <v>326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45447</v>
      </c>
      <c r="B24" s="32">
        <v>526869</v>
      </c>
      <c r="C24" s="31" t="s">
        <v>994</v>
      </c>
      <c r="D24" s="31" t="s">
        <v>996</v>
      </c>
      <c r="E24" s="31" t="s">
        <v>531</v>
      </c>
      <c r="F24" s="84">
        <v>27199</v>
      </c>
      <c r="G24" s="32">
        <v>15.92</v>
      </c>
      <c r="H24" s="32" t="s">
        <v>326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45447</v>
      </c>
      <c r="B25" s="32">
        <v>539045</v>
      </c>
      <c r="C25" s="31" t="s">
        <v>997</v>
      </c>
      <c r="D25" s="31" t="s">
        <v>998</v>
      </c>
      <c r="E25" s="31" t="s">
        <v>531</v>
      </c>
      <c r="F25" s="84">
        <v>338250</v>
      </c>
      <c r="G25" s="32">
        <v>26.1</v>
      </c>
      <c r="H25" s="32" t="s">
        <v>326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45447</v>
      </c>
      <c r="B26" s="32">
        <v>539045</v>
      </c>
      <c r="C26" s="31" t="s">
        <v>997</v>
      </c>
      <c r="D26" s="31" t="s">
        <v>999</v>
      </c>
      <c r="E26" s="31" t="s">
        <v>530</v>
      </c>
      <c r="F26" s="84">
        <v>338250</v>
      </c>
      <c r="G26" s="32">
        <v>26.1</v>
      </c>
      <c r="H26" s="32" t="s">
        <v>326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45447</v>
      </c>
      <c r="B27" s="32">
        <v>523242</v>
      </c>
      <c r="C27" s="31" t="s">
        <v>1000</v>
      </c>
      <c r="D27" s="31" t="s">
        <v>1001</v>
      </c>
      <c r="E27" s="31" t="s">
        <v>531</v>
      </c>
      <c r="F27" s="84">
        <v>82500</v>
      </c>
      <c r="G27" s="32">
        <v>7.19</v>
      </c>
      <c r="H27" s="32" t="s">
        <v>326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45447</v>
      </c>
      <c r="B28" s="32">
        <v>544178</v>
      </c>
      <c r="C28" s="31" t="s">
        <v>941</v>
      </c>
      <c r="D28" s="31" t="s">
        <v>1002</v>
      </c>
      <c r="E28" s="31" t="s">
        <v>530</v>
      </c>
      <c r="F28" s="84">
        <v>30000</v>
      </c>
      <c r="G28" s="32">
        <v>93.97</v>
      </c>
      <c r="H28" s="32" t="s">
        <v>326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45447</v>
      </c>
      <c r="B29" s="32">
        <v>544178</v>
      </c>
      <c r="C29" s="31" t="s">
        <v>941</v>
      </c>
      <c r="D29" s="31" t="s">
        <v>1002</v>
      </c>
      <c r="E29" s="31" t="s">
        <v>531</v>
      </c>
      <c r="F29" s="84">
        <v>2400</v>
      </c>
      <c r="G29" s="32">
        <v>94.2</v>
      </c>
      <c r="H29" s="32" t="s">
        <v>326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45447</v>
      </c>
      <c r="B30" s="32">
        <v>543744</v>
      </c>
      <c r="C30" s="31" t="s">
        <v>1003</v>
      </c>
      <c r="D30" s="31" t="s">
        <v>1004</v>
      </c>
      <c r="E30" s="31" t="s">
        <v>531</v>
      </c>
      <c r="F30" s="84">
        <v>14000</v>
      </c>
      <c r="G30" s="32">
        <v>151.29</v>
      </c>
      <c r="H30" s="32" t="s">
        <v>326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45447</v>
      </c>
      <c r="B31" s="32">
        <v>543744</v>
      </c>
      <c r="C31" s="31" t="s">
        <v>1003</v>
      </c>
      <c r="D31" s="31" t="s">
        <v>1004</v>
      </c>
      <c r="E31" s="31" t="s">
        <v>530</v>
      </c>
      <c r="F31" s="84">
        <v>2000</v>
      </c>
      <c r="G31" s="32">
        <v>144.44999999999999</v>
      </c>
      <c r="H31" s="32" t="s">
        <v>326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45447</v>
      </c>
      <c r="B32" s="32">
        <v>502448</v>
      </c>
      <c r="C32" s="31" t="s">
        <v>1005</v>
      </c>
      <c r="D32" s="31" t="s">
        <v>1006</v>
      </c>
      <c r="E32" s="31" t="s">
        <v>531</v>
      </c>
      <c r="F32" s="84">
        <v>1300000</v>
      </c>
      <c r="G32" s="32">
        <v>4.5999999999999996</v>
      </c>
      <c r="H32" s="32" t="s">
        <v>326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45447</v>
      </c>
      <c r="B33" s="32">
        <v>502448</v>
      </c>
      <c r="C33" s="31" t="s">
        <v>1005</v>
      </c>
      <c r="D33" s="31" t="s">
        <v>1007</v>
      </c>
      <c r="E33" s="31" t="s">
        <v>530</v>
      </c>
      <c r="F33" s="84">
        <v>1933042</v>
      </c>
      <c r="G33" s="32">
        <v>4.5999999999999996</v>
      </c>
      <c r="H33" s="32" t="s">
        <v>326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45447</v>
      </c>
      <c r="B34" s="32">
        <v>512047</v>
      </c>
      <c r="C34" s="31" t="s">
        <v>1008</v>
      </c>
      <c r="D34" s="31" t="s">
        <v>1009</v>
      </c>
      <c r="E34" s="31" t="s">
        <v>530</v>
      </c>
      <c r="F34" s="84">
        <v>160000</v>
      </c>
      <c r="G34" s="32">
        <v>26.16</v>
      </c>
      <c r="H34" s="32" t="s">
        <v>326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45447</v>
      </c>
      <c r="B35" s="32">
        <v>512047</v>
      </c>
      <c r="C35" s="31" t="s">
        <v>1008</v>
      </c>
      <c r="D35" s="31" t="s">
        <v>1010</v>
      </c>
      <c r="E35" s="31" t="s">
        <v>531</v>
      </c>
      <c r="F35" s="84">
        <v>199020</v>
      </c>
      <c r="G35" s="32">
        <v>26</v>
      </c>
      <c r="H35" s="32" t="s">
        <v>326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45447</v>
      </c>
      <c r="B36" s="32">
        <v>530179</v>
      </c>
      <c r="C36" s="31" t="s">
        <v>1011</v>
      </c>
      <c r="D36" s="31" t="s">
        <v>1012</v>
      </c>
      <c r="E36" s="31" t="s">
        <v>531</v>
      </c>
      <c r="F36" s="84">
        <v>30000</v>
      </c>
      <c r="G36" s="32">
        <v>11.17</v>
      </c>
      <c r="H36" s="32" t="s">
        <v>326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45447</v>
      </c>
      <c r="B37" s="32">
        <v>544170</v>
      </c>
      <c r="C37" s="31" t="s">
        <v>1013</v>
      </c>
      <c r="D37" s="31" t="s">
        <v>1014</v>
      </c>
      <c r="E37" s="31" t="s">
        <v>530</v>
      </c>
      <c r="F37" s="84">
        <v>52000</v>
      </c>
      <c r="G37" s="32">
        <v>48.52</v>
      </c>
      <c r="H37" s="32" t="s">
        <v>326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45447</v>
      </c>
      <c r="B38" s="32">
        <v>531893</v>
      </c>
      <c r="C38" s="31" t="s">
        <v>908</v>
      </c>
      <c r="D38" s="31" t="s">
        <v>909</v>
      </c>
      <c r="E38" s="31" t="s">
        <v>531</v>
      </c>
      <c r="F38" s="84">
        <v>3129355</v>
      </c>
      <c r="G38" s="32">
        <v>1.42</v>
      </c>
      <c r="H38" s="32" t="s">
        <v>326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45447</v>
      </c>
      <c r="B39" s="32">
        <v>540786</v>
      </c>
      <c r="C39" s="31" t="s">
        <v>1015</v>
      </c>
      <c r="D39" s="31" t="s">
        <v>1016</v>
      </c>
      <c r="E39" s="31" t="s">
        <v>530</v>
      </c>
      <c r="F39" s="84">
        <v>235111</v>
      </c>
      <c r="G39" s="32">
        <v>14.45</v>
      </c>
      <c r="H39" s="32" t="s">
        <v>326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45447</v>
      </c>
      <c r="B40" s="32">
        <v>540786</v>
      </c>
      <c r="C40" s="31" t="s">
        <v>1015</v>
      </c>
      <c r="D40" s="31" t="s">
        <v>1017</v>
      </c>
      <c r="E40" s="31" t="s">
        <v>531</v>
      </c>
      <c r="F40" s="84">
        <v>262192</v>
      </c>
      <c r="G40" s="32">
        <v>14.45</v>
      </c>
      <c r="H40" s="32" t="s">
        <v>326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45447</v>
      </c>
      <c r="B41" s="32">
        <v>532217</v>
      </c>
      <c r="C41" s="31" t="s">
        <v>1018</v>
      </c>
      <c r="D41" s="31" t="s">
        <v>1019</v>
      </c>
      <c r="E41" s="31" t="s">
        <v>530</v>
      </c>
      <c r="F41" s="84">
        <v>69999</v>
      </c>
      <c r="G41" s="32">
        <v>34.94</v>
      </c>
      <c r="H41" s="32" t="s">
        <v>326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45447</v>
      </c>
      <c r="B42" s="32">
        <v>532217</v>
      </c>
      <c r="C42" s="31" t="s">
        <v>1018</v>
      </c>
      <c r="D42" s="31" t="s">
        <v>1020</v>
      </c>
      <c r="E42" s="31" t="s">
        <v>531</v>
      </c>
      <c r="F42" s="84">
        <v>60000</v>
      </c>
      <c r="G42" s="32">
        <v>34.94</v>
      </c>
      <c r="H42" s="32" t="s">
        <v>326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45447</v>
      </c>
      <c r="B43" s="32">
        <v>539584</v>
      </c>
      <c r="C43" s="31" t="s">
        <v>1021</v>
      </c>
      <c r="D43" s="31" t="s">
        <v>1022</v>
      </c>
      <c r="E43" s="31" t="s">
        <v>530</v>
      </c>
      <c r="F43" s="84">
        <v>700000</v>
      </c>
      <c r="G43" s="32">
        <v>0.54</v>
      </c>
      <c r="H43" s="32" t="s">
        <v>326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45447</v>
      </c>
      <c r="B44" s="32">
        <v>539584</v>
      </c>
      <c r="C44" s="31" t="s">
        <v>1021</v>
      </c>
      <c r="D44" s="31" t="s">
        <v>904</v>
      </c>
      <c r="E44" s="31" t="s">
        <v>531</v>
      </c>
      <c r="F44" s="84">
        <v>1523225</v>
      </c>
      <c r="G44" s="32">
        <v>0.53</v>
      </c>
      <c r="H44" s="32" t="s">
        <v>326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45447</v>
      </c>
      <c r="B45" s="32">
        <v>538733</v>
      </c>
      <c r="C45" s="31" t="s">
        <v>1023</v>
      </c>
      <c r="D45" s="31" t="s">
        <v>1024</v>
      </c>
      <c r="E45" s="31" t="s">
        <v>530</v>
      </c>
      <c r="F45" s="84">
        <v>78500</v>
      </c>
      <c r="G45" s="32">
        <v>4.03</v>
      </c>
      <c r="H45" s="32" t="s">
        <v>326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45447</v>
      </c>
      <c r="B46" s="32">
        <v>538733</v>
      </c>
      <c r="C46" s="31" t="s">
        <v>1023</v>
      </c>
      <c r="D46" s="31" t="s">
        <v>1024</v>
      </c>
      <c r="E46" s="31" t="s">
        <v>531</v>
      </c>
      <c r="F46" s="84">
        <v>15183</v>
      </c>
      <c r="G46" s="32">
        <v>4.2699999999999996</v>
      </c>
      <c r="H46" s="32" t="s">
        <v>326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45447</v>
      </c>
      <c r="B47" s="32">
        <v>538733</v>
      </c>
      <c r="C47" s="31" t="s">
        <v>1023</v>
      </c>
      <c r="D47" s="31" t="s">
        <v>1025</v>
      </c>
      <c r="E47" s="31" t="s">
        <v>531</v>
      </c>
      <c r="F47" s="84">
        <v>60000</v>
      </c>
      <c r="G47" s="32">
        <v>4.01</v>
      </c>
      <c r="H47" s="32" t="s">
        <v>326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45447</v>
      </c>
      <c r="B48" s="32">
        <v>513575</v>
      </c>
      <c r="C48" s="31" t="s">
        <v>1026</v>
      </c>
      <c r="D48" s="31" t="s">
        <v>1017</v>
      </c>
      <c r="E48" s="31" t="s">
        <v>530</v>
      </c>
      <c r="F48" s="84">
        <v>30000</v>
      </c>
      <c r="G48" s="32">
        <v>26.82</v>
      </c>
      <c r="H48" s="32" t="s">
        <v>326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45447</v>
      </c>
      <c r="B49" s="32">
        <v>544175</v>
      </c>
      <c r="C49" s="31" t="s">
        <v>1027</v>
      </c>
      <c r="D49" s="31" t="s">
        <v>1028</v>
      </c>
      <c r="E49" s="31" t="s">
        <v>530</v>
      </c>
      <c r="F49" s="84">
        <v>21600</v>
      </c>
      <c r="G49" s="32">
        <v>94.74</v>
      </c>
      <c r="H49" s="32" t="s">
        <v>326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45447</v>
      </c>
      <c r="B50" s="32">
        <v>511523</v>
      </c>
      <c r="C50" s="31" t="s">
        <v>1029</v>
      </c>
      <c r="D50" s="31" t="s">
        <v>1030</v>
      </c>
      <c r="E50" s="31" t="s">
        <v>530</v>
      </c>
      <c r="F50" s="84">
        <v>131500</v>
      </c>
      <c r="G50" s="32">
        <v>21.22</v>
      </c>
      <c r="H50" s="32" t="s">
        <v>326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45447</v>
      </c>
      <c r="B51" s="32">
        <v>533287</v>
      </c>
      <c r="C51" s="31" t="s">
        <v>1031</v>
      </c>
      <c r="D51" s="31" t="s">
        <v>1032</v>
      </c>
      <c r="E51" s="31" t="s">
        <v>530</v>
      </c>
      <c r="F51" s="84">
        <v>1722835</v>
      </c>
      <c r="G51" s="32">
        <v>7.89</v>
      </c>
      <c r="H51" s="32" t="s">
        <v>326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45447</v>
      </c>
      <c r="B52" s="32" t="s">
        <v>1033</v>
      </c>
      <c r="C52" s="31" t="s">
        <v>1034</v>
      </c>
      <c r="D52" s="31" t="s">
        <v>1035</v>
      </c>
      <c r="E52" s="31" t="s">
        <v>530</v>
      </c>
      <c r="F52" s="84">
        <v>76367</v>
      </c>
      <c r="G52" s="32">
        <v>51.15</v>
      </c>
      <c r="H52" s="32" t="s">
        <v>849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45447</v>
      </c>
      <c r="B53" s="32" t="s">
        <v>1036</v>
      </c>
      <c r="C53" s="31" t="s">
        <v>1037</v>
      </c>
      <c r="D53" s="31" t="s">
        <v>1038</v>
      </c>
      <c r="E53" s="31" t="s">
        <v>530</v>
      </c>
      <c r="F53" s="84">
        <v>529662</v>
      </c>
      <c r="G53" s="32">
        <v>6.01</v>
      </c>
      <c r="H53" s="32" t="s">
        <v>849</v>
      </c>
    </row>
    <row r="54" spans="1:28" ht="15" customHeight="1">
      <c r="A54" s="83">
        <v>45447</v>
      </c>
      <c r="B54" s="32" t="s">
        <v>1039</v>
      </c>
      <c r="C54" s="31" t="s">
        <v>1040</v>
      </c>
      <c r="D54" s="31" t="s">
        <v>1041</v>
      </c>
      <c r="E54" s="31" t="s">
        <v>530</v>
      </c>
      <c r="F54" s="84">
        <v>108000</v>
      </c>
      <c r="G54" s="32">
        <v>89.78</v>
      </c>
      <c r="H54" s="32" t="s">
        <v>849</v>
      </c>
    </row>
    <row r="55" spans="1:28" ht="15" customHeight="1">
      <c r="A55" s="83">
        <v>45447</v>
      </c>
      <c r="B55" s="32" t="s">
        <v>1039</v>
      </c>
      <c r="C55" s="31" t="s">
        <v>1040</v>
      </c>
      <c r="D55" s="31" t="s">
        <v>1042</v>
      </c>
      <c r="E55" s="31" t="s">
        <v>530</v>
      </c>
      <c r="F55" s="84">
        <v>94000</v>
      </c>
      <c r="G55" s="32">
        <v>88.57</v>
      </c>
      <c r="H55" s="32" t="s">
        <v>849</v>
      </c>
    </row>
    <row r="56" spans="1:28" ht="15" customHeight="1">
      <c r="A56" s="83">
        <v>45447</v>
      </c>
      <c r="B56" s="32" t="s">
        <v>1039</v>
      </c>
      <c r="C56" s="31" t="s">
        <v>1040</v>
      </c>
      <c r="D56" s="31" t="s">
        <v>1043</v>
      </c>
      <c r="E56" s="31" t="s">
        <v>530</v>
      </c>
      <c r="F56" s="84">
        <v>500000</v>
      </c>
      <c r="G56" s="32">
        <v>90</v>
      </c>
      <c r="H56" s="32" t="s">
        <v>849</v>
      </c>
    </row>
    <row r="57" spans="1:28" ht="15" customHeight="1">
      <c r="A57" s="83">
        <v>45447</v>
      </c>
      <c r="B57" s="32" t="s">
        <v>1044</v>
      </c>
      <c r="C57" s="31" t="s">
        <v>1045</v>
      </c>
      <c r="D57" s="31" t="s">
        <v>1046</v>
      </c>
      <c r="E57" s="31" t="s">
        <v>530</v>
      </c>
      <c r="F57" s="84">
        <v>96000</v>
      </c>
      <c r="G57" s="32">
        <v>37</v>
      </c>
      <c r="H57" s="32" t="s">
        <v>849</v>
      </c>
    </row>
    <row r="58" spans="1:28" ht="15" customHeight="1">
      <c r="A58" s="83">
        <v>45447</v>
      </c>
      <c r="B58" s="32" t="s">
        <v>1044</v>
      </c>
      <c r="C58" s="31" t="s">
        <v>1045</v>
      </c>
      <c r="D58" s="31" t="s">
        <v>1047</v>
      </c>
      <c r="E58" s="31" t="s">
        <v>530</v>
      </c>
      <c r="F58" s="84">
        <v>76000</v>
      </c>
      <c r="G58" s="32">
        <v>37</v>
      </c>
      <c r="H58" s="32" t="s">
        <v>849</v>
      </c>
    </row>
    <row r="59" spans="1:28" ht="15" customHeight="1">
      <c r="A59" s="83">
        <v>45447</v>
      </c>
      <c r="B59" s="32" t="s">
        <v>1048</v>
      </c>
      <c r="C59" s="31" t="s">
        <v>1049</v>
      </c>
      <c r="D59" s="31" t="s">
        <v>1050</v>
      </c>
      <c r="E59" s="31" t="s">
        <v>530</v>
      </c>
      <c r="F59" s="84">
        <v>1100000</v>
      </c>
      <c r="G59" s="32">
        <v>15.85</v>
      </c>
      <c r="H59" s="32" t="s">
        <v>849</v>
      </c>
    </row>
    <row r="60" spans="1:28" ht="15" customHeight="1">
      <c r="A60" s="83">
        <v>45447</v>
      </c>
      <c r="B60" s="32" t="s">
        <v>1048</v>
      </c>
      <c r="C60" s="31" t="s">
        <v>1049</v>
      </c>
      <c r="D60" s="31" t="s">
        <v>1051</v>
      </c>
      <c r="E60" s="31" t="s">
        <v>530</v>
      </c>
      <c r="F60" s="84">
        <v>622382</v>
      </c>
      <c r="G60" s="32">
        <v>15.52</v>
      </c>
      <c r="H60" s="32" t="s">
        <v>849</v>
      </c>
    </row>
    <row r="61" spans="1:28" ht="15" customHeight="1">
      <c r="A61" s="83">
        <v>45447</v>
      </c>
      <c r="B61" s="32" t="s">
        <v>1052</v>
      </c>
      <c r="C61" s="31" t="s">
        <v>1053</v>
      </c>
      <c r="D61" s="31" t="s">
        <v>902</v>
      </c>
      <c r="E61" s="31" t="s">
        <v>530</v>
      </c>
      <c r="F61" s="84">
        <v>865505</v>
      </c>
      <c r="G61" s="32">
        <v>451.88</v>
      </c>
      <c r="H61" s="32" t="s">
        <v>849</v>
      </c>
    </row>
    <row r="62" spans="1:28" ht="15" customHeight="1">
      <c r="A62" s="83">
        <v>45447</v>
      </c>
      <c r="B62" s="32" t="s">
        <v>1052</v>
      </c>
      <c r="C62" s="31" t="s">
        <v>1053</v>
      </c>
      <c r="D62" s="31" t="s">
        <v>898</v>
      </c>
      <c r="E62" s="31" t="s">
        <v>530</v>
      </c>
      <c r="F62" s="84">
        <v>1291887</v>
      </c>
      <c r="G62" s="32">
        <v>451.81</v>
      </c>
      <c r="H62" s="32" t="s">
        <v>849</v>
      </c>
    </row>
    <row r="63" spans="1:28" ht="15" customHeight="1">
      <c r="A63" s="83">
        <v>45447</v>
      </c>
      <c r="B63" s="32" t="s">
        <v>1052</v>
      </c>
      <c r="C63" s="31" t="s">
        <v>1053</v>
      </c>
      <c r="D63" s="31" t="s">
        <v>1054</v>
      </c>
      <c r="E63" s="31" t="s">
        <v>530</v>
      </c>
      <c r="F63" s="84">
        <v>569209</v>
      </c>
      <c r="G63" s="32">
        <v>446.95</v>
      </c>
      <c r="H63" s="32" t="s">
        <v>849</v>
      </c>
    </row>
    <row r="64" spans="1:28" ht="15" customHeight="1">
      <c r="A64" s="83">
        <v>45447</v>
      </c>
      <c r="B64" s="32" t="s">
        <v>1055</v>
      </c>
      <c r="C64" s="31" t="s">
        <v>1056</v>
      </c>
      <c r="D64" s="31" t="s">
        <v>1057</v>
      </c>
      <c r="E64" s="31" t="s">
        <v>530</v>
      </c>
      <c r="F64" s="84">
        <v>1160000</v>
      </c>
      <c r="G64" s="32">
        <v>804</v>
      </c>
      <c r="H64" s="32" t="s">
        <v>849</v>
      </c>
    </row>
    <row r="65" spans="1:8" ht="15" customHeight="1">
      <c r="A65" s="83">
        <v>45447</v>
      </c>
      <c r="B65" s="32" t="s">
        <v>1058</v>
      </c>
      <c r="C65" s="31" t="s">
        <v>1059</v>
      </c>
      <c r="D65" s="31" t="s">
        <v>898</v>
      </c>
      <c r="E65" s="31" t="s">
        <v>530</v>
      </c>
      <c r="F65" s="84">
        <v>3141355</v>
      </c>
      <c r="G65" s="32">
        <v>123.58</v>
      </c>
      <c r="H65" s="32" t="s">
        <v>849</v>
      </c>
    </row>
    <row r="66" spans="1:8" ht="15" customHeight="1">
      <c r="A66" s="83">
        <v>45447</v>
      </c>
      <c r="B66" s="32" t="s">
        <v>942</v>
      </c>
      <c r="C66" s="31" t="s">
        <v>943</v>
      </c>
      <c r="D66" s="31" t="s">
        <v>1060</v>
      </c>
      <c r="E66" s="31" t="s">
        <v>530</v>
      </c>
      <c r="F66" s="84">
        <v>11750000</v>
      </c>
      <c r="G66" s="32">
        <v>1.65</v>
      </c>
      <c r="H66" s="32" t="s">
        <v>849</v>
      </c>
    </row>
    <row r="67" spans="1:8" ht="15" customHeight="1">
      <c r="A67" s="83">
        <v>45447</v>
      </c>
      <c r="B67" s="32" t="s">
        <v>173</v>
      </c>
      <c r="C67" s="31" t="s">
        <v>1061</v>
      </c>
      <c r="D67" s="31" t="s">
        <v>1062</v>
      </c>
      <c r="E67" s="31" t="s">
        <v>530</v>
      </c>
      <c r="F67" s="84">
        <v>497455</v>
      </c>
      <c r="G67" s="32">
        <v>3212.43</v>
      </c>
      <c r="H67" s="32" t="s">
        <v>849</v>
      </c>
    </row>
    <row r="68" spans="1:8" ht="15" customHeight="1">
      <c r="A68" s="83">
        <v>45447</v>
      </c>
      <c r="B68" s="32" t="s">
        <v>173</v>
      </c>
      <c r="C68" s="31" t="s">
        <v>1061</v>
      </c>
      <c r="D68" s="31" t="s">
        <v>898</v>
      </c>
      <c r="E68" s="31" t="s">
        <v>530</v>
      </c>
      <c r="F68" s="84">
        <v>355822</v>
      </c>
      <c r="G68" s="32">
        <v>3239.07</v>
      </c>
      <c r="H68" s="32" t="s">
        <v>849</v>
      </c>
    </row>
    <row r="69" spans="1:8" ht="15" customHeight="1">
      <c r="A69" s="83">
        <v>45447</v>
      </c>
      <c r="B69" s="32" t="s">
        <v>1063</v>
      </c>
      <c r="C69" s="31" t="s">
        <v>1064</v>
      </c>
      <c r="D69" s="31" t="s">
        <v>898</v>
      </c>
      <c r="E69" s="31" t="s">
        <v>530</v>
      </c>
      <c r="F69" s="84">
        <v>392181</v>
      </c>
      <c r="G69" s="32">
        <v>234.98</v>
      </c>
      <c r="H69" s="32" t="s">
        <v>849</v>
      </c>
    </row>
    <row r="70" spans="1:8" ht="15" customHeight="1">
      <c r="A70" s="83">
        <v>45447</v>
      </c>
      <c r="B70" s="32" t="s">
        <v>1065</v>
      </c>
      <c r="C70" s="31" t="s">
        <v>1066</v>
      </c>
      <c r="D70" s="31" t="s">
        <v>898</v>
      </c>
      <c r="E70" s="31" t="s">
        <v>530</v>
      </c>
      <c r="F70" s="84">
        <v>198609</v>
      </c>
      <c r="G70" s="32">
        <v>858.49</v>
      </c>
      <c r="H70" s="32" t="s">
        <v>849</v>
      </c>
    </row>
    <row r="71" spans="1:8" ht="15" customHeight="1">
      <c r="A71" s="83">
        <v>45447</v>
      </c>
      <c r="B71" s="32" t="s">
        <v>1065</v>
      </c>
      <c r="C71" s="31" t="s">
        <v>1066</v>
      </c>
      <c r="D71" s="31" t="s">
        <v>902</v>
      </c>
      <c r="E71" s="31" t="s">
        <v>530</v>
      </c>
      <c r="F71" s="84">
        <v>210674</v>
      </c>
      <c r="G71" s="32">
        <v>855.29</v>
      </c>
      <c r="H71" s="32" t="s">
        <v>849</v>
      </c>
    </row>
    <row r="72" spans="1:8" ht="15" customHeight="1">
      <c r="A72" s="83">
        <v>45447</v>
      </c>
      <c r="B72" s="32" t="s">
        <v>205</v>
      </c>
      <c r="C72" s="31" t="s">
        <v>1067</v>
      </c>
      <c r="D72" s="31" t="s">
        <v>898</v>
      </c>
      <c r="E72" s="31" t="s">
        <v>530</v>
      </c>
      <c r="F72" s="84">
        <v>13420702</v>
      </c>
      <c r="G72" s="32">
        <v>503.86</v>
      </c>
      <c r="H72" s="32" t="s">
        <v>849</v>
      </c>
    </row>
    <row r="73" spans="1:8" ht="15" customHeight="1">
      <c r="A73" s="83">
        <v>45447</v>
      </c>
      <c r="B73" s="32" t="s">
        <v>1068</v>
      </c>
      <c r="C73" s="31" t="s">
        <v>1069</v>
      </c>
      <c r="D73" s="31" t="s">
        <v>1042</v>
      </c>
      <c r="E73" s="31" t="s">
        <v>530</v>
      </c>
      <c r="F73" s="84">
        <v>61200</v>
      </c>
      <c r="G73" s="32">
        <v>280.10000000000002</v>
      </c>
      <c r="H73" s="32" t="s">
        <v>849</v>
      </c>
    </row>
    <row r="74" spans="1:8" ht="15" customHeight="1">
      <c r="A74" s="83">
        <v>45447</v>
      </c>
      <c r="B74" s="32" t="s">
        <v>1068</v>
      </c>
      <c r="C74" s="31" t="s">
        <v>1069</v>
      </c>
      <c r="D74" s="31" t="s">
        <v>1070</v>
      </c>
      <c r="E74" s="31" t="s">
        <v>530</v>
      </c>
      <c r="F74" s="84">
        <v>110400</v>
      </c>
      <c r="G74" s="32">
        <v>270.45</v>
      </c>
      <c r="H74" s="32" t="s">
        <v>849</v>
      </c>
    </row>
    <row r="75" spans="1:8" ht="15" customHeight="1">
      <c r="A75" s="83">
        <v>45447</v>
      </c>
      <c r="B75" s="32" t="s">
        <v>1068</v>
      </c>
      <c r="C75" s="31" t="s">
        <v>1069</v>
      </c>
      <c r="D75" s="31" t="s">
        <v>904</v>
      </c>
      <c r="E75" s="31" t="s">
        <v>530</v>
      </c>
      <c r="F75" s="84">
        <v>61200</v>
      </c>
      <c r="G75" s="32">
        <v>274.2</v>
      </c>
      <c r="H75" s="32" t="s">
        <v>849</v>
      </c>
    </row>
    <row r="76" spans="1:8" ht="15" customHeight="1">
      <c r="A76" s="83">
        <v>45447</v>
      </c>
      <c r="B76" s="32" t="s">
        <v>945</v>
      </c>
      <c r="C76" s="31" t="s">
        <v>946</v>
      </c>
      <c r="D76" s="31" t="s">
        <v>1071</v>
      </c>
      <c r="E76" s="31" t="s">
        <v>530</v>
      </c>
      <c r="F76" s="84">
        <v>918823</v>
      </c>
      <c r="G76" s="32">
        <v>56.52</v>
      </c>
      <c r="H76" s="32" t="s">
        <v>849</v>
      </c>
    </row>
    <row r="77" spans="1:8" ht="15" customHeight="1">
      <c r="A77" s="83">
        <v>45447</v>
      </c>
      <c r="B77" s="32" t="s">
        <v>1072</v>
      </c>
      <c r="C77" s="31" t="s">
        <v>1073</v>
      </c>
      <c r="D77" s="31" t="s">
        <v>1074</v>
      </c>
      <c r="E77" s="31" t="s">
        <v>530</v>
      </c>
      <c r="F77" s="84">
        <v>26800</v>
      </c>
      <c r="G77" s="32">
        <v>296.38</v>
      </c>
      <c r="H77" s="32" t="s">
        <v>849</v>
      </c>
    </row>
    <row r="78" spans="1:8" ht="15" customHeight="1">
      <c r="A78" s="83">
        <v>45447</v>
      </c>
      <c r="B78" s="32" t="s">
        <v>947</v>
      </c>
      <c r="C78" s="31" t="s">
        <v>948</v>
      </c>
      <c r="D78" s="31" t="s">
        <v>904</v>
      </c>
      <c r="E78" s="31" t="s">
        <v>530</v>
      </c>
      <c r="F78" s="84">
        <v>2400</v>
      </c>
      <c r="G78" s="32">
        <v>172.5</v>
      </c>
      <c r="H78" s="32" t="s">
        <v>849</v>
      </c>
    </row>
    <row r="79" spans="1:8" ht="15" customHeight="1">
      <c r="A79" s="83">
        <v>45447</v>
      </c>
      <c r="B79" s="32" t="s">
        <v>947</v>
      </c>
      <c r="C79" s="31" t="s">
        <v>948</v>
      </c>
      <c r="D79" s="31" t="s">
        <v>924</v>
      </c>
      <c r="E79" s="31" t="s">
        <v>530</v>
      </c>
      <c r="F79" s="84">
        <v>118800</v>
      </c>
      <c r="G79" s="32">
        <v>170.3</v>
      </c>
      <c r="H79" s="32" t="s">
        <v>849</v>
      </c>
    </row>
    <row r="80" spans="1:8" ht="15" customHeight="1">
      <c r="A80" s="83">
        <v>45447</v>
      </c>
      <c r="B80" s="32" t="s">
        <v>949</v>
      </c>
      <c r="C80" s="31" t="s">
        <v>950</v>
      </c>
      <c r="D80" s="31" t="s">
        <v>951</v>
      </c>
      <c r="E80" s="31" t="s">
        <v>530</v>
      </c>
      <c r="F80" s="84">
        <v>7287200</v>
      </c>
      <c r="G80" s="32">
        <v>3.59</v>
      </c>
      <c r="H80" s="32" t="s">
        <v>849</v>
      </c>
    </row>
    <row r="81" spans="1:8" ht="15" customHeight="1">
      <c r="A81" s="83">
        <v>45447</v>
      </c>
      <c r="B81" s="32" t="s">
        <v>1075</v>
      </c>
      <c r="C81" s="31" t="s">
        <v>1076</v>
      </c>
      <c r="D81" s="31" t="s">
        <v>1077</v>
      </c>
      <c r="E81" s="31" t="s">
        <v>530</v>
      </c>
      <c r="F81" s="84">
        <v>50000</v>
      </c>
      <c r="G81" s="32">
        <v>57.36</v>
      </c>
      <c r="H81" s="32" t="s">
        <v>849</v>
      </c>
    </row>
    <row r="82" spans="1:8" ht="15" customHeight="1">
      <c r="A82" s="83">
        <v>45447</v>
      </c>
      <c r="B82" s="32" t="s">
        <v>1036</v>
      </c>
      <c r="C82" s="31" t="s">
        <v>1037</v>
      </c>
      <c r="D82" s="31" t="s">
        <v>1038</v>
      </c>
      <c r="E82" s="31" t="s">
        <v>531</v>
      </c>
      <c r="F82" s="84">
        <v>529662</v>
      </c>
      <c r="G82" s="32">
        <v>5.83</v>
      </c>
      <c r="H82" s="32" t="s">
        <v>849</v>
      </c>
    </row>
    <row r="83" spans="1:8" ht="15" customHeight="1">
      <c r="A83" s="83">
        <v>45447</v>
      </c>
      <c r="B83" s="32" t="s">
        <v>1078</v>
      </c>
      <c r="C83" s="31" t="s">
        <v>1079</v>
      </c>
      <c r="D83" s="31" t="s">
        <v>1080</v>
      </c>
      <c r="E83" s="31" t="s">
        <v>531</v>
      </c>
      <c r="F83" s="84">
        <v>1865000</v>
      </c>
      <c r="G83" s="32">
        <v>2.95</v>
      </c>
      <c r="H83" s="32" t="s">
        <v>849</v>
      </c>
    </row>
    <row r="84" spans="1:8" ht="15" customHeight="1">
      <c r="A84" s="83">
        <v>45447</v>
      </c>
      <c r="B84" s="32" t="s">
        <v>1048</v>
      </c>
      <c r="C84" s="31" t="s">
        <v>1049</v>
      </c>
      <c r="D84" s="31" t="s">
        <v>1051</v>
      </c>
      <c r="E84" s="31" t="s">
        <v>531</v>
      </c>
      <c r="F84" s="84">
        <v>909550</v>
      </c>
      <c r="G84" s="32">
        <v>15.84</v>
      </c>
      <c r="H84" s="32" t="s">
        <v>849</v>
      </c>
    </row>
    <row r="85" spans="1:8" ht="15" customHeight="1">
      <c r="A85" s="83">
        <v>45447</v>
      </c>
      <c r="B85" s="32" t="s">
        <v>1052</v>
      </c>
      <c r="C85" s="31" t="s">
        <v>1053</v>
      </c>
      <c r="D85" s="31" t="s">
        <v>898</v>
      </c>
      <c r="E85" s="31" t="s">
        <v>531</v>
      </c>
      <c r="F85" s="84">
        <v>1291868</v>
      </c>
      <c r="G85" s="32">
        <v>452.62</v>
      </c>
      <c r="H85" s="32" t="s">
        <v>849</v>
      </c>
    </row>
    <row r="86" spans="1:8" ht="15" customHeight="1">
      <c r="A86" s="83">
        <v>45447</v>
      </c>
      <c r="B86" s="32" t="s">
        <v>1052</v>
      </c>
      <c r="C86" s="31" t="s">
        <v>1053</v>
      </c>
      <c r="D86" s="31" t="s">
        <v>902</v>
      </c>
      <c r="E86" s="31" t="s">
        <v>531</v>
      </c>
      <c r="F86" s="84">
        <v>869339</v>
      </c>
      <c r="G86" s="32">
        <v>454.19</v>
      </c>
      <c r="H86" s="32" t="s">
        <v>849</v>
      </c>
    </row>
    <row r="87" spans="1:8" ht="15" customHeight="1">
      <c r="A87" s="83">
        <v>45447</v>
      </c>
      <c r="B87" s="32" t="s">
        <v>1052</v>
      </c>
      <c r="C87" s="31" t="s">
        <v>1053</v>
      </c>
      <c r="D87" s="31" t="s">
        <v>1054</v>
      </c>
      <c r="E87" s="31" t="s">
        <v>531</v>
      </c>
      <c r="F87" s="84">
        <v>572370</v>
      </c>
      <c r="G87" s="32">
        <v>451.14</v>
      </c>
      <c r="H87" s="32" t="s">
        <v>849</v>
      </c>
    </row>
    <row r="88" spans="1:8" ht="15" customHeight="1">
      <c r="A88" s="83">
        <v>45447</v>
      </c>
      <c r="B88" s="32" t="s">
        <v>1055</v>
      </c>
      <c r="C88" s="31" t="s">
        <v>1056</v>
      </c>
      <c r="D88" s="31" t="s">
        <v>1081</v>
      </c>
      <c r="E88" s="31" t="s">
        <v>531</v>
      </c>
      <c r="F88" s="84">
        <v>1160000</v>
      </c>
      <c r="G88" s="32">
        <v>804</v>
      </c>
      <c r="H88" s="32" t="s">
        <v>849</v>
      </c>
    </row>
    <row r="89" spans="1:8" ht="15" customHeight="1">
      <c r="A89" s="83">
        <v>45447</v>
      </c>
      <c r="B89" s="32" t="s">
        <v>1058</v>
      </c>
      <c r="C89" s="31" t="s">
        <v>1059</v>
      </c>
      <c r="D89" s="31" t="s">
        <v>898</v>
      </c>
      <c r="E89" s="31" t="s">
        <v>531</v>
      </c>
      <c r="F89" s="84">
        <v>3141647</v>
      </c>
      <c r="G89" s="32">
        <v>123.68</v>
      </c>
      <c r="H89" s="32" t="s">
        <v>849</v>
      </c>
    </row>
    <row r="90" spans="1:8" ht="15" customHeight="1">
      <c r="A90" s="83">
        <v>45447</v>
      </c>
      <c r="B90" s="32" t="s">
        <v>942</v>
      </c>
      <c r="C90" s="31" t="s">
        <v>943</v>
      </c>
      <c r="D90" s="31" t="s">
        <v>944</v>
      </c>
      <c r="E90" s="31" t="s">
        <v>531</v>
      </c>
      <c r="F90" s="84">
        <v>9841159</v>
      </c>
      <c r="G90" s="32">
        <v>1.65</v>
      </c>
      <c r="H90" s="32" t="s">
        <v>849</v>
      </c>
    </row>
    <row r="91" spans="1:8" ht="15" customHeight="1">
      <c r="A91" s="83">
        <v>45447</v>
      </c>
      <c r="B91" s="32" t="s">
        <v>173</v>
      </c>
      <c r="C91" s="31" t="s">
        <v>1061</v>
      </c>
      <c r="D91" s="31" t="s">
        <v>898</v>
      </c>
      <c r="E91" s="31" t="s">
        <v>531</v>
      </c>
      <c r="F91" s="84">
        <v>377222</v>
      </c>
      <c r="G91" s="32">
        <v>3248.35</v>
      </c>
      <c r="H91" s="32" t="s">
        <v>849</v>
      </c>
    </row>
    <row r="92" spans="1:8" ht="15" customHeight="1">
      <c r="A92" s="83">
        <v>45447</v>
      </c>
      <c r="B92" s="32" t="s">
        <v>441</v>
      </c>
      <c r="C92" s="31" t="s">
        <v>1082</v>
      </c>
      <c r="D92" s="31" t="s">
        <v>1083</v>
      </c>
      <c r="E92" s="31" t="s">
        <v>531</v>
      </c>
      <c r="F92" s="84">
        <v>5402312</v>
      </c>
      <c r="G92" s="32">
        <v>265.13</v>
      </c>
      <c r="H92" s="32" t="s">
        <v>849</v>
      </c>
    </row>
    <row r="93" spans="1:8" ht="15" customHeight="1">
      <c r="A93" s="83">
        <v>45447</v>
      </c>
      <c r="B93" s="32" t="s">
        <v>1063</v>
      </c>
      <c r="C93" s="31" t="s">
        <v>1064</v>
      </c>
      <c r="D93" s="31" t="s">
        <v>898</v>
      </c>
      <c r="E93" s="31" t="s">
        <v>531</v>
      </c>
      <c r="F93" s="84">
        <v>392181</v>
      </c>
      <c r="G93" s="32">
        <v>234.47</v>
      </c>
      <c r="H93" s="32" t="s">
        <v>849</v>
      </c>
    </row>
    <row r="94" spans="1:8" ht="15" customHeight="1">
      <c r="A94" s="83">
        <v>45447</v>
      </c>
      <c r="B94" s="32" t="s">
        <v>1065</v>
      </c>
      <c r="C94" s="31" t="s">
        <v>1066</v>
      </c>
      <c r="D94" s="31" t="s">
        <v>898</v>
      </c>
      <c r="E94" s="31" t="s">
        <v>531</v>
      </c>
      <c r="F94" s="84">
        <v>198609</v>
      </c>
      <c r="G94" s="32">
        <v>860.04</v>
      </c>
      <c r="H94" s="32" t="s">
        <v>849</v>
      </c>
    </row>
    <row r="95" spans="1:8" ht="15" customHeight="1">
      <c r="A95" s="83">
        <v>45447</v>
      </c>
      <c r="B95" s="32" t="s">
        <v>1065</v>
      </c>
      <c r="C95" s="31" t="s">
        <v>1066</v>
      </c>
      <c r="D95" s="31" t="s">
        <v>902</v>
      </c>
      <c r="E95" s="31" t="s">
        <v>531</v>
      </c>
      <c r="F95" s="84">
        <v>218065</v>
      </c>
      <c r="G95" s="32">
        <v>859.28</v>
      </c>
      <c r="H95" s="32" t="s">
        <v>849</v>
      </c>
    </row>
    <row r="96" spans="1:8" ht="15" customHeight="1">
      <c r="A96" s="83">
        <v>45447</v>
      </c>
      <c r="B96" s="32" t="s">
        <v>205</v>
      </c>
      <c r="C96" s="31" t="s">
        <v>1067</v>
      </c>
      <c r="D96" s="31" t="s">
        <v>898</v>
      </c>
      <c r="E96" s="31" t="s">
        <v>531</v>
      </c>
      <c r="F96" s="84">
        <v>13420702</v>
      </c>
      <c r="G96" s="32">
        <v>503.53</v>
      </c>
      <c r="H96" s="32" t="s">
        <v>849</v>
      </c>
    </row>
    <row r="97" spans="1:8" ht="15" customHeight="1">
      <c r="A97" s="83">
        <v>45447</v>
      </c>
      <c r="B97" s="32" t="s">
        <v>1068</v>
      </c>
      <c r="C97" s="31" t="s">
        <v>1069</v>
      </c>
      <c r="D97" s="31" t="s">
        <v>1070</v>
      </c>
      <c r="E97" s="31" t="s">
        <v>531</v>
      </c>
      <c r="F97" s="84">
        <v>112800</v>
      </c>
      <c r="G97" s="32">
        <v>272.33999999999997</v>
      </c>
      <c r="H97" s="32" t="s">
        <v>849</v>
      </c>
    </row>
    <row r="98" spans="1:8" ht="15" customHeight="1">
      <c r="A98" s="83">
        <v>45447</v>
      </c>
      <c r="B98" s="32" t="s">
        <v>1068</v>
      </c>
      <c r="C98" s="31" t="s">
        <v>1069</v>
      </c>
      <c r="D98" s="31" t="s">
        <v>1042</v>
      </c>
      <c r="E98" s="31" t="s">
        <v>531</v>
      </c>
      <c r="F98" s="84">
        <v>24000</v>
      </c>
      <c r="G98" s="32">
        <v>280.10000000000002</v>
      </c>
      <c r="H98" s="32" t="s">
        <v>849</v>
      </c>
    </row>
    <row r="99" spans="1:8" ht="15" customHeight="1">
      <c r="A99" s="83">
        <v>45447</v>
      </c>
      <c r="B99" s="32" t="s">
        <v>1068</v>
      </c>
      <c r="C99" s="31" t="s">
        <v>1069</v>
      </c>
      <c r="D99" s="31" t="s">
        <v>904</v>
      </c>
      <c r="E99" s="31" t="s">
        <v>531</v>
      </c>
      <c r="F99" s="84">
        <v>61200</v>
      </c>
      <c r="G99" s="32">
        <v>279.86</v>
      </c>
      <c r="H99" s="32" t="s">
        <v>849</v>
      </c>
    </row>
    <row r="100" spans="1:8" ht="15" customHeight="1">
      <c r="A100" s="83">
        <v>45447</v>
      </c>
      <c r="B100" s="32" t="s">
        <v>947</v>
      </c>
      <c r="C100" s="31" t="s">
        <v>948</v>
      </c>
      <c r="D100" s="31" t="s">
        <v>904</v>
      </c>
      <c r="E100" s="31" t="s">
        <v>531</v>
      </c>
      <c r="F100" s="84">
        <v>31200</v>
      </c>
      <c r="G100" s="32">
        <v>170.78</v>
      </c>
      <c r="H100" s="32" t="s">
        <v>849</v>
      </c>
    </row>
    <row r="101" spans="1:8" ht="15" customHeight="1">
      <c r="A101" s="83">
        <v>45447</v>
      </c>
      <c r="B101" s="32" t="s">
        <v>949</v>
      </c>
      <c r="C101" s="31" t="s">
        <v>950</v>
      </c>
      <c r="D101" s="31" t="s">
        <v>951</v>
      </c>
      <c r="E101" s="31" t="s">
        <v>531</v>
      </c>
      <c r="F101" s="84">
        <v>8587200</v>
      </c>
      <c r="G101" s="32">
        <v>3.61</v>
      </c>
      <c r="H101" s="32" t="s">
        <v>849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1"/>
  <sheetViews>
    <sheetView zoomScale="80" zoomScaleNormal="80" workbookViewId="0">
      <selection activeCell="I21" sqref="I21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33.33203125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952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45448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532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522</v>
      </c>
      <c r="C9" s="93"/>
      <c r="D9" s="94" t="s">
        <v>533</v>
      </c>
      <c r="E9" s="93" t="s">
        <v>534</v>
      </c>
      <c r="F9" s="93" t="s">
        <v>535</v>
      </c>
      <c r="G9" s="93" t="s">
        <v>536</v>
      </c>
      <c r="H9" s="93" t="s">
        <v>537</v>
      </c>
      <c r="I9" s="93" t="s">
        <v>538</v>
      </c>
      <c r="J9" s="92" t="s">
        <v>539</v>
      </c>
      <c r="K9" s="93" t="s">
        <v>540</v>
      </c>
      <c r="L9" s="95" t="s">
        <v>541</v>
      </c>
      <c r="M9" s="95" t="s">
        <v>542</v>
      </c>
      <c r="N9" s="93" t="s">
        <v>543</v>
      </c>
      <c r="O9" s="238" t="s">
        <v>544</v>
      </c>
      <c r="P9" s="195" t="s">
        <v>545</v>
      </c>
      <c r="Q9" s="195" t="s">
        <v>813</v>
      </c>
      <c r="R9" s="1"/>
      <c r="S9" s="1"/>
      <c r="T9" s="1"/>
      <c r="U9" s="1"/>
      <c r="V9" s="1"/>
      <c r="W9" s="1"/>
      <c r="X9" s="1"/>
    </row>
    <row r="10" spans="1:26" ht="15" customHeight="1">
      <c r="A10" s="187">
        <v>1</v>
      </c>
      <c r="B10" s="184">
        <v>45373</v>
      </c>
      <c r="C10" s="188"/>
      <c r="D10" s="192" t="s">
        <v>224</v>
      </c>
      <c r="E10" s="189" t="s">
        <v>852</v>
      </c>
      <c r="F10" s="183" t="s">
        <v>853</v>
      </c>
      <c r="G10" s="185">
        <v>3612</v>
      </c>
      <c r="H10" s="183"/>
      <c r="I10" s="183" t="s">
        <v>854</v>
      </c>
      <c r="J10" s="185" t="s">
        <v>547</v>
      </c>
      <c r="K10" s="185"/>
      <c r="L10" s="186"/>
      <c r="M10" s="190"/>
      <c r="N10" s="185"/>
      <c r="O10" s="191"/>
      <c r="P10" s="186">
        <f>VLOOKUP(D10,'MidCap Intra'!$B$11:$C$571,2,0)</f>
        <v>3715</v>
      </c>
      <c r="Q10" s="228"/>
      <c r="R10" s="54" t="s">
        <v>858</v>
      </c>
    </row>
    <row r="11" spans="1:26" ht="15" customHeight="1">
      <c r="A11" s="187">
        <v>2</v>
      </c>
      <c r="B11" s="184">
        <v>45414</v>
      </c>
      <c r="C11" s="188"/>
      <c r="D11" s="192" t="s">
        <v>124</v>
      </c>
      <c r="E11" s="189" t="s">
        <v>852</v>
      </c>
      <c r="F11" s="183" t="s">
        <v>856</v>
      </c>
      <c r="G11" s="185">
        <v>1267</v>
      </c>
      <c r="H11" s="183"/>
      <c r="I11" s="183" t="s">
        <v>857</v>
      </c>
      <c r="J11" s="185" t="s">
        <v>547</v>
      </c>
      <c r="K11" s="185"/>
      <c r="L11" s="186"/>
      <c r="M11" s="190"/>
      <c r="N11" s="185"/>
      <c r="O11" s="191"/>
      <c r="P11" s="186">
        <f>VLOOKUP(D11,'MidCap Intra'!$B$11:$C$571,2,0)</f>
        <v>1303.55</v>
      </c>
      <c r="Q11" s="228"/>
      <c r="R11" s="54" t="s">
        <v>858</v>
      </c>
    </row>
    <row r="12" spans="1:26" ht="15" customHeight="1">
      <c r="A12" s="187">
        <v>3</v>
      </c>
      <c r="B12" s="184">
        <v>45419</v>
      </c>
      <c r="C12" s="188"/>
      <c r="D12" s="192" t="s">
        <v>154</v>
      </c>
      <c r="E12" s="189" t="s">
        <v>546</v>
      </c>
      <c r="F12" s="183" t="s">
        <v>974</v>
      </c>
      <c r="G12" s="185">
        <v>408.5</v>
      </c>
      <c r="H12" s="183"/>
      <c r="I12" s="183" t="s">
        <v>850</v>
      </c>
      <c r="J12" s="185" t="s">
        <v>547</v>
      </c>
      <c r="K12" s="185"/>
      <c r="L12" s="186"/>
      <c r="M12" s="190"/>
      <c r="N12" s="185"/>
      <c r="O12" s="191"/>
      <c r="P12" s="186">
        <f>VLOOKUP(D12,'MidCap Intra'!$B$11:$C$571,2,0)</f>
        <v>415.2</v>
      </c>
      <c r="Q12" s="228"/>
      <c r="R12" s="54" t="s">
        <v>858</v>
      </c>
    </row>
    <row r="13" spans="1:26" ht="15" customHeight="1">
      <c r="A13" s="266">
        <v>4</v>
      </c>
      <c r="B13" s="267">
        <v>45428</v>
      </c>
      <c r="C13" s="268"/>
      <c r="D13" s="269" t="s">
        <v>133</v>
      </c>
      <c r="E13" s="270" t="s">
        <v>546</v>
      </c>
      <c r="F13" s="249">
        <v>2307.5</v>
      </c>
      <c r="G13" s="250">
        <v>2185</v>
      </c>
      <c r="H13" s="249">
        <v>2425</v>
      </c>
      <c r="I13" s="249" t="s">
        <v>865</v>
      </c>
      <c r="J13" s="248" t="s">
        <v>972</v>
      </c>
      <c r="K13" s="248">
        <f t="shared" ref="K13" si="0">H13-F13</f>
        <v>117.5</v>
      </c>
      <c r="L13" s="262">
        <f t="shared" ref="L13" si="1">(F13*-0.3)/100</f>
        <v>-6.9225000000000003</v>
      </c>
      <c r="M13" s="263">
        <f t="shared" ref="M13" si="2">(K13+L13)/F13</f>
        <v>4.7920910075839651E-2</v>
      </c>
      <c r="N13" s="248" t="s">
        <v>548</v>
      </c>
      <c r="O13" s="264">
        <v>45447</v>
      </c>
      <c r="P13" s="265"/>
      <c r="Q13" s="228"/>
      <c r="R13" s="54" t="s">
        <v>858</v>
      </c>
    </row>
    <row r="14" spans="1:26" ht="15" customHeight="1">
      <c r="A14" s="266">
        <v>5</v>
      </c>
      <c r="B14" s="267">
        <v>45434</v>
      </c>
      <c r="C14" s="268"/>
      <c r="D14" s="269" t="s">
        <v>83</v>
      </c>
      <c r="E14" s="270" t="s">
        <v>546</v>
      </c>
      <c r="F14" s="249">
        <v>628</v>
      </c>
      <c r="G14" s="250">
        <v>588</v>
      </c>
      <c r="H14" s="249">
        <v>662.5</v>
      </c>
      <c r="I14" s="249" t="s">
        <v>899</v>
      </c>
      <c r="J14" s="248" t="s">
        <v>927</v>
      </c>
      <c r="K14" s="248">
        <f t="shared" ref="K14:K15" si="3">H14-F14</f>
        <v>34.5</v>
      </c>
      <c r="L14" s="262">
        <f t="shared" ref="L14:L15" si="4">(F14*-0.3)/100</f>
        <v>-1.8840000000000001</v>
      </c>
      <c r="M14" s="263">
        <f t="shared" ref="M14:M15" si="5">(K14+L14)/F14</f>
        <v>5.1936305732484075E-2</v>
      </c>
      <c r="N14" s="248" t="s">
        <v>548</v>
      </c>
      <c r="O14" s="264">
        <v>45446</v>
      </c>
      <c r="P14" s="265"/>
      <c r="Q14" s="228"/>
      <c r="R14" s="54" t="s">
        <v>858</v>
      </c>
    </row>
    <row r="15" spans="1:26" ht="15" customHeight="1">
      <c r="A15" s="324">
        <v>6</v>
      </c>
      <c r="B15" s="325">
        <v>45436</v>
      </c>
      <c r="C15" s="326"/>
      <c r="D15" s="327" t="s">
        <v>48</v>
      </c>
      <c r="E15" s="328" t="s">
        <v>546</v>
      </c>
      <c r="F15" s="318">
        <v>2570</v>
      </c>
      <c r="G15" s="319">
        <v>2460</v>
      </c>
      <c r="H15" s="318">
        <v>2370</v>
      </c>
      <c r="I15" s="318" t="s">
        <v>900</v>
      </c>
      <c r="J15" s="320" t="s">
        <v>963</v>
      </c>
      <c r="K15" s="320">
        <f t="shared" si="3"/>
        <v>-200</v>
      </c>
      <c r="L15" s="329">
        <f t="shared" si="4"/>
        <v>-7.71</v>
      </c>
      <c r="M15" s="330">
        <f t="shared" si="5"/>
        <v>-8.0821011673151755E-2</v>
      </c>
      <c r="N15" s="320" t="s">
        <v>558</v>
      </c>
      <c r="O15" s="331">
        <v>45447</v>
      </c>
      <c r="P15" s="323"/>
      <c r="Q15" s="228"/>
      <c r="R15" s="54" t="s">
        <v>858</v>
      </c>
    </row>
    <row r="16" spans="1:26" ht="15" customHeight="1">
      <c r="A16" s="187">
        <v>7</v>
      </c>
      <c r="B16" s="184">
        <v>45442</v>
      </c>
      <c r="C16" s="188"/>
      <c r="D16" s="192" t="s">
        <v>237</v>
      </c>
      <c r="E16" s="189" t="s">
        <v>546</v>
      </c>
      <c r="F16" s="183" t="s">
        <v>910</v>
      </c>
      <c r="G16" s="185">
        <v>965</v>
      </c>
      <c r="H16" s="183"/>
      <c r="I16" s="183" t="s">
        <v>911</v>
      </c>
      <c r="J16" s="185" t="s">
        <v>547</v>
      </c>
      <c r="K16" s="185"/>
      <c r="L16" s="186"/>
      <c r="M16" s="190"/>
      <c r="N16" s="185"/>
      <c r="O16" s="191"/>
      <c r="P16" s="186">
        <f>VLOOKUP(D16,'MidCap Intra'!$B$11:$C$571,2,0)</f>
        <v>1003.6</v>
      </c>
      <c r="Q16" s="228"/>
      <c r="R16" s="54" t="s">
        <v>858</v>
      </c>
    </row>
    <row r="17" spans="1:38" ht="15" customHeight="1">
      <c r="A17" s="266">
        <v>8</v>
      </c>
      <c r="B17" s="267">
        <v>45442</v>
      </c>
      <c r="C17" s="268"/>
      <c r="D17" s="269" t="s">
        <v>206</v>
      </c>
      <c r="E17" s="270" t="s">
        <v>546</v>
      </c>
      <c r="F17" s="249">
        <v>2860</v>
      </c>
      <c r="G17" s="250">
        <v>2720</v>
      </c>
      <c r="H17" s="249">
        <v>2955</v>
      </c>
      <c r="I17" s="249" t="s">
        <v>912</v>
      </c>
      <c r="J17" s="248" t="s">
        <v>926</v>
      </c>
      <c r="K17" s="248">
        <f t="shared" ref="K17" si="6">H17-F17</f>
        <v>95</v>
      </c>
      <c r="L17" s="262">
        <f t="shared" ref="L17" si="7">(F17*-0.3)/100</f>
        <v>-8.58</v>
      </c>
      <c r="M17" s="263">
        <f t="shared" ref="M17" si="8">(K17+L17)/F17</f>
        <v>3.0216783216783217E-2</v>
      </c>
      <c r="N17" s="248" t="s">
        <v>548</v>
      </c>
      <c r="O17" s="264">
        <v>45446</v>
      </c>
      <c r="P17" s="265"/>
      <c r="Q17" s="228"/>
      <c r="R17" s="54" t="s">
        <v>858</v>
      </c>
    </row>
    <row r="18" spans="1:38" ht="15" customHeight="1">
      <c r="A18" s="266">
        <v>9</v>
      </c>
      <c r="B18" s="267">
        <v>45442</v>
      </c>
      <c r="C18" s="268"/>
      <c r="D18" s="269" t="s">
        <v>112</v>
      </c>
      <c r="E18" s="270" t="s">
        <v>546</v>
      </c>
      <c r="F18" s="249">
        <v>199</v>
      </c>
      <c r="G18" s="250">
        <v>185</v>
      </c>
      <c r="H18" s="249">
        <v>216.5</v>
      </c>
      <c r="I18" s="249" t="s">
        <v>913</v>
      </c>
      <c r="J18" s="248" t="s">
        <v>925</v>
      </c>
      <c r="K18" s="248">
        <f t="shared" ref="K18:K19" si="9">H18-F18</f>
        <v>17.5</v>
      </c>
      <c r="L18" s="262">
        <f t="shared" ref="L18:L19" si="10">(F18*-0.3)/100</f>
        <v>-0.59699999999999998</v>
      </c>
      <c r="M18" s="263">
        <f t="shared" ref="M18:M19" si="11">(K18+L18)/F18</f>
        <v>8.4939698492462301E-2</v>
      </c>
      <c r="N18" s="248" t="s">
        <v>548</v>
      </c>
      <c r="O18" s="264">
        <v>45446</v>
      </c>
      <c r="P18" s="265"/>
      <c r="Q18" s="228"/>
      <c r="R18" s="54" t="s">
        <v>859</v>
      </c>
    </row>
    <row r="19" spans="1:38" ht="15" customHeight="1">
      <c r="A19" s="324">
        <v>10</v>
      </c>
      <c r="B19" s="325">
        <v>45446</v>
      </c>
      <c r="C19" s="326"/>
      <c r="D19" s="327" t="s">
        <v>121</v>
      </c>
      <c r="E19" s="328" t="s">
        <v>546</v>
      </c>
      <c r="F19" s="318">
        <v>561</v>
      </c>
      <c r="G19" s="319">
        <v>534</v>
      </c>
      <c r="H19" s="318">
        <v>530</v>
      </c>
      <c r="I19" s="318" t="s">
        <v>928</v>
      </c>
      <c r="J19" s="320" t="s">
        <v>964</v>
      </c>
      <c r="K19" s="320">
        <f t="shared" si="9"/>
        <v>-31</v>
      </c>
      <c r="L19" s="329">
        <f t="shared" si="10"/>
        <v>-1.6829999999999998</v>
      </c>
      <c r="M19" s="330">
        <f t="shared" si="11"/>
        <v>-5.8258467023172902E-2</v>
      </c>
      <c r="N19" s="320" t="s">
        <v>558</v>
      </c>
      <c r="O19" s="331">
        <v>45447</v>
      </c>
      <c r="P19" s="323"/>
      <c r="Q19" s="228"/>
    </row>
    <row r="20" spans="1:38" ht="15" customHeight="1">
      <c r="A20" s="187">
        <v>11</v>
      </c>
      <c r="B20" s="184">
        <v>45447</v>
      </c>
      <c r="C20" s="188"/>
      <c r="D20" s="192" t="s">
        <v>206</v>
      </c>
      <c r="E20" s="189" t="s">
        <v>546</v>
      </c>
      <c r="F20" s="183" t="s">
        <v>954</v>
      </c>
      <c r="G20" s="185">
        <v>2740</v>
      </c>
      <c r="H20" s="183"/>
      <c r="I20" s="183" t="s">
        <v>955</v>
      </c>
      <c r="J20" s="185" t="s">
        <v>547</v>
      </c>
      <c r="K20" s="185"/>
      <c r="L20" s="186"/>
      <c r="M20" s="190"/>
      <c r="N20" s="185"/>
      <c r="O20" s="191"/>
      <c r="P20" s="186"/>
      <c r="Q20" s="228"/>
    </row>
    <row r="21" spans="1:38" ht="15" customHeight="1">
      <c r="A21" s="187">
        <v>12</v>
      </c>
      <c r="B21" s="184">
        <v>45447</v>
      </c>
      <c r="C21" s="188"/>
      <c r="D21" s="192" t="s">
        <v>126</v>
      </c>
      <c r="E21" s="189" t="s">
        <v>546</v>
      </c>
      <c r="F21" s="183" t="s">
        <v>961</v>
      </c>
      <c r="G21" s="185">
        <v>1360</v>
      </c>
      <c r="H21" s="183"/>
      <c r="I21" s="183" t="s">
        <v>962</v>
      </c>
      <c r="J21" s="185" t="s">
        <v>547</v>
      </c>
      <c r="K21" s="185"/>
      <c r="L21" s="186"/>
      <c r="M21" s="190"/>
      <c r="N21" s="185"/>
      <c r="O21" s="191"/>
      <c r="P21" s="186"/>
      <c r="Q21" s="228"/>
    </row>
    <row r="22" spans="1:38" ht="15" customHeight="1">
      <c r="A22" s="324">
        <v>13</v>
      </c>
      <c r="B22" s="325">
        <v>45447</v>
      </c>
      <c r="C22" s="326"/>
      <c r="D22" s="327" t="s">
        <v>92</v>
      </c>
      <c r="E22" s="328" t="s">
        <v>546</v>
      </c>
      <c r="F22" s="318">
        <v>467.5</v>
      </c>
      <c r="G22" s="319">
        <v>445</v>
      </c>
      <c r="H22" s="318">
        <v>440</v>
      </c>
      <c r="I22" s="318" t="s">
        <v>965</v>
      </c>
      <c r="J22" s="320" t="s">
        <v>973</v>
      </c>
      <c r="K22" s="320">
        <f t="shared" ref="K22" si="12">H22-F22</f>
        <v>-27.5</v>
      </c>
      <c r="L22" s="329">
        <f t="shared" ref="L22" si="13">(F22*-0.3)/100</f>
        <v>-1.4025000000000001</v>
      </c>
      <c r="M22" s="330">
        <f t="shared" ref="M22" si="14">(K22+L22)/F22</f>
        <v>-6.1823529411764708E-2</v>
      </c>
      <c r="N22" s="320" t="s">
        <v>558</v>
      </c>
      <c r="O22" s="331">
        <v>45447</v>
      </c>
      <c r="P22" s="323"/>
      <c r="Q22" s="228"/>
    </row>
    <row r="23" spans="1:38" ht="15" customHeight="1">
      <c r="A23" s="187">
        <v>14</v>
      </c>
      <c r="B23" s="184">
        <v>45447</v>
      </c>
      <c r="C23" s="188"/>
      <c r="D23" s="192" t="s">
        <v>151</v>
      </c>
      <c r="E23" s="189" t="s">
        <v>546</v>
      </c>
      <c r="F23" s="183" t="s">
        <v>1084</v>
      </c>
      <c r="G23" s="185">
        <v>150</v>
      </c>
      <c r="H23" s="183"/>
      <c r="I23" s="183" t="s">
        <v>1085</v>
      </c>
      <c r="J23" s="185" t="s">
        <v>547</v>
      </c>
      <c r="K23" s="185"/>
      <c r="L23" s="186"/>
      <c r="M23" s="190"/>
      <c r="N23" s="185"/>
      <c r="O23" s="191"/>
      <c r="P23" s="186"/>
      <c r="Q23" s="228"/>
    </row>
    <row r="24" spans="1:38" ht="15" customHeight="1">
      <c r="A24" s="187"/>
      <c r="B24" s="184"/>
      <c r="C24" s="188"/>
      <c r="D24" s="192"/>
      <c r="E24" s="189"/>
      <c r="F24" s="183"/>
      <c r="G24" s="185"/>
      <c r="H24" s="183"/>
      <c r="I24" s="183"/>
      <c r="J24" s="185"/>
      <c r="K24" s="185"/>
      <c r="L24" s="186"/>
      <c r="M24" s="190"/>
      <c r="N24" s="185"/>
      <c r="O24" s="191"/>
      <c r="P24" s="186"/>
      <c r="Q24" s="228"/>
    </row>
    <row r="25" spans="1:38" ht="15" customHeight="1">
      <c r="A25" s="187"/>
      <c r="B25" s="184"/>
      <c r="C25" s="188"/>
      <c r="D25" s="192"/>
      <c r="E25" s="189"/>
      <c r="F25" s="183"/>
      <c r="G25" s="185"/>
      <c r="H25" s="183"/>
      <c r="I25" s="183"/>
      <c r="J25" s="185"/>
      <c r="K25" s="185"/>
      <c r="L25" s="186"/>
      <c r="M25" s="190"/>
      <c r="N25" s="185"/>
      <c r="O25" s="191"/>
      <c r="P25" s="186"/>
      <c r="Q25" s="228"/>
    </row>
    <row r="26" spans="1:38" ht="15" customHeight="1">
      <c r="A26" s="187"/>
      <c r="B26" s="184"/>
      <c r="C26" s="188"/>
      <c r="D26" s="192"/>
      <c r="E26" s="189"/>
      <c r="F26" s="183"/>
      <c r="G26" s="185"/>
      <c r="H26" s="183"/>
      <c r="I26" s="183"/>
      <c r="J26" s="185"/>
      <c r="K26" s="185"/>
      <c r="L26" s="186"/>
      <c r="M26" s="190"/>
      <c r="N26" s="185"/>
      <c r="O26" s="191"/>
      <c r="P26" s="186"/>
      <c r="Q26" s="228"/>
    </row>
    <row r="27" spans="1:38" ht="15" customHeight="1">
      <c r="G27" s="54"/>
      <c r="H27" s="54"/>
      <c r="I27" s="54"/>
      <c r="J27" s="54"/>
      <c r="K27" s="54"/>
      <c r="L27" s="54"/>
      <c r="M27" s="54"/>
      <c r="N27" s="54"/>
      <c r="O27" s="54"/>
      <c r="P27" s="54"/>
    </row>
    <row r="28" spans="1:38" ht="14.25" customHeight="1">
      <c r="A28" s="96"/>
      <c r="B28" s="97"/>
      <c r="C28" s="98"/>
      <c r="D28" s="99"/>
      <c r="E28" s="100"/>
      <c r="F28" s="100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102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2" customHeight="1">
      <c r="A29" s="103" t="s">
        <v>549</v>
      </c>
      <c r="B29" s="104"/>
      <c r="C29" s="105"/>
      <c r="E29" s="106"/>
      <c r="F29" s="106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2" customHeight="1">
      <c r="A30" s="107" t="s">
        <v>550</v>
      </c>
      <c r="B30" s="103"/>
      <c r="C30" s="103"/>
      <c r="D30" s="103"/>
      <c r="E30" s="37"/>
      <c r="F30" s="108" t="s">
        <v>551</v>
      </c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" customHeight="1">
      <c r="A31" s="103" t="s">
        <v>552</v>
      </c>
      <c r="B31" s="103"/>
      <c r="C31" s="103"/>
      <c r="D31" s="103" t="s">
        <v>553</v>
      </c>
      <c r="E31" s="6"/>
      <c r="F31" s="108" t="s">
        <v>554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2" customHeight="1">
      <c r="A32" s="103"/>
      <c r="B32" s="103"/>
      <c r="C32" s="103"/>
      <c r="D32" s="103"/>
      <c r="E32" s="6"/>
      <c r="F32" s="6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2" customHeight="1">
      <c r="A33" s="196"/>
      <c r="B33" s="196"/>
      <c r="C33" s="196"/>
      <c r="D33" s="196"/>
      <c r="E33" s="197"/>
      <c r="F33" s="197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4.25" customHeight="1">
      <c r="A34" s="103"/>
      <c r="B34" s="103"/>
      <c r="C34" s="103"/>
      <c r="D34" s="103"/>
      <c r="E34" s="6"/>
      <c r="F34" s="6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2.75" customHeight="1">
      <c r="A35" s="115" t="s">
        <v>559</v>
      </c>
      <c r="B35" s="115"/>
      <c r="C35" s="115"/>
      <c r="D35" s="115"/>
      <c r="E35" s="6"/>
      <c r="F35" s="6"/>
      <c r="G35" s="54"/>
      <c r="H35" s="54"/>
      <c r="I35" s="54"/>
      <c r="J35" s="54"/>
      <c r="K35" s="54"/>
      <c r="L35" s="54"/>
      <c r="M35" s="54"/>
      <c r="N35" s="54"/>
      <c r="O35" s="54"/>
      <c r="P35" s="54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38.25" customHeight="1">
      <c r="A36" s="93" t="s">
        <v>16</v>
      </c>
      <c r="B36" s="93" t="s">
        <v>522</v>
      </c>
      <c r="C36" s="93"/>
      <c r="D36" s="94" t="s">
        <v>533</v>
      </c>
      <c r="E36" s="93" t="s">
        <v>534</v>
      </c>
      <c r="F36" s="93" t="s">
        <v>535</v>
      </c>
      <c r="G36" s="93" t="s">
        <v>555</v>
      </c>
      <c r="H36" s="93" t="s">
        <v>537</v>
      </c>
      <c r="I36" s="193" t="s">
        <v>538</v>
      </c>
      <c r="J36" s="195" t="s">
        <v>539</v>
      </c>
      <c r="K36" s="194" t="s">
        <v>560</v>
      </c>
      <c r="L36" s="95" t="s">
        <v>541</v>
      </c>
      <c r="M36" s="116" t="s">
        <v>561</v>
      </c>
      <c r="N36" s="93" t="s">
        <v>562</v>
      </c>
      <c r="O36" s="92" t="s">
        <v>543</v>
      </c>
      <c r="P36" s="261" t="s">
        <v>544</v>
      </c>
      <c r="Q36" s="230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2.75" customHeight="1">
      <c r="A37" s="313">
        <v>1</v>
      </c>
      <c r="B37" s="314">
        <v>45446</v>
      </c>
      <c r="C37" s="315"/>
      <c r="D37" s="315" t="s">
        <v>903</v>
      </c>
      <c r="E37" s="313" t="s">
        <v>546</v>
      </c>
      <c r="F37" s="313">
        <v>12550</v>
      </c>
      <c r="G37" s="313">
        <v>12300</v>
      </c>
      <c r="H37" s="313">
        <v>12300</v>
      </c>
      <c r="I37" s="316" t="s">
        <v>929</v>
      </c>
      <c r="J37" s="307" t="s">
        <v>957</v>
      </c>
      <c r="K37" s="308">
        <f>H37-F37</f>
        <v>-250</v>
      </c>
      <c r="L37" s="309">
        <f t="shared" ref="L37" si="15">(H37*N37)*0.03%</f>
        <v>184.49999999999997</v>
      </c>
      <c r="M37" s="310">
        <f t="shared" ref="M37" si="16">(K37*N37)-L37</f>
        <v>-12684.5</v>
      </c>
      <c r="N37" s="308">
        <v>50</v>
      </c>
      <c r="O37" s="311" t="s">
        <v>558</v>
      </c>
      <c r="P37" s="312">
        <v>45447</v>
      </c>
      <c r="Q37" s="226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118"/>
      <c r="AK37" s="118"/>
      <c r="AL37" s="118"/>
    </row>
    <row r="38" spans="1:38" ht="12.75" customHeight="1">
      <c r="A38" s="313">
        <v>2</v>
      </c>
      <c r="B38" s="314">
        <v>45446</v>
      </c>
      <c r="C38" s="315"/>
      <c r="D38" s="315" t="s">
        <v>930</v>
      </c>
      <c r="E38" s="313" t="s">
        <v>546</v>
      </c>
      <c r="F38" s="313">
        <v>2381.5</v>
      </c>
      <c r="G38" s="313">
        <v>2355</v>
      </c>
      <c r="H38" s="313">
        <v>2355</v>
      </c>
      <c r="I38" s="316" t="s">
        <v>931</v>
      </c>
      <c r="J38" s="307" t="s">
        <v>956</v>
      </c>
      <c r="K38" s="308">
        <f>H38-F38</f>
        <v>-26.5</v>
      </c>
      <c r="L38" s="309">
        <f t="shared" ref="L38" si="17">(H38*N38)*0.03%</f>
        <v>337.00049999999999</v>
      </c>
      <c r="M38" s="310">
        <f t="shared" ref="M38" si="18">(K38*N38)-L38</f>
        <v>-12977.5005</v>
      </c>
      <c r="N38" s="308">
        <v>477</v>
      </c>
      <c r="O38" s="311" t="s">
        <v>558</v>
      </c>
      <c r="P38" s="312">
        <v>45447</v>
      </c>
      <c r="Q38" s="226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118"/>
      <c r="AK38" s="118"/>
      <c r="AL38" s="118"/>
    </row>
    <row r="39" spans="1:38" ht="12.75" customHeight="1">
      <c r="A39" s="313">
        <v>3</v>
      </c>
      <c r="B39" s="314">
        <v>45446</v>
      </c>
      <c r="C39" s="315"/>
      <c r="D39" s="315" t="s">
        <v>932</v>
      </c>
      <c r="E39" s="313" t="s">
        <v>546</v>
      </c>
      <c r="F39" s="313">
        <v>3879.5</v>
      </c>
      <c r="G39" s="313">
        <v>3810</v>
      </c>
      <c r="H39" s="313">
        <v>3755</v>
      </c>
      <c r="I39" s="316" t="s">
        <v>933</v>
      </c>
      <c r="J39" s="307" t="s">
        <v>966</v>
      </c>
      <c r="K39" s="308">
        <f>H39-F39</f>
        <v>-124.5</v>
      </c>
      <c r="L39" s="309">
        <f t="shared" ref="L39" si="19">(H39*N39)*0.03%</f>
        <v>168.97499999999999</v>
      </c>
      <c r="M39" s="310">
        <f t="shared" ref="M39" si="20">(K39*N39)-L39</f>
        <v>-18843.974999999999</v>
      </c>
      <c r="N39" s="308">
        <v>150</v>
      </c>
      <c r="O39" s="311" t="s">
        <v>558</v>
      </c>
      <c r="P39" s="312">
        <v>45447</v>
      </c>
      <c r="Q39" s="226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118"/>
      <c r="AK39" s="118"/>
      <c r="AL39" s="118"/>
    </row>
    <row r="40" spans="1:38" ht="12.75" customHeight="1">
      <c r="A40" s="297"/>
      <c r="B40" s="298"/>
      <c r="C40" s="271"/>
      <c r="D40" s="271"/>
      <c r="E40" s="297"/>
      <c r="F40" s="297"/>
      <c r="G40" s="297"/>
      <c r="H40" s="297"/>
      <c r="I40" s="296"/>
      <c r="J40" s="185"/>
      <c r="K40" s="183"/>
      <c r="L40" s="186"/>
      <c r="M40" s="279"/>
      <c r="N40" s="183"/>
      <c r="O40" s="185"/>
      <c r="P40" s="231"/>
      <c r="Q40" s="226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118"/>
      <c r="AK40" s="118"/>
      <c r="AL40" s="118"/>
    </row>
    <row r="41" spans="1:38" s="274" customFormat="1" ht="12.75" customHeight="1">
      <c r="A41" s="183"/>
      <c r="B41" s="231"/>
      <c r="C41" s="227"/>
      <c r="D41" s="227"/>
      <c r="E41" s="183"/>
      <c r="F41" s="183"/>
      <c r="G41" s="183"/>
      <c r="H41" s="183"/>
      <c r="I41" s="185"/>
      <c r="J41" s="185"/>
      <c r="K41" s="183"/>
      <c r="L41" s="186"/>
      <c r="M41" s="279"/>
      <c r="N41" s="183"/>
      <c r="O41" s="185"/>
      <c r="P41" s="231"/>
      <c r="Q41" s="226"/>
      <c r="R41" s="272"/>
      <c r="S41" s="272"/>
      <c r="T41" s="272"/>
      <c r="U41" s="272"/>
      <c r="V41" s="272"/>
      <c r="W41" s="272"/>
      <c r="X41" s="272"/>
      <c r="Y41" s="272"/>
      <c r="Z41" s="272"/>
      <c r="AA41" s="272"/>
      <c r="AB41" s="272"/>
      <c r="AC41" s="272"/>
      <c r="AD41" s="272"/>
      <c r="AE41" s="272"/>
      <c r="AF41" s="272"/>
      <c r="AG41" s="272"/>
      <c r="AH41" s="272"/>
      <c r="AI41" s="272"/>
      <c r="AJ41" s="273"/>
      <c r="AK41" s="273"/>
      <c r="AL41" s="273"/>
    </row>
    <row r="42" spans="1:38" s="274" customFormat="1" ht="15" customHeight="1">
      <c r="A42" s="273"/>
      <c r="B42" s="226"/>
      <c r="C42" s="275"/>
      <c r="D42" s="275"/>
      <c r="E42" s="273"/>
      <c r="F42" s="273"/>
      <c r="G42" s="273"/>
      <c r="H42" s="273"/>
      <c r="I42" s="276"/>
      <c r="J42" s="276"/>
      <c r="K42" s="273"/>
      <c r="L42" s="277"/>
      <c r="M42" s="278"/>
      <c r="N42" s="273"/>
      <c r="O42" s="276"/>
      <c r="P42" s="226"/>
      <c r="R42" s="272"/>
      <c r="S42" s="272"/>
      <c r="T42" s="272"/>
      <c r="U42" s="272"/>
      <c r="V42" s="272"/>
      <c r="W42" s="272"/>
      <c r="X42" s="272"/>
      <c r="Y42" s="272"/>
      <c r="Z42" s="272"/>
      <c r="AA42" s="272"/>
      <c r="AB42" s="272"/>
      <c r="AC42" s="272"/>
      <c r="AD42" s="272"/>
      <c r="AE42" s="272"/>
      <c r="AF42" s="272"/>
      <c r="AG42" s="272"/>
      <c r="AH42" s="272"/>
      <c r="AI42" s="272"/>
    </row>
    <row r="43" spans="1:38" ht="12.75" customHeight="1">
      <c r="A43" s="118"/>
      <c r="B43" s="120"/>
      <c r="C43" s="117"/>
      <c r="D43" s="117"/>
      <c r="E43" s="118"/>
      <c r="F43" s="118"/>
      <c r="G43" s="118"/>
      <c r="H43" s="121"/>
      <c r="I43" s="121"/>
      <c r="J43" s="121"/>
      <c r="K43" s="117"/>
      <c r="L43" s="118"/>
      <c r="M43" s="118"/>
      <c r="N43" s="118"/>
      <c r="O43" s="121"/>
      <c r="P43" s="121"/>
      <c r="Q43" s="121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118"/>
      <c r="AK43" s="118"/>
      <c r="AL43" s="118"/>
    </row>
    <row r="44" spans="1:38" ht="13.8">
      <c r="A44" s="122" t="s">
        <v>563</v>
      </c>
      <c r="B44" s="122"/>
      <c r="C44" s="122"/>
      <c r="D44" s="122"/>
      <c r="E44" s="123"/>
      <c r="F44" s="101"/>
      <c r="G44" s="101"/>
      <c r="H44" s="101"/>
      <c r="I44" s="101"/>
      <c r="J44" s="1"/>
      <c r="K44" s="6"/>
      <c r="L44" s="6"/>
      <c r="M44" s="6"/>
      <c r="N44" s="1"/>
      <c r="O44" s="1"/>
      <c r="P44" s="37"/>
      <c r="Q44" s="37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37"/>
      <c r="AK44" s="37"/>
      <c r="AL44" s="37"/>
    </row>
    <row r="45" spans="1:38" ht="39.6">
      <c r="A45" s="93" t="s">
        <v>16</v>
      </c>
      <c r="B45" s="93" t="s">
        <v>522</v>
      </c>
      <c r="C45" s="93"/>
      <c r="D45" s="94" t="s">
        <v>533</v>
      </c>
      <c r="E45" s="93" t="s">
        <v>534</v>
      </c>
      <c r="F45" s="93" t="s">
        <v>535</v>
      </c>
      <c r="G45" s="93" t="s">
        <v>555</v>
      </c>
      <c r="H45" s="93" t="s">
        <v>537</v>
      </c>
      <c r="I45" s="93" t="s">
        <v>538</v>
      </c>
      <c r="J45" s="92" t="s">
        <v>539</v>
      </c>
      <c r="K45" s="92" t="s">
        <v>564</v>
      </c>
      <c r="L45" s="95" t="s">
        <v>541</v>
      </c>
      <c r="M45" s="116" t="s">
        <v>561</v>
      </c>
      <c r="N45" s="93" t="s">
        <v>562</v>
      </c>
      <c r="O45" s="93" t="s">
        <v>543</v>
      </c>
      <c r="P45" s="94" t="s">
        <v>544</v>
      </c>
      <c r="Q45" s="229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37"/>
      <c r="AK45" s="37"/>
      <c r="AL45" s="37"/>
    </row>
    <row r="46" spans="1:38" ht="12.75" customHeight="1">
      <c r="A46" s="346">
        <v>1</v>
      </c>
      <c r="B46" s="350">
        <v>45443</v>
      </c>
      <c r="C46" s="305"/>
      <c r="D46" s="306" t="s">
        <v>914</v>
      </c>
      <c r="E46" s="249" t="s">
        <v>557</v>
      </c>
      <c r="F46" s="249">
        <v>335</v>
      </c>
      <c r="G46" s="249"/>
      <c r="H46" s="249">
        <v>535</v>
      </c>
      <c r="I46" s="250"/>
      <c r="J46" s="348" t="s">
        <v>968</v>
      </c>
      <c r="K46" s="249">
        <f>H46-F46</f>
        <v>200</v>
      </c>
      <c r="L46" s="265">
        <v>50</v>
      </c>
      <c r="M46" s="344">
        <f>(65*25)-100</f>
        <v>1525</v>
      </c>
      <c r="N46" s="346">
        <v>25</v>
      </c>
      <c r="O46" s="348" t="s">
        <v>548</v>
      </c>
      <c r="P46" s="350">
        <v>45447</v>
      </c>
      <c r="Q46" s="226"/>
      <c r="R46" s="54" t="s">
        <v>858</v>
      </c>
      <c r="S46" s="54"/>
      <c r="T46" s="37"/>
      <c r="U46" s="54"/>
      <c r="V46" s="37"/>
      <c r="W46" s="54"/>
      <c r="X46" s="37"/>
      <c r="Y46" s="54"/>
      <c r="Z46" s="37"/>
      <c r="AA46" s="54"/>
      <c r="AB46" s="37"/>
      <c r="AC46" s="54"/>
      <c r="AD46" s="37"/>
      <c r="AE46" s="54"/>
      <c r="AF46" s="37"/>
      <c r="AG46" s="119"/>
      <c r="AH46" s="117"/>
      <c r="AI46" s="117"/>
      <c r="AJ46" s="118"/>
      <c r="AK46" s="118"/>
      <c r="AL46" s="118"/>
    </row>
    <row r="47" spans="1:38" ht="12.75" customHeight="1">
      <c r="A47" s="347"/>
      <c r="B47" s="351"/>
      <c r="C47" s="305"/>
      <c r="D47" s="306" t="s">
        <v>915</v>
      </c>
      <c r="E47" s="249" t="s">
        <v>819</v>
      </c>
      <c r="F47" s="249">
        <v>180</v>
      </c>
      <c r="G47" s="249"/>
      <c r="H47" s="249">
        <v>315</v>
      </c>
      <c r="I47" s="250"/>
      <c r="J47" s="349"/>
      <c r="K47" s="249">
        <f>F47-H47</f>
        <v>-135</v>
      </c>
      <c r="L47" s="265">
        <v>50</v>
      </c>
      <c r="M47" s="345"/>
      <c r="N47" s="347"/>
      <c r="O47" s="349"/>
      <c r="P47" s="351"/>
      <c r="Q47" s="226"/>
      <c r="R47" s="54"/>
      <c r="S47" s="54"/>
      <c r="T47" s="37"/>
      <c r="U47" s="54"/>
      <c r="V47" s="37"/>
      <c r="W47" s="54"/>
      <c r="X47" s="37"/>
      <c r="Y47" s="54"/>
      <c r="Z47" s="37"/>
      <c r="AA47" s="54"/>
      <c r="AB47" s="37"/>
      <c r="AC47" s="54"/>
      <c r="AD47" s="37"/>
      <c r="AE47" s="54"/>
      <c r="AF47" s="37"/>
      <c r="AG47" s="119"/>
      <c r="AH47" s="117"/>
      <c r="AI47" s="117"/>
      <c r="AJ47" s="118"/>
      <c r="AK47" s="118"/>
      <c r="AL47" s="118"/>
    </row>
    <row r="48" spans="1:38" ht="12.75" customHeight="1">
      <c r="A48" s="352">
        <v>2</v>
      </c>
      <c r="B48" s="354">
        <v>45443</v>
      </c>
      <c r="C48" s="317"/>
      <c r="D48" s="315" t="s">
        <v>916</v>
      </c>
      <c r="E48" s="318" t="s">
        <v>819</v>
      </c>
      <c r="F48" s="318">
        <v>325</v>
      </c>
      <c r="G48" s="318"/>
      <c r="H48" s="318">
        <v>205</v>
      </c>
      <c r="I48" s="319"/>
      <c r="J48" s="360" t="s">
        <v>958</v>
      </c>
      <c r="K48" s="320">
        <f>F48-H48</f>
        <v>120</v>
      </c>
      <c r="L48" s="321">
        <v>50</v>
      </c>
      <c r="M48" s="322">
        <f t="shared" ref="M48:M51" si="21">(K48*N48)-L48</f>
        <v>2950</v>
      </c>
      <c r="N48" s="320">
        <v>25</v>
      </c>
      <c r="O48" s="360" t="s">
        <v>558</v>
      </c>
      <c r="P48" s="354">
        <v>45447</v>
      </c>
      <c r="Q48" s="226"/>
      <c r="R48" s="54" t="s">
        <v>860</v>
      </c>
      <c r="S48" s="54"/>
      <c r="T48" s="37"/>
      <c r="U48" s="54"/>
      <c r="V48" s="37"/>
      <c r="W48" s="54"/>
      <c r="X48" s="37"/>
      <c r="Y48" s="54"/>
      <c r="Z48" s="37"/>
      <c r="AA48" s="54"/>
      <c r="AB48" s="37"/>
      <c r="AC48" s="54"/>
      <c r="AD48" s="37"/>
      <c r="AE48" s="54"/>
      <c r="AF48" s="37"/>
      <c r="AG48" s="119"/>
      <c r="AH48" s="117"/>
      <c r="AI48" s="117"/>
      <c r="AJ48" s="118"/>
      <c r="AK48" s="118"/>
      <c r="AL48" s="118"/>
    </row>
    <row r="49" spans="1:38" ht="12.75" customHeight="1">
      <c r="A49" s="372"/>
      <c r="B49" s="363"/>
      <c r="C49" s="317"/>
      <c r="D49" s="315" t="s">
        <v>918</v>
      </c>
      <c r="E49" s="318" t="s">
        <v>819</v>
      </c>
      <c r="F49" s="318">
        <v>360</v>
      </c>
      <c r="G49" s="318"/>
      <c r="H49" s="318">
        <v>500</v>
      </c>
      <c r="I49" s="319"/>
      <c r="J49" s="361"/>
      <c r="K49" s="320">
        <f>F49-H49</f>
        <v>-140</v>
      </c>
      <c r="L49" s="321">
        <v>50</v>
      </c>
      <c r="M49" s="322">
        <f t="shared" si="21"/>
        <v>-3550</v>
      </c>
      <c r="N49" s="320">
        <v>25</v>
      </c>
      <c r="O49" s="361"/>
      <c r="P49" s="363"/>
      <c r="Q49" s="226"/>
      <c r="R49" s="54"/>
      <c r="S49" s="54"/>
      <c r="T49" s="37"/>
      <c r="U49" s="54"/>
      <c r="V49" s="37"/>
      <c r="W49" s="54"/>
      <c r="X49" s="37"/>
      <c r="Y49" s="54"/>
      <c r="Z49" s="37"/>
      <c r="AA49" s="54"/>
      <c r="AB49" s="37"/>
      <c r="AC49" s="54"/>
      <c r="AD49" s="37"/>
      <c r="AE49" s="54"/>
      <c r="AF49" s="37"/>
      <c r="AG49" s="119"/>
      <c r="AH49" s="117"/>
      <c r="AI49" s="117"/>
      <c r="AJ49" s="118"/>
      <c r="AK49" s="118"/>
      <c r="AL49" s="118"/>
    </row>
    <row r="50" spans="1:38" ht="12.75" customHeight="1">
      <c r="A50" s="372"/>
      <c r="B50" s="363"/>
      <c r="C50" s="317"/>
      <c r="D50" s="315" t="s">
        <v>917</v>
      </c>
      <c r="E50" s="318" t="s">
        <v>557</v>
      </c>
      <c r="F50" s="318">
        <v>202.5</v>
      </c>
      <c r="G50" s="318"/>
      <c r="H50" s="318">
        <v>125</v>
      </c>
      <c r="I50" s="319"/>
      <c r="J50" s="361"/>
      <c r="K50" s="320">
        <f>H50-F50</f>
        <v>-77.5</v>
      </c>
      <c r="L50" s="321">
        <v>50</v>
      </c>
      <c r="M50" s="322">
        <f t="shared" si="21"/>
        <v>-1987.5</v>
      </c>
      <c r="N50" s="320">
        <v>25</v>
      </c>
      <c r="O50" s="361"/>
      <c r="P50" s="363"/>
      <c r="Q50" s="226"/>
      <c r="R50" s="54"/>
      <c r="S50" s="54"/>
      <c r="T50" s="37"/>
      <c r="U50" s="54"/>
      <c r="V50" s="37"/>
      <c r="W50" s="54"/>
      <c r="X50" s="37"/>
      <c r="Y50" s="54"/>
      <c r="Z50" s="37"/>
      <c r="AA50" s="54"/>
      <c r="AB50" s="37"/>
      <c r="AC50" s="54"/>
      <c r="AD50" s="37"/>
      <c r="AE50" s="54"/>
      <c r="AF50" s="37"/>
      <c r="AG50" s="119"/>
      <c r="AH50" s="117"/>
      <c r="AI50" s="117"/>
      <c r="AJ50" s="118"/>
      <c r="AK50" s="118"/>
      <c r="AL50" s="118"/>
    </row>
    <row r="51" spans="1:38" ht="12.75" customHeight="1">
      <c r="A51" s="353"/>
      <c r="B51" s="355"/>
      <c r="C51" s="317"/>
      <c r="D51" s="315" t="s">
        <v>919</v>
      </c>
      <c r="E51" s="318" t="s">
        <v>557</v>
      </c>
      <c r="F51" s="318">
        <v>232.5</v>
      </c>
      <c r="G51" s="318"/>
      <c r="H51" s="318">
        <v>322.5</v>
      </c>
      <c r="I51" s="319"/>
      <c r="J51" s="362"/>
      <c r="K51" s="320">
        <f>H51-F51</f>
        <v>90</v>
      </c>
      <c r="L51" s="321">
        <v>50</v>
      </c>
      <c r="M51" s="322">
        <f t="shared" si="21"/>
        <v>2200</v>
      </c>
      <c r="N51" s="320">
        <v>25</v>
      </c>
      <c r="O51" s="362"/>
      <c r="P51" s="355"/>
      <c r="Q51" s="226"/>
      <c r="R51" s="54"/>
      <c r="S51" s="54"/>
      <c r="T51" s="37"/>
      <c r="U51" s="54"/>
      <c r="V51" s="37"/>
      <c r="W51" s="54"/>
      <c r="X51" s="37"/>
      <c r="Y51" s="54"/>
      <c r="Z51" s="37"/>
      <c r="AA51" s="54"/>
      <c r="AB51" s="37"/>
      <c r="AC51" s="54"/>
      <c r="AD51" s="37"/>
      <c r="AE51" s="54"/>
      <c r="AF51" s="37"/>
      <c r="AG51" s="119"/>
      <c r="AH51" s="117"/>
      <c r="AI51" s="117"/>
      <c r="AJ51" s="118"/>
      <c r="AK51" s="118"/>
      <c r="AL51" s="118"/>
    </row>
    <row r="52" spans="1:38" ht="12.75" customHeight="1">
      <c r="A52" s="346">
        <v>3</v>
      </c>
      <c r="B52" s="350">
        <v>45443</v>
      </c>
      <c r="C52" s="305"/>
      <c r="D52" s="306" t="s">
        <v>920</v>
      </c>
      <c r="E52" s="249" t="s">
        <v>557</v>
      </c>
      <c r="F52" s="249">
        <v>29.5</v>
      </c>
      <c r="G52" s="249"/>
      <c r="H52" s="249">
        <v>31.5</v>
      </c>
      <c r="I52" s="250"/>
      <c r="J52" s="348" t="s">
        <v>967</v>
      </c>
      <c r="K52" s="249">
        <f>H52-F52</f>
        <v>2</v>
      </c>
      <c r="L52" s="265">
        <v>50</v>
      </c>
      <c r="M52" s="344">
        <f>(2.25*450)-100</f>
        <v>912.5</v>
      </c>
      <c r="N52" s="346">
        <v>450</v>
      </c>
      <c r="O52" s="348" t="s">
        <v>548</v>
      </c>
      <c r="P52" s="350">
        <v>45447</v>
      </c>
      <c r="Q52" s="226"/>
      <c r="R52" s="54" t="s">
        <v>858</v>
      </c>
      <c r="S52" s="54"/>
      <c r="T52" s="37"/>
      <c r="U52" s="54"/>
      <c r="V52" s="37"/>
      <c r="W52" s="54"/>
      <c r="X52" s="37"/>
      <c r="Y52" s="54"/>
      <c r="Z52" s="37"/>
      <c r="AA52" s="54"/>
      <c r="AB52" s="37"/>
      <c r="AC52" s="54"/>
      <c r="AD52" s="37"/>
      <c r="AE52" s="54"/>
      <c r="AF52" s="37"/>
      <c r="AG52" s="119"/>
      <c r="AH52" s="117"/>
      <c r="AI52" s="117"/>
      <c r="AJ52" s="118"/>
      <c r="AK52" s="118"/>
      <c r="AL52" s="118"/>
    </row>
    <row r="53" spans="1:38" ht="12.75" customHeight="1">
      <c r="A53" s="347"/>
      <c r="B53" s="351"/>
      <c r="C53" s="305"/>
      <c r="D53" s="306" t="s">
        <v>921</v>
      </c>
      <c r="E53" s="249" t="s">
        <v>819</v>
      </c>
      <c r="F53" s="249">
        <v>15.25</v>
      </c>
      <c r="G53" s="249"/>
      <c r="H53" s="249">
        <v>15</v>
      </c>
      <c r="I53" s="250"/>
      <c r="J53" s="349"/>
      <c r="K53" s="249">
        <f>F53-H53</f>
        <v>0.25</v>
      </c>
      <c r="L53" s="265">
        <v>50</v>
      </c>
      <c r="M53" s="345"/>
      <c r="N53" s="347"/>
      <c r="O53" s="349"/>
      <c r="P53" s="351"/>
      <c r="Q53" s="226"/>
      <c r="R53" s="54"/>
      <c r="S53" s="54"/>
      <c r="T53" s="37"/>
      <c r="U53" s="54"/>
      <c r="V53" s="37"/>
      <c r="W53" s="54"/>
      <c r="X53" s="37"/>
      <c r="Y53" s="54"/>
      <c r="Z53" s="37"/>
      <c r="AA53" s="54"/>
      <c r="AB53" s="37"/>
      <c r="AC53" s="54"/>
      <c r="AD53" s="37"/>
      <c r="AE53" s="54"/>
      <c r="AF53" s="37"/>
      <c r="AG53" s="119"/>
      <c r="AH53" s="117"/>
      <c r="AI53" s="117"/>
      <c r="AJ53" s="118"/>
      <c r="AK53" s="118"/>
      <c r="AL53" s="118"/>
    </row>
    <row r="54" spans="1:38" ht="12.75" customHeight="1">
      <c r="A54" s="352">
        <v>4</v>
      </c>
      <c r="B54" s="354">
        <v>45443</v>
      </c>
      <c r="C54" s="317"/>
      <c r="D54" s="315" t="s">
        <v>922</v>
      </c>
      <c r="E54" s="318" t="s">
        <v>557</v>
      </c>
      <c r="F54" s="318">
        <v>147.5</v>
      </c>
      <c r="G54" s="318"/>
      <c r="H54" s="318">
        <v>0</v>
      </c>
      <c r="I54" s="319"/>
      <c r="J54" s="356" t="s">
        <v>959</v>
      </c>
      <c r="K54" s="318">
        <f>H54-F54</f>
        <v>-147.5</v>
      </c>
      <c r="L54" s="323">
        <v>50</v>
      </c>
      <c r="M54" s="364">
        <f>-(45*75)-100</f>
        <v>-3475</v>
      </c>
      <c r="N54" s="352">
        <v>75</v>
      </c>
      <c r="O54" s="356" t="s">
        <v>558</v>
      </c>
      <c r="P54" s="354">
        <v>45446</v>
      </c>
      <c r="Q54" s="226"/>
      <c r="R54" s="54" t="s">
        <v>860</v>
      </c>
      <c r="S54" s="54"/>
      <c r="T54" s="37"/>
      <c r="U54" s="54"/>
      <c r="V54" s="37"/>
      <c r="W54" s="54"/>
      <c r="X54" s="37"/>
      <c r="Y54" s="54"/>
      <c r="Z54" s="37"/>
      <c r="AA54" s="54"/>
      <c r="AB54" s="37"/>
      <c r="AC54" s="54"/>
      <c r="AD54" s="37"/>
      <c r="AE54" s="54"/>
      <c r="AF54" s="37"/>
      <c r="AG54" s="119"/>
      <c r="AH54" s="117"/>
      <c r="AI54" s="117"/>
      <c r="AJ54" s="118"/>
      <c r="AK54" s="118"/>
      <c r="AL54" s="118"/>
    </row>
    <row r="55" spans="1:38" ht="12.75" customHeight="1">
      <c r="A55" s="353"/>
      <c r="B55" s="355"/>
      <c r="C55" s="317"/>
      <c r="D55" s="315" t="s">
        <v>923</v>
      </c>
      <c r="E55" s="318" t="s">
        <v>819</v>
      </c>
      <c r="F55" s="318">
        <v>102.5</v>
      </c>
      <c r="G55" s="318"/>
      <c r="H55" s="318">
        <v>0</v>
      </c>
      <c r="I55" s="319"/>
      <c r="J55" s="357"/>
      <c r="K55" s="318">
        <f>F55-H55</f>
        <v>102.5</v>
      </c>
      <c r="L55" s="323">
        <v>50</v>
      </c>
      <c r="M55" s="365"/>
      <c r="N55" s="353"/>
      <c r="O55" s="357"/>
      <c r="P55" s="355"/>
      <c r="Q55" s="226"/>
      <c r="R55" s="54"/>
      <c r="S55" s="54"/>
      <c r="T55" s="37"/>
      <c r="U55" s="54"/>
      <c r="V55" s="37"/>
      <c r="W55" s="54"/>
      <c r="X55" s="37"/>
      <c r="Y55" s="54"/>
      <c r="Z55" s="37"/>
      <c r="AA55" s="54"/>
      <c r="AB55" s="37"/>
      <c r="AC55" s="54"/>
      <c r="AD55" s="37"/>
      <c r="AE55" s="54"/>
      <c r="AF55" s="37"/>
      <c r="AG55" s="119"/>
      <c r="AH55" s="117"/>
      <c r="AI55" s="117"/>
      <c r="AJ55" s="118"/>
      <c r="AK55" s="118"/>
      <c r="AL55" s="118"/>
    </row>
    <row r="56" spans="1:38" ht="12.75" customHeight="1">
      <c r="A56" s="368">
        <v>5</v>
      </c>
      <c r="B56" s="370">
        <v>45446</v>
      </c>
      <c r="C56" s="227"/>
      <c r="D56" s="271" t="s">
        <v>934</v>
      </c>
      <c r="E56" s="183" t="s">
        <v>557</v>
      </c>
      <c r="F56" s="183" t="s">
        <v>936</v>
      </c>
      <c r="G56" s="183"/>
      <c r="H56" s="183"/>
      <c r="I56" s="185"/>
      <c r="J56" s="366" t="s">
        <v>547</v>
      </c>
      <c r="K56" s="183"/>
      <c r="L56" s="186"/>
      <c r="M56" s="247"/>
      <c r="N56" s="183"/>
      <c r="O56" s="290"/>
      <c r="P56" s="289"/>
      <c r="Q56" s="226"/>
      <c r="R56" s="54"/>
      <c r="S56" s="54"/>
      <c r="T56" s="37"/>
      <c r="U56" s="54"/>
      <c r="V56" s="37"/>
      <c r="W56" s="54"/>
      <c r="X56" s="37"/>
      <c r="Y56" s="54"/>
      <c r="Z56" s="37"/>
      <c r="AA56" s="54"/>
      <c r="AB56" s="37"/>
      <c r="AC56" s="54"/>
      <c r="AD56" s="37"/>
      <c r="AE56" s="54"/>
      <c r="AF56" s="37"/>
      <c r="AG56" s="119"/>
      <c r="AH56" s="117"/>
      <c r="AI56" s="117"/>
      <c r="AJ56" s="118"/>
      <c r="AK56" s="118"/>
      <c r="AL56" s="118"/>
    </row>
    <row r="57" spans="1:38" ht="12.75" customHeight="1">
      <c r="A57" s="369"/>
      <c r="B57" s="371"/>
      <c r="C57" s="227"/>
      <c r="D57" s="271" t="s">
        <v>935</v>
      </c>
      <c r="E57" s="183" t="s">
        <v>819</v>
      </c>
      <c r="F57" s="183">
        <v>64</v>
      </c>
      <c r="G57" s="183"/>
      <c r="H57" s="183">
        <v>19</v>
      </c>
      <c r="I57" s="185"/>
      <c r="J57" s="367"/>
      <c r="K57" s="183"/>
      <c r="L57" s="186"/>
      <c r="M57" s="247"/>
      <c r="N57" s="183"/>
      <c r="O57" s="294"/>
      <c r="P57" s="295"/>
      <c r="Q57" s="226"/>
      <c r="R57" s="54"/>
      <c r="S57" s="54"/>
      <c r="T57" s="37"/>
      <c r="U57" s="54"/>
      <c r="V57" s="37"/>
      <c r="W57" s="54"/>
      <c r="X57" s="37"/>
      <c r="Y57" s="54"/>
      <c r="Z57" s="37"/>
      <c r="AA57" s="54"/>
      <c r="AB57" s="37"/>
      <c r="AC57" s="54"/>
      <c r="AD57" s="37"/>
      <c r="AE57" s="54"/>
      <c r="AF57" s="37"/>
      <c r="AG57" s="119"/>
      <c r="AH57" s="117"/>
      <c r="AI57" s="117"/>
      <c r="AJ57" s="118"/>
      <c r="AK57" s="118"/>
      <c r="AL57" s="118"/>
    </row>
    <row r="58" spans="1:38" ht="12.75" customHeight="1">
      <c r="A58" s="303">
        <v>6</v>
      </c>
      <c r="B58" s="304">
        <v>45446</v>
      </c>
      <c r="C58" s="305"/>
      <c r="D58" s="306" t="s">
        <v>937</v>
      </c>
      <c r="E58" s="249" t="s">
        <v>819</v>
      </c>
      <c r="F58" s="249">
        <v>165</v>
      </c>
      <c r="G58" s="249">
        <v>265</v>
      </c>
      <c r="H58" s="249">
        <v>55</v>
      </c>
      <c r="I58" s="250" t="s">
        <v>938</v>
      </c>
      <c r="J58" s="299" t="s">
        <v>953</v>
      </c>
      <c r="K58" s="248">
        <f>F58-H58</f>
        <v>110</v>
      </c>
      <c r="L58" s="300">
        <v>50</v>
      </c>
      <c r="M58" s="301">
        <f t="shared" ref="M58" si="22">(K58*N58)-L58</f>
        <v>2700</v>
      </c>
      <c r="N58" s="248">
        <v>25</v>
      </c>
      <c r="O58" s="299" t="s">
        <v>548</v>
      </c>
      <c r="P58" s="302">
        <v>45447</v>
      </c>
      <c r="Q58" s="226"/>
      <c r="R58" s="54"/>
      <c r="S58" s="54"/>
      <c r="T58" s="37"/>
      <c r="U58" s="54"/>
      <c r="V58" s="37"/>
      <c r="W58" s="54"/>
      <c r="X58" s="37"/>
      <c r="Y58" s="54"/>
      <c r="Z58" s="37"/>
      <c r="AA58" s="54"/>
      <c r="AB58" s="37"/>
      <c r="AC58" s="54"/>
      <c r="AD58" s="37"/>
      <c r="AE58" s="54"/>
      <c r="AF58" s="37"/>
      <c r="AG58" s="119"/>
      <c r="AH58" s="117"/>
      <c r="AI58" s="117"/>
      <c r="AJ58" s="118"/>
      <c r="AK58" s="118"/>
      <c r="AL58" s="118"/>
    </row>
    <row r="59" spans="1:38" ht="12.75" customHeight="1">
      <c r="A59" s="352">
        <v>7</v>
      </c>
      <c r="B59" s="354">
        <v>45447</v>
      </c>
      <c r="C59" s="317"/>
      <c r="D59" s="315" t="s">
        <v>969</v>
      </c>
      <c r="E59" s="318" t="s">
        <v>557</v>
      </c>
      <c r="F59" s="318">
        <v>285</v>
      </c>
      <c r="G59" s="318"/>
      <c r="H59" s="318">
        <v>0</v>
      </c>
      <c r="I59" s="319"/>
      <c r="J59" s="356" t="s">
        <v>971</v>
      </c>
      <c r="K59" s="318">
        <v>-285</v>
      </c>
      <c r="L59" s="323">
        <v>25</v>
      </c>
      <c r="M59" s="358">
        <v>-6375</v>
      </c>
      <c r="N59" s="320">
        <v>40</v>
      </c>
      <c r="O59" s="356" t="s">
        <v>558</v>
      </c>
      <c r="P59" s="354">
        <v>45447</v>
      </c>
      <c r="Q59" s="226"/>
      <c r="R59" s="54"/>
      <c r="S59" s="54"/>
      <c r="T59" s="37"/>
      <c r="U59" s="54"/>
      <c r="V59" s="37"/>
      <c r="W59" s="54"/>
      <c r="X59" s="37"/>
      <c r="Y59" s="54"/>
      <c r="Z59" s="37"/>
      <c r="AA59" s="54"/>
      <c r="AB59" s="37"/>
      <c r="AC59" s="54"/>
      <c r="AD59" s="37"/>
      <c r="AE59" s="54"/>
      <c r="AF59" s="37"/>
      <c r="AG59" s="119"/>
      <c r="AH59" s="117"/>
      <c r="AI59" s="117"/>
      <c r="AJ59" s="118"/>
      <c r="AK59" s="118"/>
      <c r="AL59" s="118"/>
    </row>
    <row r="60" spans="1:38" s="243" customFormat="1" ht="12.75" customHeight="1">
      <c r="A60" s="353"/>
      <c r="B60" s="355"/>
      <c r="C60" s="317"/>
      <c r="D60" s="317" t="s">
        <v>970</v>
      </c>
      <c r="E60" s="318" t="s">
        <v>819</v>
      </c>
      <c r="F60" s="318">
        <v>140</v>
      </c>
      <c r="G60" s="318"/>
      <c r="H60" s="318">
        <v>12.5</v>
      </c>
      <c r="I60" s="319"/>
      <c r="J60" s="357"/>
      <c r="K60" s="320">
        <f>F60-H60</f>
        <v>127.5</v>
      </c>
      <c r="L60" s="321">
        <v>50</v>
      </c>
      <c r="M60" s="359"/>
      <c r="N60" s="320">
        <v>40</v>
      </c>
      <c r="O60" s="357"/>
      <c r="P60" s="355"/>
      <c r="Q60" s="239"/>
      <c r="R60" s="54"/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  <c r="AE60" s="54"/>
      <c r="AF60" s="37"/>
      <c r="AG60" s="242"/>
      <c r="AH60" s="240"/>
      <c r="AI60" s="240"/>
      <c r="AJ60" s="241"/>
      <c r="AK60" s="241"/>
      <c r="AL60" s="241"/>
    </row>
    <row r="61" spans="1:38" ht="38.25" customHeight="1">
      <c r="A61" s="91" t="s">
        <v>569</v>
      </c>
      <c r="B61" s="124"/>
      <c r="C61" s="124"/>
      <c r="D61" s="125"/>
      <c r="E61" s="109"/>
      <c r="F61" s="6"/>
      <c r="G61" s="6"/>
      <c r="H61" s="110"/>
      <c r="I61" s="126"/>
      <c r="J61" s="1"/>
      <c r="K61" s="6"/>
      <c r="L61" s="6"/>
      <c r="M61" s="6"/>
      <c r="N61" s="1"/>
      <c r="O61" s="1"/>
      <c r="R61" s="54"/>
      <c r="S61" s="54"/>
      <c r="T61" s="37"/>
      <c r="U61" s="54"/>
      <c r="V61" s="37"/>
      <c r="W61" s="54"/>
      <c r="X61" s="37"/>
      <c r="Y61" s="54"/>
      <c r="Z61" s="37"/>
      <c r="AA61" s="54"/>
      <c r="AB61" s="37"/>
      <c r="AC61" s="54"/>
      <c r="AD61" s="37"/>
      <c r="AE61" s="54"/>
      <c r="AF61" s="37"/>
      <c r="AG61" s="1"/>
      <c r="AH61" s="1"/>
      <c r="AI61" s="1"/>
      <c r="AJ61" s="6"/>
      <c r="AK61" s="1"/>
    </row>
    <row r="62" spans="1:38" ht="39.6">
      <c r="A62" s="92" t="s">
        <v>16</v>
      </c>
      <c r="B62" s="93" t="s">
        <v>522</v>
      </c>
      <c r="C62" s="93"/>
      <c r="D62" s="94" t="s">
        <v>533</v>
      </c>
      <c r="E62" s="93" t="s">
        <v>534</v>
      </c>
      <c r="F62" s="93" t="s">
        <v>535</v>
      </c>
      <c r="G62" s="93" t="s">
        <v>536</v>
      </c>
      <c r="H62" s="93" t="s">
        <v>537</v>
      </c>
      <c r="I62" s="93" t="s">
        <v>538</v>
      </c>
      <c r="J62" s="92" t="s">
        <v>539</v>
      </c>
      <c r="K62" s="113" t="s">
        <v>556</v>
      </c>
      <c r="L62" s="114" t="s">
        <v>541</v>
      </c>
      <c r="M62" s="95" t="s">
        <v>542</v>
      </c>
      <c r="N62" s="93" t="s">
        <v>543</v>
      </c>
      <c r="O62" s="94" t="s">
        <v>544</v>
      </c>
      <c r="P62" s="193" t="s">
        <v>545</v>
      </c>
      <c r="Q62" s="195" t="s">
        <v>813</v>
      </c>
      <c r="R62" s="54"/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  <c r="AE62" s="54"/>
      <c r="AF62" s="37"/>
      <c r="AG62" s="37"/>
      <c r="AH62" s="37"/>
      <c r="AI62" s="37"/>
      <c r="AJ62" s="37"/>
      <c r="AK62" s="37"/>
      <c r="AL62" s="37"/>
    </row>
    <row r="63" spans="1:38" ht="12.75" customHeight="1">
      <c r="A63" s="183">
        <v>1</v>
      </c>
      <c r="B63" s="184">
        <v>45356</v>
      </c>
      <c r="C63" s="227"/>
      <c r="D63" s="227" t="s">
        <v>295</v>
      </c>
      <c r="E63" s="183" t="s">
        <v>852</v>
      </c>
      <c r="F63" s="293">
        <v>38.94</v>
      </c>
      <c r="G63" s="183">
        <v>34.64</v>
      </c>
      <c r="H63" s="183"/>
      <c r="I63" s="183" t="s">
        <v>906</v>
      </c>
      <c r="J63" s="183" t="s">
        <v>547</v>
      </c>
      <c r="K63" s="183"/>
      <c r="L63" s="245"/>
      <c r="M63" s="246"/>
      <c r="N63" s="183"/>
      <c r="O63" s="231"/>
      <c r="P63" s="186">
        <f>VLOOKUP(D63,'MidCap Intra'!$B$11:$C$571,2,0)</f>
        <v>35.1</v>
      </c>
      <c r="Q63" s="244"/>
      <c r="R63" s="54" t="s">
        <v>858</v>
      </c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  <c r="AE63" s="54"/>
      <c r="AF63" s="37"/>
    </row>
    <row r="64" spans="1:38" ht="12.75" customHeight="1">
      <c r="A64" s="183">
        <v>2</v>
      </c>
      <c r="B64" s="184">
        <v>45390</v>
      </c>
      <c r="C64" s="227"/>
      <c r="D64" s="227" t="s">
        <v>845</v>
      </c>
      <c r="E64" s="183" t="s">
        <v>546</v>
      </c>
      <c r="F64" s="183" t="s">
        <v>855</v>
      </c>
      <c r="G64" s="183">
        <v>1770</v>
      </c>
      <c r="H64" s="183"/>
      <c r="I64" s="183" t="s">
        <v>842</v>
      </c>
      <c r="J64" s="183" t="s">
        <v>547</v>
      </c>
      <c r="K64" s="183"/>
      <c r="L64" s="245"/>
      <c r="M64" s="246"/>
      <c r="N64" s="183"/>
      <c r="O64" s="231"/>
      <c r="P64" s="186"/>
      <c r="Q64" s="244"/>
      <c r="R64" s="54" t="s">
        <v>858</v>
      </c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  <c r="AE64" s="54"/>
      <c r="AF64" s="37"/>
    </row>
    <row r="65" spans="1:32" ht="12.75" customHeight="1">
      <c r="A65" s="183">
        <v>3</v>
      </c>
      <c r="B65" s="184">
        <v>45436</v>
      </c>
      <c r="C65" s="227"/>
      <c r="D65" s="227" t="s">
        <v>148</v>
      </c>
      <c r="E65" s="183" t="s">
        <v>546</v>
      </c>
      <c r="F65" s="183" t="s">
        <v>960</v>
      </c>
      <c r="G65" s="183">
        <v>290</v>
      </c>
      <c r="H65" s="183"/>
      <c r="I65" s="183" t="s">
        <v>901</v>
      </c>
      <c r="J65" s="183" t="s">
        <v>547</v>
      </c>
      <c r="K65" s="183"/>
      <c r="L65" s="245"/>
      <c r="M65" s="246"/>
      <c r="N65" s="183"/>
      <c r="O65" s="231"/>
      <c r="P65" s="186">
        <f>VLOOKUP(D65,'MidCap Intra'!$B$11:$C$571,2,0)</f>
        <v>307.95</v>
      </c>
      <c r="Q65" s="244"/>
      <c r="R65" s="54" t="s">
        <v>858</v>
      </c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  <c r="AE65" s="54"/>
      <c r="AF65" s="37"/>
    </row>
    <row r="66" spans="1:32" ht="12.75" customHeight="1">
      <c r="A66" s="183"/>
      <c r="B66" s="184"/>
      <c r="C66" s="227"/>
      <c r="D66" s="227"/>
      <c r="E66" s="183"/>
      <c r="F66" s="183"/>
      <c r="G66" s="183"/>
      <c r="H66" s="183"/>
      <c r="I66" s="183"/>
      <c r="J66" s="183"/>
      <c r="K66" s="183"/>
      <c r="L66" s="245"/>
      <c r="M66" s="246"/>
      <c r="N66" s="183"/>
      <c r="O66" s="231"/>
      <c r="P66" s="186"/>
      <c r="Q66" s="244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  <c r="AE66" s="54"/>
      <c r="AF66" s="37"/>
    </row>
    <row r="67" spans="1:32" ht="12.75" customHeight="1">
      <c r="A67" s="183"/>
      <c r="B67" s="184"/>
      <c r="C67" s="227"/>
      <c r="D67" s="227"/>
      <c r="E67" s="183"/>
      <c r="F67" s="183"/>
      <c r="G67" s="183"/>
      <c r="H67" s="183"/>
      <c r="I67" s="183"/>
      <c r="J67" s="183"/>
      <c r="K67" s="183"/>
      <c r="L67" s="245"/>
      <c r="M67" s="246"/>
      <c r="N67" s="183"/>
      <c r="O67" s="231"/>
      <c r="P67" s="184"/>
      <c r="Q67" s="244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  <c r="AE67" s="54"/>
      <c r="AF67" s="37"/>
    </row>
    <row r="68" spans="1:32" ht="12.75" customHeight="1">
      <c r="A68" s="103" t="s">
        <v>549</v>
      </c>
      <c r="B68" s="103"/>
      <c r="C68" s="103"/>
      <c r="D68" s="54"/>
      <c r="E68" s="37"/>
      <c r="F68" s="108" t="s">
        <v>551</v>
      </c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  <c r="AE68" s="54"/>
      <c r="AF68" s="37"/>
    </row>
    <row r="69" spans="1:32" ht="12.75" customHeight="1">
      <c r="A69" s="107" t="s">
        <v>550</v>
      </c>
      <c r="B69" s="103"/>
      <c r="C69" s="103"/>
      <c r="D69" s="54"/>
      <c r="E69" s="37"/>
      <c r="F69" s="108" t="s">
        <v>554</v>
      </c>
      <c r="G69" s="54"/>
      <c r="H69" s="54" t="s">
        <v>571</v>
      </c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  <c r="AE69" s="54"/>
      <c r="AF69" s="37"/>
    </row>
    <row r="70" spans="1:32" ht="12.75" customHeight="1">
      <c r="A70" s="54"/>
      <c r="B70" s="54"/>
      <c r="C70" s="103"/>
      <c r="D70" s="54"/>
      <c r="E70" s="37"/>
      <c r="F70" s="108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  <c r="AE70" s="54"/>
      <c r="AF70" s="37"/>
    </row>
    <row r="71" spans="1:32" ht="12.75" customHeight="1">
      <c r="A71" s="54"/>
      <c r="B71" s="54"/>
      <c r="C71" s="103"/>
      <c r="D71" s="54"/>
      <c r="E71" s="37"/>
      <c r="F71" s="108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</row>
    <row r="72" spans="1:32" ht="12.75" customHeight="1">
      <c r="A72" s="54"/>
      <c r="B72" s="54"/>
      <c r="C72" s="103"/>
      <c r="D72" s="54"/>
      <c r="E72" s="37"/>
      <c r="F72" s="108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</row>
    <row r="73" spans="1:32" ht="12.75" customHeight="1">
      <c r="A73" s="54"/>
      <c r="B73" s="54"/>
      <c r="C73" s="103"/>
      <c r="D73" s="54"/>
      <c r="E73" s="37"/>
      <c r="F73" s="108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</row>
    <row r="74" spans="1:32" ht="12.75" customHeight="1">
      <c r="A74" s="54"/>
      <c r="B74" s="54"/>
      <c r="C74" s="103"/>
      <c r="D74" s="54"/>
      <c r="E74" s="37"/>
      <c r="F74" s="108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</row>
    <row r="75" spans="1:32" ht="12.75" customHeight="1">
      <c r="A75" s="54"/>
      <c r="B75" s="54"/>
      <c r="C75" s="103"/>
      <c r="D75" s="54"/>
      <c r="E75" s="37"/>
      <c r="F75" s="108"/>
      <c r="G75" s="54"/>
      <c r="H75" s="37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</row>
    <row r="76" spans="1:32" ht="12.75" customHeight="1">
      <c r="A76" s="54"/>
      <c r="B76" s="54"/>
      <c r="C76" s="103"/>
      <c r="D76" s="54"/>
      <c r="E76" s="37"/>
      <c r="F76" s="108"/>
      <c r="G76" s="54"/>
      <c r="H76" s="37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</row>
    <row r="77" spans="1:32" ht="12.75" customHeight="1">
      <c r="A77" s="54"/>
      <c r="B77" s="54"/>
      <c r="C77" s="97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</row>
    <row r="78" spans="1:32" ht="38.25" customHeight="1">
      <c r="A78" s="37"/>
      <c r="B78" s="127" t="s">
        <v>572</v>
      </c>
      <c r="C78" s="127"/>
      <c r="D78" s="54"/>
      <c r="E78" s="127"/>
      <c r="F78" s="6"/>
      <c r="G78" s="6"/>
      <c r="H78" s="111"/>
      <c r="I78" s="6"/>
      <c r="J78" s="111"/>
      <c r="K78" s="112"/>
      <c r="L78" s="6"/>
      <c r="M78" s="6"/>
      <c r="N78" s="1"/>
      <c r="O78" s="54"/>
      <c r="P78" s="54"/>
      <c r="Q78" s="198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</row>
    <row r="79" spans="1:32" ht="12.75" customHeight="1">
      <c r="A79" s="92" t="s">
        <v>16</v>
      </c>
      <c r="B79" s="93" t="s">
        <v>522</v>
      </c>
      <c r="C79" s="93"/>
      <c r="D79" s="94" t="s">
        <v>533</v>
      </c>
      <c r="E79" s="93" t="s">
        <v>534</v>
      </c>
      <c r="F79" s="93" t="s">
        <v>535</v>
      </c>
      <c r="G79" s="93" t="s">
        <v>573</v>
      </c>
      <c r="H79" s="93" t="s">
        <v>574</v>
      </c>
      <c r="I79" s="93" t="s">
        <v>538</v>
      </c>
      <c r="J79" s="128" t="s">
        <v>539</v>
      </c>
      <c r="K79" s="93" t="s">
        <v>540</v>
      </c>
      <c r="L79" s="93" t="s">
        <v>575</v>
      </c>
      <c r="M79" s="93" t="s">
        <v>543</v>
      </c>
      <c r="N79" s="94" t="s">
        <v>544</v>
      </c>
      <c r="O79" s="54"/>
      <c r="P79" s="54"/>
      <c r="Q79" s="198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</row>
    <row r="80" spans="1:32" ht="12.75" customHeight="1">
      <c r="A80" s="129">
        <v>1</v>
      </c>
      <c r="B80" s="130">
        <v>41579</v>
      </c>
      <c r="C80" s="130"/>
      <c r="D80" s="131" t="s">
        <v>576</v>
      </c>
      <c r="E80" s="132" t="s">
        <v>546</v>
      </c>
      <c r="F80" s="133">
        <v>82</v>
      </c>
      <c r="G80" s="132" t="s">
        <v>577</v>
      </c>
      <c r="H80" s="132">
        <v>100</v>
      </c>
      <c r="I80" s="134">
        <v>100</v>
      </c>
      <c r="J80" s="135" t="s">
        <v>578</v>
      </c>
      <c r="K80" s="136">
        <f t="shared" ref="K80:K111" si="23">H80-F80</f>
        <v>18</v>
      </c>
      <c r="L80" s="137">
        <f t="shared" ref="L80:L111" si="24">K80/F80</f>
        <v>0.21951219512195122</v>
      </c>
      <c r="M80" s="132" t="s">
        <v>548</v>
      </c>
      <c r="N80" s="138">
        <v>42657</v>
      </c>
      <c r="O80" s="54"/>
      <c r="P80" s="54"/>
      <c r="Q80" s="198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</row>
    <row r="81" spans="1:30" ht="12.75" customHeight="1">
      <c r="A81" s="129">
        <v>2</v>
      </c>
      <c r="B81" s="130">
        <v>41794</v>
      </c>
      <c r="C81" s="130"/>
      <c r="D81" s="131" t="s">
        <v>579</v>
      </c>
      <c r="E81" s="132" t="s">
        <v>557</v>
      </c>
      <c r="F81" s="133">
        <v>257</v>
      </c>
      <c r="G81" s="132" t="s">
        <v>577</v>
      </c>
      <c r="H81" s="132">
        <v>300</v>
      </c>
      <c r="I81" s="134">
        <v>300</v>
      </c>
      <c r="J81" s="135" t="s">
        <v>578</v>
      </c>
      <c r="K81" s="136">
        <f t="shared" si="23"/>
        <v>43</v>
      </c>
      <c r="L81" s="137">
        <f t="shared" si="24"/>
        <v>0.16731517509727625</v>
      </c>
      <c r="M81" s="132" t="s">
        <v>548</v>
      </c>
      <c r="N81" s="138">
        <v>41822</v>
      </c>
      <c r="O81" s="54"/>
      <c r="P81" s="54"/>
      <c r="Q81" s="198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</row>
    <row r="82" spans="1:30" ht="12.75" customHeight="1">
      <c r="A82" s="129">
        <v>3</v>
      </c>
      <c r="B82" s="130">
        <v>41828</v>
      </c>
      <c r="C82" s="130"/>
      <c r="D82" s="131" t="s">
        <v>580</v>
      </c>
      <c r="E82" s="132" t="s">
        <v>557</v>
      </c>
      <c r="F82" s="133">
        <v>393</v>
      </c>
      <c r="G82" s="132" t="s">
        <v>577</v>
      </c>
      <c r="H82" s="132">
        <v>468</v>
      </c>
      <c r="I82" s="134">
        <v>468</v>
      </c>
      <c r="J82" s="135" t="s">
        <v>578</v>
      </c>
      <c r="K82" s="136">
        <f t="shared" si="23"/>
        <v>75</v>
      </c>
      <c r="L82" s="137">
        <f t="shared" si="24"/>
        <v>0.19083969465648856</v>
      </c>
      <c r="M82" s="132" t="s">
        <v>548</v>
      </c>
      <c r="N82" s="138">
        <v>41863</v>
      </c>
      <c r="O82" s="54"/>
      <c r="P82" s="54"/>
      <c r="Q82" s="198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</row>
    <row r="83" spans="1:30" ht="12.75" customHeight="1">
      <c r="A83" s="129">
        <v>4</v>
      </c>
      <c r="B83" s="130">
        <v>41857</v>
      </c>
      <c r="C83" s="130"/>
      <c r="D83" s="131" t="s">
        <v>581</v>
      </c>
      <c r="E83" s="132" t="s">
        <v>557</v>
      </c>
      <c r="F83" s="133">
        <v>205</v>
      </c>
      <c r="G83" s="132" t="s">
        <v>577</v>
      </c>
      <c r="H83" s="132">
        <v>275</v>
      </c>
      <c r="I83" s="134">
        <v>250</v>
      </c>
      <c r="J83" s="135" t="s">
        <v>578</v>
      </c>
      <c r="K83" s="136">
        <f t="shared" si="23"/>
        <v>70</v>
      </c>
      <c r="L83" s="137">
        <f t="shared" si="24"/>
        <v>0.34146341463414637</v>
      </c>
      <c r="M83" s="132" t="s">
        <v>548</v>
      </c>
      <c r="N83" s="138">
        <v>41962</v>
      </c>
      <c r="O83" s="54"/>
      <c r="P83" s="54"/>
      <c r="Q83" s="198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</row>
    <row r="84" spans="1:30" ht="12.75" customHeight="1">
      <c r="A84" s="129">
        <v>5</v>
      </c>
      <c r="B84" s="130">
        <v>41886</v>
      </c>
      <c r="C84" s="130"/>
      <c r="D84" s="131" t="s">
        <v>582</v>
      </c>
      <c r="E84" s="132" t="s">
        <v>557</v>
      </c>
      <c r="F84" s="133">
        <v>162</v>
      </c>
      <c r="G84" s="132" t="s">
        <v>577</v>
      </c>
      <c r="H84" s="132">
        <v>190</v>
      </c>
      <c r="I84" s="134">
        <v>190</v>
      </c>
      <c r="J84" s="135" t="s">
        <v>578</v>
      </c>
      <c r="K84" s="136">
        <f t="shared" si="23"/>
        <v>28</v>
      </c>
      <c r="L84" s="137">
        <f t="shared" si="24"/>
        <v>0.1728395061728395</v>
      </c>
      <c r="M84" s="132" t="s">
        <v>548</v>
      </c>
      <c r="N84" s="138">
        <v>42006</v>
      </c>
      <c r="O84" s="54"/>
      <c r="P84" s="54"/>
      <c r="Q84" s="198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0" ht="12.75" customHeight="1">
      <c r="A85" s="129">
        <v>6</v>
      </c>
      <c r="B85" s="130">
        <v>41886</v>
      </c>
      <c r="C85" s="130"/>
      <c r="D85" s="131" t="s">
        <v>583</v>
      </c>
      <c r="E85" s="132" t="s">
        <v>557</v>
      </c>
      <c r="F85" s="133">
        <v>75</v>
      </c>
      <c r="G85" s="132" t="s">
        <v>577</v>
      </c>
      <c r="H85" s="132">
        <v>91.5</v>
      </c>
      <c r="I85" s="134" t="s">
        <v>570</v>
      </c>
      <c r="J85" s="135" t="s">
        <v>584</v>
      </c>
      <c r="K85" s="136">
        <f t="shared" si="23"/>
        <v>16.5</v>
      </c>
      <c r="L85" s="137">
        <f t="shared" si="24"/>
        <v>0.22</v>
      </c>
      <c r="M85" s="132" t="s">
        <v>548</v>
      </c>
      <c r="N85" s="138">
        <v>41954</v>
      </c>
      <c r="O85" s="54"/>
      <c r="P85" s="54"/>
      <c r="Q85" s="198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0" ht="12.75" customHeight="1">
      <c r="A86" s="129">
        <v>7</v>
      </c>
      <c r="B86" s="130">
        <v>41913</v>
      </c>
      <c r="C86" s="130"/>
      <c r="D86" s="131" t="s">
        <v>585</v>
      </c>
      <c r="E86" s="132" t="s">
        <v>557</v>
      </c>
      <c r="F86" s="133">
        <v>850</v>
      </c>
      <c r="G86" s="132" t="s">
        <v>577</v>
      </c>
      <c r="H86" s="132">
        <v>982.5</v>
      </c>
      <c r="I86" s="134">
        <v>1050</v>
      </c>
      <c r="J86" s="135" t="s">
        <v>586</v>
      </c>
      <c r="K86" s="136">
        <f t="shared" si="23"/>
        <v>132.5</v>
      </c>
      <c r="L86" s="137">
        <f t="shared" si="24"/>
        <v>0.15588235294117647</v>
      </c>
      <c r="M86" s="132" t="s">
        <v>548</v>
      </c>
      <c r="N86" s="138">
        <v>42039</v>
      </c>
      <c r="O86" s="54"/>
      <c r="P86" s="54"/>
      <c r="Q86" s="198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0" ht="12.75" customHeight="1">
      <c r="A87" s="129">
        <v>8</v>
      </c>
      <c r="B87" s="130">
        <v>41913</v>
      </c>
      <c r="C87" s="130"/>
      <c r="D87" s="131" t="s">
        <v>587</v>
      </c>
      <c r="E87" s="132" t="s">
        <v>557</v>
      </c>
      <c r="F87" s="133">
        <v>475</v>
      </c>
      <c r="G87" s="132" t="s">
        <v>577</v>
      </c>
      <c r="H87" s="132">
        <v>515</v>
      </c>
      <c r="I87" s="134">
        <v>600</v>
      </c>
      <c r="J87" s="135" t="s">
        <v>588</v>
      </c>
      <c r="K87" s="136">
        <f t="shared" si="23"/>
        <v>40</v>
      </c>
      <c r="L87" s="137">
        <f t="shared" si="24"/>
        <v>8.4210526315789472E-2</v>
      </c>
      <c r="M87" s="132" t="s">
        <v>548</v>
      </c>
      <c r="N87" s="138">
        <v>41939</v>
      </c>
      <c r="O87" s="54"/>
      <c r="P87" s="54"/>
      <c r="Q87" s="198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0" ht="12.75" customHeight="1">
      <c r="A88" s="129">
        <v>9</v>
      </c>
      <c r="B88" s="130">
        <v>41913</v>
      </c>
      <c r="C88" s="130"/>
      <c r="D88" s="131" t="s">
        <v>589</v>
      </c>
      <c r="E88" s="132" t="s">
        <v>557</v>
      </c>
      <c r="F88" s="133">
        <v>86</v>
      </c>
      <c r="G88" s="132" t="s">
        <v>577</v>
      </c>
      <c r="H88" s="132">
        <v>99</v>
      </c>
      <c r="I88" s="134">
        <v>140</v>
      </c>
      <c r="J88" s="135" t="s">
        <v>590</v>
      </c>
      <c r="K88" s="136">
        <f t="shared" si="23"/>
        <v>13</v>
      </c>
      <c r="L88" s="137">
        <f t="shared" si="24"/>
        <v>0.15116279069767441</v>
      </c>
      <c r="M88" s="132" t="s">
        <v>548</v>
      </c>
      <c r="N88" s="138">
        <v>41939</v>
      </c>
      <c r="O88" s="54"/>
      <c r="P88" s="54"/>
      <c r="Q88" s="198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0" ht="12.75" customHeight="1">
      <c r="A89" s="129">
        <v>10</v>
      </c>
      <c r="B89" s="130">
        <v>41926</v>
      </c>
      <c r="C89" s="130"/>
      <c r="D89" s="131" t="s">
        <v>591</v>
      </c>
      <c r="E89" s="132" t="s">
        <v>557</v>
      </c>
      <c r="F89" s="133">
        <v>496.6</v>
      </c>
      <c r="G89" s="132" t="s">
        <v>577</v>
      </c>
      <c r="H89" s="132">
        <v>621</v>
      </c>
      <c r="I89" s="134">
        <v>580</v>
      </c>
      <c r="J89" s="135" t="s">
        <v>578</v>
      </c>
      <c r="K89" s="136">
        <f t="shared" si="23"/>
        <v>124.39999999999998</v>
      </c>
      <c r="L89" s="137">
        <f t="shared" si="24"/>
        <v>0.25050342327829234</v>
      </c>
      <c r="M89" s="132" t="s">
        <v>548</v>
      </c>
      <c r="N89" s="138">
        <v>42605</v>
      </c>
      <c r="O89" s="54"/>
      <c r="P89" s="54"/>
      <c r="Q89" s="198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0" ht="12.75" customHeight="1">
      <c r="A90" s="129">
        <v>11</v>
      </c>
      <c r="B90" s="130">
        <v>41926</v>
      </c>
      <c r="C90" s="130"/>
      <c r="D90" s="131" t="s">
        <v>592</v>
      </c>
      <c r="E90" s="132" t="s">
        <v>557</v>
      </c>
      <c r="F90" s="133">
        <v>2481.9</v>
      </c>
      <c r="G90" s="132" t="s">
        <v>577</v>
      </c>
      <c r="H90" s="132">
        <v>2840</v>
      </c>
      <c r="I90" s="134">
        <v>2870</v>
      </c>
      <c r="J90" s="135" t="s">
        <v>593</v>
      </c>
      <c r="K90" s="136">
        <f t="shared" si="23"/>
        <v>358.09999999999991</v>
      </c>
      <c r="L90" s="137">
        <f t="shared" si="24"/>
        <v>0.14428462065353154</v>
      </c>
      <c r="M90" s="132" t="s">
        <v>548</v>
      </c>
      <c r="N90" s="138">
        <v>42017</v>
      </c>
      <c r="O90" s="54"/>
      <c r="P90" s="54"/>
      <c r="Q90" s="198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0" ht="12.75" customHeight="1">
      <c r="A91" s="129">
        <v>12</v>
      </c>
      <c r="B91" s="130">
        <v>41928</v>
      </c>
      <c r="C91" s="130"/>
      <c r="D91" s="131" t="s">
        <v>594</v>
      </c>
      <c r="E91" s="132" t="s">
        <v>557</v>
      </c>
      <c r="F91" s="133">
        <v>84.5</v>
      </c>
      <c r="G91" s="132" t="s">
        <v>577</v>
      </c>
      <c r="H91" s="132">
        <v>93</v>
      </c>
      <c r="I91" s="134">
        <v>110</v>
      </c>
      <c r="J91" s="135" t="s">
        <v>595</v>
      </c>
      <c r="K91" s="136">
        <f t="shared" si="23"/>
        <v>8.5</v>
      </c>
      <c r="L91" s="137">
        <f t="shared" si="24"/>
        <v>0.10059171597633136</v>
      </c>
      <c r="M91" s="132" t="s">
        <v>548</v>
      </c>
      <c r="N91" s="138">
        <v>41939</v>
      </c>
      <c r="O91" s="54"/>
      <c r="P91" s="54"/>
      <c r="Q91" s="198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0" ht="12.75" customHeight="1">
      <c r="A92" s="129">
        <v>13</v>
      </c>
      <c r="B92" s="130">
        <v>41928</v>
      </c>
      <c r="C92" s="130"/>
      <c r="D92" s="131" t="s">
        <v>596</v>
      </c>
      <c r="E92" s="132" t="s">
        <v>557</v>
      </c>
      <c r="F92" s="133">
        <v>401</v>
      </c>
      <c r="G92" s="132" t="s">
        <v>577</v>
      </c>
      <c r="H92" s="132">
        <v>428</v>
      </c>
      <c r="I92" s="134">
        <v>450</v>
      </c>
      <c r="J92" s="135" t="s">
        <v>597</v>
      </c>
      <c r="K92" s="136">
        <f t="shared" si="23"/>
        <v>27</v>
      </c>
      <c r="L92" s="137">
        <f t="shared" si="24"/>
        <v>6.7331670822942641E-2</v>
      </c>
      <c r="M92" s="132" t="s">
        <v>548</v>
      </c>
      <c r="N92" s="138">
        <v>42020</v>
      </c>
      <c r="O92" s="54"/>
      <c r="P92" s="54"/>
      <c r="Q92" s="198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0" ht="12.75" customHeight="1">
      <c r="A93" s="129">
        <v>14</v>
      </c>
      <c r="B93" s="130">
        <v>41928</v>
      </c>
      <c r="C93" s="130"/>
      <c r="D93" s="131" t="s">
        <v>598</v>
      </c>
      <c r="E93" s="132" t="s">
        <v>557</v>
      </c>
      <c r="F93" s="133">
        <v>101</v>
      </c>
      <c r="G93" s="132" t="s">
        <v>577</v>
      </c>
      <c r="H93" s="132">
        <v>112</v>
      </c>
      <c r="I93" s="134">
        <v>120</v>
      </c>
      <c r="J93" s="135" t="s">
        <v>599</v>
      </c>
      <c r="K93" s="136">
        <f t="shared" si="23"/>
        <v>11</v>
      </c>
      <c r="L93" s="137">
        <f t="shared" si="24"/>
        <v>0.10891089108910891</v>
      </c>
      <c r="M93" s="132" t="s">
        <v>548</v>
      </c>
      <c r="N93" s="138">
        <v>41939</v>
      </c>
      <c r="O93" s="54"/>
      <c r="P93" s="54"/>
      <c r="Q93" s="198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0" ht="12.75" customHeight="1">
      <c r="A94" s="129">
        <v>15</v>
      </c>
      <c r="B94" s="130">
        <v>41954</v>
      </c>
      <c r="C94" s="130"/>
      <c r="D94" s="131" t="s">
        <v>600</v>
      </c>
      <c r="E94" s="132" t="s">
        <v>557</v>
      </c>
      <c r="F94" s="133">
        <v>59</v>
      </c>
      <c r="G94" s="132" t="s">
        <v>577</v>
      </c>
      <c r="H94" s="132">
        <v>76</v>
      </c>
      <c r="I94" s="134">
        <v>76</v>
      </c>
      <c r="J94" s="135" t="s">
        <v>578</v>
      </c>
      <c r="K94" s="136">
        <f t="shared" si="23"/>
        <v>17</v>
      </c>
      <c r="L94" s="137">
        <f t="shared" si="24"/>
        <v>0.28813559322033899</v>
      </c>
      <c r="M94" s="132" t="s">
        <v>548</v>
      </c>
      <c r="N94" s="138">
        <v>43032</v>
      </c>
      <c r="O94" s="54"/>
      <c r="P94" s="54"/>
      <c r="Q94" s="198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0" ht="12.75" customHeight="1">
      <c r="A95" s="129">
        <v>16</v>
      </c>
      <c r="B95" s="130">
        <v>41954</v>
      </c>
      <c r="C95" s="130"/>
      <c r="D95" s="131" t="s">
        <v>589</v>
      </c>
      <c r="E95" s="132" t="s">
        <v>557</v>
      </c>
      <c r="F95" s="133">
        <v>99</v>
      </c>
      <c r="G95" s="132" t="s">
        <v>577</v>
      </c>
      <c r="H95" s="132">
        <v>120</v>
      </c>
      <c r="I95" s="134">
        <v>120</v>
      </c>
      <c r="J95" s="135" t="s">
        <v>566</v>
      </c>
      <c r="K95" s="136">
        <f t="shared" si="23"/>
        <v>21</v>
      </c>
      <c r="L95" s="137">
        <f t="shared" si="24"/>
        <v>0.21212121212121213</v>
      </c>
      <c r="M95" s="132" t="s">
        <v>548</v>
      </c>
      <c r="N95" s="138">
        <v>41960</v>
      </c>
      <c r="O95" s="54"/>
      <c r="P95" s="54"/>
      <c r="Q95" s="198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0" ht="12.75" customHeight="1">
      <c r="A96" s="129">
        <v>17</v>
      </c>
      <c r="B96" s="130">
        <v>41956</v>
      </c>
      <c r="C96" s="130"/>
      <c r="D96" s="131" t="s">
        <v>601</v>
      </c>
      <c r="E96" s="132" t="s">
        <v>557</v>
      </c>
      <c r="F96" s="133">
        <v>22</v>
      </c>
      <c r="G96" s="132" t="s">
        <v>577</v>
      </c>
      <c r="H96" s="132">
        <v>33.549999999999997</v>
      </c>
      <c r="I96" s="134">
        <v>32</v>
      </c>
      <c r="J96" s="135" t="s">
        <v>602</v>
      </c>
      <c r="K96" s="136">
        <f t="shared" si="23"/>
        <v>11.549999999999997</v>
      </c>
      <c r="L96" s="137">
        <f t="shared" si="24"/>
        <v>0.52499999999999991</v>
      </c>
      <c r="M96" s="132" t="s">
        <v>548</v>
      </c>
      <c r="N96" s="138">
        <v>42188</v>
      </c>
      <c r="O96" s="54"/>
      <c r="P96" s="54"/>
      <c r="Q96" s="198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29">
        <v>18</v>
      </c>
      <c r="B97" s="130">
        <v>41976</v>
      </c>
      <c r="C97" s="130"/>
      <c r="D97" s="131" t="s">
        <v>603</v>
      </c>
      <c r="E97" s="132" t="s">
        <v>557</v>
      </c>
      <c r="F97" s="133">
        <v>440</v>
      </c>
      <c r="G97" s="132" t="s">
        <v>577</v>
      </c>
      <c r="H97" s="132">
        <v>520</v>
      </c>
      <c r="I97" s="134">
        <v>520</v>
      </c>
      <c r="J97" s="135" t="s">
        <v>604</v>
      </c>
      <c r="K97" s="136">
        <f t="shared" si="23"/>
        <v>80</v>
      </c>
      <c r="L97" s="137">
        <f t="shared" si="24"/>
        <v>0.18181818181818182</v>
      </c>
      <c r="M97" s="132" t="s">
        <v>548</v>
      </c>
      <c r="N97" s="138">
        <v>42208</v>
      </c>
      <c r="O97" s="54"/>
      <c r="P97" s="54"/>
      <c r="Q97" s="198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29">
        <v>19</v>
      </c>
      <c r="B98" s="130">
        <v>41976</v>
      </c>
      <c r="C98" s="130"/>
      <c r="D98" s="131" t="s">
        <v>605</v>
      </c>
      <c r="E98" s="132" t="s">
        <v>557</v>
      </c>
      <c r="F98" s="133">
        <v>360</v>
      </c>
      <c r="G98" s="132" t="s">
        <v>577</v>
      </c>
      <c r="H98" s="132">
        <v>427</v>
      </c>
      <c r="I98" s="134">
        <v>425</v>
      </c>
      <c r="J98" s="135" t="s">
        <v>606</v>
      </c>
      <c r="K98" s="136">
        <f t="shared" si="23"/>
        <v>67</v>
      </c>
      <c r="L98" s="137">
        <f t="shared" si="24"/>
        <v>0.18611111111111112</v>
      </c>
      <c r="M98" s="132" t="s">
        <v>548</v>
      </c>
      <c r="N98" s="138">
        <v>42058</v>
      </c>
      <c r="O98" s="54"/>
      <c r="P98" s="54"/>
      <c r="Q98" s="198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9">
        <v>20</v>
      </c>
      <c r="B99" s="130">
        <v>42012</v>
      </c>
      <c r="C99" s="130"/>
      <c r="D99" s="131" t="s">
        <v>607</v>
      </c>
      <c r="E99" s="132" t="s">
        <v>557</v>
      </c>
      <c r="F99" s="133">
        <v>360</v>
      </c>
      <c r="G99" s="132" t="s">
        <v>577</v>
      </c>
      <c r="H99" s="132">
        <v>455</v>
      </c>
      <c r="I99" s="134">
        <v>420</v>
      </c>
      <c r="J99" s="135" t="s">
        <v>608</v>
      </c>
      <c r="K99" s="136">
        <f t="shared" si="23"/>
        <v>95</v>
      </c>
      <c r="L99" s="137">
        <f t="shared" si="24"/>
        <v>0.2638888888888889</v>
      </c>
      <c r="M99" s="132" t="s">
        <v>548</v>
      </c>
      <c r="N99" s="138">
        <v>42024</v>
      </c>
      <c r="O99" s="54"/>
      <c r="P99" s="54"/>
      <c r="Q99" s="198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29">
        <v>21</v>
      </c>
      <c r="B100" s="130">
        <v>42012</v>
      </c>
      <c r="C100" s="130"/>
      <c r="D100" s="131" t="s">
        <v>609</v>
      </c>
      <c r="E100" s="132" t="s">
        <v>557</v>
      </c>
      <c r="F100" s="133">
        <v>130</v>
      </c>
      <c r="G100" s="132"/>
      <c r="H100" s="132">
        <v>175.5</v>
      </c>
      <c r="I100" s="134">
        <v>165</v>
      </c>
      <c r="J100" s="135" t="s">
        <v>610</v>
      </c>
      <c r="K100" s="136">
        <f t="shared" si="23"/>
        <v>45.5</v>
      </c>
      <c r="L100" s="137">
        <f t="shared" si="24"/>
        <v>0.35</v>
      </c>
      <c r="M100" s="132" t="s">
        <v>548</v>
      </c>
      <c r="N100" s="138">
        <v>43088</v>
      </c>
      <c r="O100" s="54"/>
      <c r="P100" s="54"/>
      <c r="Q100" s="198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9">
        <v>22</v>
      </c>
      <c r="B101" s="130">
        <v>42040</v>
      </c>
      <c r="C101" s="130"/>
      <c r="D101" s="131" t="s">
        <v>388</v>
      </c>
      <c r="E101" s="132" t="s">
        <v>546</v>
      </c>
      <c r="F101" s="133">
        <v>98</v>
      </c>
      <c r="G101" s="132"/>
      <c r="H101" s="132">
        <v>120</v>
      </c>
      <c r="I101" s="134">
        <v>120</v>
      </c>
      <c r="J101" s="135" t="s">
        <v>578</v>
      </c>
      <c r="K101" s="136">
        <f t="shared" si="23"/>
        <v>22</v>
      </c>
      <c r="L101" s="137">
        <f t="shared" si="24"/>
        <v>0.22448979591836735</v>
      </c>
      <c r="M101" s="132" t="s">
        <v>548</v>
      </c>
      <c r="N101" s="138">
        <v>42753</v>
      </c>
      <c r="O101" s="54"/>
      <c r="P101" s="54"/>
      <c r="Q101" s="198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9">
        <v>23</v>
      </c>
      <c r="B102" s="130">
        <v>42040</v>
      </c>
      <c r="C102" s="130"/>
      <c r="D102" s="131" t="s">
        <v>611</v>
      </c>
      <c r="E102" s="132" t="s">
        <v>546</v>
      </c>
      <c r="F102" s="133">
        <v>196</v>
      </c>
      <c r="G102" s="132"/>
      <c r="H102" s="132">
        <v>262</v>
      </c>
      <c r="I102" s="134">
        <v>255</v>
      </c>
      <c r="J102" s="135" t="s">
        <v>578</v>
      </c>
      <c r="K102" s="136">
        <f t="shared" si="23"/>
        <v>66</v>
      </c>
      <c r="L102" s="137">
        <f t="shared" si="24"/>
        <v>0.33673469387755101</v>
      </c>
      <c r="M102" s="132" t="s">
        <v>548</v>
      </c>
      <c r="N102" s="138">
        <v>42599</v>
      </c>
      <c r="O102" s="54"/>
      <c r="P102" s="54"/>
      <c r="Q102" s="198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39">
        <v>24</v>
      </c>
      <c r="B103" s="140">
        <v>42067</v>
      </c>
      <c r="C103" s="140"/>
      <c r="D103" s="141" t="s">
        <v>387</v>
      </c>
      <c r="E103" s="142" t="s">
        <v>546</v>
      </c>
      <c r="F103" s="143">
        <v>235</v>
      </c>
      <c r="G103" s="143"/>
      <c r="H103" s="144">
        <v>77</v>
      </c>
      <c r="I103" s="144" t="s">
        <v>612</v>
      </c>
      <c r="J103" s="145" t="s">
        <v>613</v>
      </c>
      <c r="K103" s="146">
        <f t="shared" si="23"/>
        <v>-158</v>
      </c>
      <c r="L103" s="147">
        <f t="shared" si="24"/>
        <v>-0.67234042553191486</v>
      </c>
      <c r="M103" s="143" t="s">
        <v>558</v>
      </c>
      <c r="N103" s="140">
        <v>43522</v>
      </c>
      <c r="O103" s="54"/>
      <c r="P103" s="54"/>
      <c r="Q103" s="198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9">
        <v>25</v>
      </c>
      <c r="B104" s="130">
        <v>42067</v>
      </c>
      <c r="C104" s="130"/>
      <c r="D104" s="131" t="s">
        <v>614</v>
      </c>
      <c r="E104" s="132" t="s">
        <v>546</v>
      </c>
      <c r="F104" s="133">
        <v>185</v>
      </c>
      <c r="G104" s="132"/>
      <c r="H104" s="132">
        <v>224</v>
      </c>
      <c r="I104" s="134" t="s">
        <v>615</v>
      </c>
      <c r="J104" s="135" t="s">
        <v>578</v>
      </c>
      <c r="K104" s="136">
        <f t="shared" si="23"/>
        <v>39</v>
      </c>
      <c r="L104" s="137">
        <f t="shared" si="24"/>
        <v>0.21081081081081082</v>
      </c>
      <c r="M104" s="132" t="s">
        <v>548</v>
      </c>
      <c r="N104" s="138">
        <v>42647</v>
      </c>
      <c r="O104" s="54"/>
      <c r="P104" s="54"/>
      <c r="Q104" s="198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39">
        <v>26</v>
      </c>
      <c r="B105" s="140">
        <v>42090</v>
      </c>
      <c r="C105" s="140"/>
      <c r="D105" s="148" t="s">
        <v>616</v>
      </c>
      <c r="E105" s="143" t="s">
        <v>546</v>
      </c>
      <c r="F105" s="143">
        <v>49.5</v>
      </c>
      <c r="G105" s="144"/>
      <c r="H105" s="144">
        <v>15.85</v>
      </c>
      <c r="I105" s="144">
        <v>67</v>
      </c>
      <c r="J105" s="145" t="s">
        <v>617</v>
      </c>
      <c r="K105" s="144">
        <f t="shared" si="23"/>
        <v>-33.65</v>
      </c>
      <c r="L105" s="149">
        <f t="shared" si="24"/>
        <v>-0.67979797979797973</v>
      </c>
      <c r="M105" s="143" t="s">
        <v>558</v>
      </c>
      <c r="N105" s="150">
        <v>43627</v>
      </c>
      <c r="O105" s="54"/>
      <c r="P105" s="54"/>
      <c r="Q105" s="198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9">
        <v>27</v>
      </c>
      <c r="B106" s="130">
        <v>42093</v>
      </c>
      <c r="C106" s="130"/>
      <c r="D106" s="131" t="s">
        <v>618</v>
      </c>
      <c r="E106" s="132" t="s">
        <v>546</v>
      </c>
      <c r="F106" s="133">
        <v>183.5</v>
      </c>
      <c r="G106" s="132"/>
      <c r="H106" s="132">
        <v>219</v>
      </c>
      <c r="I106" s="134">
        <v>218</v>
      </c>
      <c r="J106" s="135" t="s">
        <v>619</v>
      </c>
      <c r="K106" s="136">
        <f t="shared" si="23"/>
        <v>35.5</v>
      </c>
      <c r="L106" s="137">
        <f t="shared" si="24"/>
        <v>0.19346049046321526</v>
      </c>
      <c r="M106" s="132" t="s">
        <v>548</v>
      </c>
      <c r="N106" s="138">
        <v>42103</v>
      </c>
      <c r="O106" s="54"/>
      <c r="P106" s="54"/>
      <c r="Q106" s="198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9">
        <v>28</v>
      </c>
      <c r="B107" s="130">
        <v>42114</v>
      </c>
      <c r="C107" s="130"/>
      <c r="D107" s="131" t="s">
        <v>620</v>
      </c>
      <c r="E107" s="132" t="s">
        <v>546</v>
      </c>
      <c r="F107" s="133">
        <f>(227+237)/2</f>
        <v>232</v>
      </c>
      <c r="G107" s="132"/>
      <c r="H107" s="132">
        <v>298</v>
      </c>
      <c r="I107" s="134">
        <v>298</v>
      </c>
      <c r="J107" s="135" t="s">
        <v>578</v>
      </c>
      <c r="K107" s="136">
        <f t="shared" si="23"/>
        <v>66</v>
      </c>
      <c r="L107" s="137">
        <f t="shared" si="24"/>
        <v>0.28448275862068967</v>
      </c>
      <c r="M107" s="132" t="s">
        <v>548</v>
      </c>
      <c r="N107" s="138">
        <v>42823</v>
      </c>
      <c r="O107" s="54"/>
      <c r="P107" s="54"/>
      <c r="Q107" s="198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9">
        <v>29</v>
      </c>
      <c r="B108" s="130">
        <v>42128</v>
      </c>
      <c r="C108" s="130"/>
      <c r="D108" s="131" t="s">
        <v>621</v>
      </c>
      <c r="E108" s="132" t="s">
        <v>557</v>
      </c>
      <c r="F108" s="133">
        <v>385</v>
      </c>
      <c r="G108" s="132"/>
      <c r="H108" s="132">
        <f>212.5+331</f>
        <v>543.5</v>
      </c>
      <c r="I108" s="134">
        <v>510</v>
      </c>
      <c r="J108" s="135" t="s">
        <v>622</v>
      </c>
      <c r="K108" s="136">
        <f t="shared" si="23"/>
        <v>158.5</v>
      </c>
      <c r="L108" s="137">
        <f t="shared" si="24"/>
        <v>0.41168831168831171</v>
      </c>
      <c r="M108" s="132" t="s">
        <v>548</v>
      </c>
      <c r="N108" s="138">
        <v>42235</v>
      </c>
      <c r="O108" s="54"/>
      <c r="P108" s="54"/>
      <c r="Q108" s="198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9">
        <v>30</v>
      </c>
      <c r="B109" s="130">
        <v>42128</v>
      </c>
      <c r="C109" s="130"/>
      <c r="D109" s="131" t="s">
        <v>623</v>
      </c>
      <c r="E109" s="132" t="s">
        <v>557</v>
      </c>
      <c r="F109" s="133">
        <v>115.5</v>
      </c>
      <c r="G109" s="132"/>
      <c r="H109" s="132">
        <v>146</v>
      </c>
      <c r="I109" s="134">
        <v>142</v>
      </c>
      <c r="J109" s="135" t="s">
        <v>624</v>
      </c>
      <c r="K109" s="136">
        <f t="shared" si="23"/>
        <v>30.5</v>
      </c>
      <c r="L109" s="137">
        <f t="shared" si="24"/>
        <v>0.26406926406926406</v>
      </c>
      <c r="M109" s="132" t="s">
        <v>548</v>
      </c>
      <c r="N109" s="138">
        <v>42202</v>
      </c>
      <c r="O109" s="54"/>
      <c r="P109" s="54"/>
      <c r="Q109" s="198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9">
        <v>31</v>
      </c>
      <c r="B110" s="130">
        <v>42151</v>
      </c>
      <c r="C110" s="130"/>
      <c r="D110" s="131" t="s">
        <v>502</v>
      </c>
      <c r="E110" s="132" t="s">
        <v>557</v>
      </c>
      <c r="F110" s="133">
        <v>237.5</v>
      </c>
      <c r="G110" s="132"/>
      <c r="H110" s="132">
        <v>279.5</v>
      </c>
      <c r="I110" s="134">
        <v>278</v>
      </c>
      <c r="J110" s="135" t="s">
        <v>578</v>
      </c>
      <c r="K110" s="136">
        <f t="shared" si="23"/>
        <v>42</v>
      </c>
      <c r="L110" s="137">
        <f t="shared" si="24"/>
        <v>0.17684210526315788</v>
      </c>
      <c r="M110" s="132" t="s">
        <v>548</v>
      </c>
      <c r="N110" s="138">
        <v>42222</v>
      </c>
      <c r="O110" s="54"/>
      <c r="P110" s="54"/>
      <c r="Q110" s="198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9">
        <v>32</v>
      </c>
      <c r="B111" s="130">
        <v>42174</v>
      </c>
      <c r="C111" s="130"/>
      <c r="D111" s="131" t="s">
        <v>596</v>
      </c>
      <c r="E111" s="132" t="s">
        <v>546</v>
      </c>
      <c r="F111" s="133">
        <v>340</v>
      </c>
      <c r="G111" s="132"/>
      <c r="H111" s="132">
        <v>448</v>
      </c>
      <c r="I111" s="134">
        <v>448</v>
      </c>
      <c r="J111" s="135" t="s">
        <v>578</v>
      </c>
      <c r="K111" s="136">
        <f t="shared" si="23"/>
        <v>108</v>
      </c>
      <c r="L111" s="137">
        <f t="shared" si="24"/>
        <v>0.31764705882352939</v>
      </c>
      <c r="M111" s="132" t="s">
        <v>548</v>
      </c>
      <c r="N111" s="138">
        <v>43018</v>
      </c>
      <c r="O111" s="54"/>
      <c r="P111" s="54"/>
      <c r="Q111" s="198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9">
        <v>33</v>
      </c>
      <c r="B112" s="130">
        <v>42191</v>
      </c>
      <c r="C112" s="130"/>
      <c r="D112" s="131" t="s">
        <v>625</v>
      </c>
      <c r="E112" s="132" t="s">
        <v>546</v>
      </c>
      <c r="F112" s="133">
        <v>390</v>
      </c>
      <c r="G112" s="132"/>
      <c r="H112" s="132">
        <v>460</v>
      </c>
      <c r="I112" s="134">
        <v>460</v>
      </c>
      <c r="J112" s="135" t="s">
        <v>578</v>
      </c>
      <c r="K112" s="136">
        <f t="shared" ref="K112:K132" si="25">H112-F112</f>
        <v>70</v>
      </c>
      <c r="L112" s="137">
        <f t="shared" ref="L112:L132" si="26">K112/F112</f>
        <v>0.17948717948717949</v>
      </c>
      <c r="M112" s="132" t="s">
        <v>548</v>
      </c>
      <c r="N112" s="138">
        <v>42478</v>
      </c>
      <c r="O112" s="54"/>
      <c r="P112" s="54"/>
      <c r="Q112" s="198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39">
        <v>34</v>
      </c>
      <c r="B113" s="140">
        <v>42195</v>
      </c>
      <c r="C113" s="140"/>
      <c r="D113" s="141" t="s">
        <v>626</v>
      </c>
      <c r="E113" s="142" t="s">
        <v>546</v>
      </c>
      <c r="F113" s="143">
        <v>122.5</v>
      </c>
      <c r="G113" s="143"/>
      <c r="H113" s="144">
        <v>61</v>
      </c>
      <c r="I113" s="144">
        <v>172</v>
      </c>
      <c r="J113" s="145" t="s">
        <v>627</v>
      </c>
      <c r="K113" s="146">
        <f t="shared" si="25"/>
        <v>-61.5</v>
      </c>
      <c r="L113" s="147">
        <f t="shared" si="26"/>
        <v>-0.50204081632653064</v>
      </c>
      <c r="M113" s="143" t="s">
        <v>558</v>
      </c>
      <c r="N113" s="140">
        <v>43333</v>
      </c>
      <c r="O113" s="54"/>
      <c r="P113" s="54"/>
      <c r="Q113" s="198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9">
        <v>35</v>
      </c>
      <c r="B114" s="130">
        <v>42219</v>
      </c>
      <c r="C114" s="130"/>
      <c r="D114" s="131" t="s">
        <v>628</v>
      </c>
      <c r="E114" s="132" t="s">
        <v>546</v>
      </c>
      <c r="F114" s="133">
        <v>297.5</v>
      </c>
      <c r="G114" s="132"/>
      <c r="H114" s="132">
        <v>350</v>
      </c>
      <c r="I114" s="134">
        <v>360</v>
      </c>
      <c r="J114" s="135" t="s">
        <v>629</v>
      </c>
      <c r="K114" s="136">
        <f t="shared" si="25"/>
        <v>52.5</v>
      </c>
      <c r="L114" s="137">
        <f t="shared" si="26"/>
        <v>0.17647058823529413</v>
      </c>
      <c r="M114" s="132" t="s">
        <v>548</v>
      </c>
      <c r="N114" s="138">
        <v>42232</v>
      </c>
      <c r="O114" s="54"/>
      <c r="P114" s="54"/>
      <c r="Q114" s="198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9">
        <v>36</v>
      </c>
      <c r="B115" s="130">
        <v>42219</v>
      </c>
      <c r="C115" s="130"/>
      <c r="D115" s="131" t="s">
        <v>630</v>
      </c>
      <c r="E115" s="132" t="s">
        <v>546</v>
      </c>
      <c r="F115" s="133">
        <v>115.5</v>
      </c>
      <c r="G115" s="132"/>
      <c r="H115" s="132">
        <v>149</v>
      </c>
      <c r="I115" s="134">
        <v>140</v>
      </c>
      <c r="J115" s="135" t="s">
        <v>631</v>
      </c>
      <c r="K115" s="136">
        <f t="shared" si="25"/>
        <v>33.5</v>
      </c>
      <c r="L115" s="137">
        <f t="shared" si="26"/>
        <v>0.29004329004329005</v>
      </c>
      <c r="M115" s="132" t="s">
        <v>548</v>
      </c>
      <c r="N115" s="138">
        <v>42740</v>
      </c>
      <c r="O115" s="54"/>
      <c r="P115" s="54"/>
      <c r="Q115" s="198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9">
        <v>37</v>
      </c>
      <c r="B116" s="130">
        <v>42251</v>
      </c>
      <c r="C116" s="130"/>
      <c r="D116" s="131" t="s">
        <v>502</v>
      </c>
      <c r="E116" s="132" t="s">
        <v>546</v>
      </c>
      <c r="F116" s="133">
        <v>226</v>
      </c>
      <c r="G116" s="132"/>
      <c r="H116" s="132">
        <v>292</v>
      </c>
      <c r="I116" s="134">
        <v>292</v>
      </c>
      <c r="J116" s="135" t="s">
        <v>632</v>
      </c>
      <c r="K116" s="136">
        <f t="shared" si="25"/>
        <v>66</v>
      </c>
      <c r="L116" s="137">
        <f t="shared" si="26"/>
        <v>0.29203539823008851</v>
      </c>
      <c r="M116" s="132" t="s">
        <v>548</v>
      </c>
      <c r="N116" s="138">
        <v>42286</v>
      </c>
      <c r="O116" s="54"/>
      <c r="P116" s="54"/>
      <c r="Q116" s="198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9">
        <v>38</v>
      </c>
      <c r="B117" s="130">
        <v>42254</v>
      </c>
      <c r="C117" s="130"/>
      <c r="D117" s="131" t="s">
        <v>620</v>
      </c>
      <c r="E117" s="132" t="s">
        <v>546</v>
      </c>
      <c r="F117" s="133">
        <v>232.5</v>
      </c>
      <c r="G117" s="132"/>
      <c r="H117" s="132">
        <v>312.5</v>
      </c>
      <c r="I117" s="134">
        <v>310</v>
      </c>
      <c r="J117" s="135" t="s">
        <v>578</v>
      </c>
      <c r="K117" s="136">
        <f t="shared" si="25"/>
        <v>80</v>
      </c>
      <c r="L117" s="137">
        <f t="shared" si="26"/>
        <v>0.34408602150537637</v>
      </c>
      <c r="M117" s="132" t="s">
        <v>548</v>
      </c>
      <c r="N117" s="138">
        <v>42823</v>
      </c>
      <c r="O117" s="54"/>
      <c r="P117" s="54"/>
      <c r="Q117" s="198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9">
        <v>39</v>
      </c>
      <c r="B118" s="130">
        <v>42268</v>
      </c>
      <c r="C118" s="130"/>
      <c r="D118" s="131" t="s">
        <v>633</v>
      </c>
      <c r="E118" s="132" t="s">
        <v>546</v>
      </c>
      <c r="F118" s="133">
        <v>196.5</v>
      </c>
      <c r="G118" s="132"/>
      <c r="H118" s="132">
        <v>238</v>
      </c>
      <c r="I118" s="134">
        <v>238</v>
      </c>
      <c r="J118" s="135" t="s">
        <v>632</v>
      </c>
      <c r="K118" s="136">
        <f t="shared" si="25"/>
        <v>41.5</v>
      </c>
      <c r="L118" s="137">
        <f t="shared" si="26"/>
        <v>0.21119592875318066</v>
      </c>
      <c r="M118" s="132" t="s">
        <v>548</v>
      </c>
      <c r="N118" s="138">
        <v>42291</v>
      </c>
      <c r="O118" s="54"/>
      <c r="P118" s="54"/>
      <c r="Q118" s="198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9">
        <v>40</v>
      </c>
      <c r="B119" s="130">
        <v>42271</v>
      </c>
      <c r="C119" s="130"/>
      <c r="D119" s="131" t="s">
        <v>576</v>
      </c>
      <c r="E119" s="132" t="s">
        <v>546</v>
      </c>
      <c r="F119" s="133">
        <v>65</v>
      </c>
      <c r="G119" s="132"/>
      <c r="H119" s="132">
        <v>82</v>
      </c>
      <c r="I119" s="134">
        <v>82</v>
      </c>
      <c r="J119" s="135" t="s">
        <v>632</v>
      </c>
      <c r="K119" s="136">
        <f t="shared" si="25"/>
        <v>17</v>
      </c>
      <c r="L119" s="137">
        <f t="shared" si="26"/>
        <v>0.26153846153846155</v>
      </c>
      <c r="M119" s="132" t="s">
        <v>548</v>
      </c>
      <c r="N119" s="138">
        <v>42578</v>
      </c>
      <c r="O119" s="54"/>
      <c r="P119" s="54"/>
      <c r="Q119" s="198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9">
        <v>41</v>
      </c>
      <c r="B120" s="130">
        <v>42291</v>
      </c>
      <c r="C120" s="130"/>
      <c r="D120" s="131" t="s">
        <v>634</v>
      </c>
      <c r="E120" s="132" t="s">
        <v>546</v>
      </c>
      <c r="F120" s="133">
        <v>144</v>
      </c>
      <c r="G120" s="132"/>
      <c r="H120" s="132">
        <v>182.5</v>
      </c>
      <c r="I120" s="134">
        <v>181</v>
      </c>
      <c r="J120" s="135" t="s">
        <v>632</v>
      </c>
      <c r="K120" s="136">
        <f t="shared" si="25"/>
        <v>38.5</v>
      </c>
      <c r="L120" s="137">
        <f t="shared" si="26"/>
        <v>0.2673611111111111</v>
      </c>
      <c r="M120" s="132" t="s">
        <v>548</v>
      </c>
      <c r="N120" s="138">
        <v>42817</v>
      </c>
      <c r="O120" s="54"/>
      <c r="P120" s="54"/>
      <c r="Q120" s="198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9">
        <v>42</v>
      </c>
      <c r="B121" s="130">
        <v>42291</v>
      </c>
      <c r="C121" s="130"/>
      <c r="D121" s="131" t="s">
        <v>635</v>
      </c>
      <c r="E121" s="132" t="s">
        <v>546</v>
      </c>
      <c r="F121" s="133">
        <v>264</v>
      </c>
      <c r="G121" s="132"/>
      <c r="H121" s="132">
        <v>311</v>
      </c>
      <c r="I121" s="134">
        <v>311</v>
      </c>
      <c r="J121" s="135" t="s">
        <v>632</v>
      </c>
      <c r="K121" s="136">
        <f t="shared" si="25"/>
        <v>47</v>
      </c>
      <c r="L121" s="137">
        <f t="shared" si="26"/>
        <v>0.17803030303030304</v>
      </c>
      <c r="M121" s="132" t="s">
        <v>548</v>
      </c>
      <c r="N121" s="138">
        <v>42604</v>
      </c>
      <c r="O121" s="54"/>
      <c r="P121" s="54"/>
      <c r="Q121" s="198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9">
        <v>43</v>
      </c>
      <c r="B122" s="130">
        <v>42318</v>
      </c>
      <c r="C122" s="130"/>
      <c r="D122" s="131" t="s">
        <v>636</v>
      </c>
      <c r="E122" s="132" t="s">
        <v>557</v>
      </c>
      <c r="F122" s="133">
        <v>549.5</v>
      </c>
      <c r="G122" s="132"/>
      <c r="H122" s="132">
        <v>630</v>
      </c>
      <c r="I122" s="134">
        <v>630</v>
      </c>
      <c r="J122" s="135" t="s">
        <v>632</v>
      </c>
      <c r="K122" s="136">
        <f t="shared" si="25"/>
        <v>80.5</v>
      </c>
      <c r="L122" s="137">
        <f t="shared" si="26"/>
        <v>0.1464968152866242</v>
      </c>
      <c r="M122" s="132" t="s">
        <v>548</v>
      </c>
      <c r="N122" s="138">
        <v>42419</v>
      </c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9">
        <v>44</v>
      </c>
      <c r="B123" s="130">
        <v>42342</v>
      </c>
      <c r="C123" s="130"/>
      <c r="D123" s="131" t="s">
        <v>637</v>
      </c>
      <c r="E123" s="132" t="s">
        <v>546</v>
      </c>
      <c r="F123" s="133">
        <v>1027.5</v>
      </c>
      <c r="G123" s="132"/>
      <c r="H123" s="132">
        <v>1315</v>
      </c>
      <c r="I123" s="134">
        <v>1250</v>
      </c>
      <c r="J123" s="135" t="s">
        <v>632</v>
      </c>
      <c r="K123" s="136">
        <f t="shared" si="25"/>
        <v>287.5</v>
      </c>
      <c r="L123" s="137">
        <f t="shared" si="26"/>
        <v>0.27980535279805352</v>
      </c>
      <c r="M123" s="132" t="s">
        <v>548</v>
      </c>
      <c r="N123" s="138">
        <v>43244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9">
        <v>45</v>
      </c>
      <c r="B124" s="130">
        <v>42367</v>
      </c>
      <c r="C124" s="130"/>
      <c r="D124" s="131" t="s">
        <v>638</v>
      </c>
      <c r="E124" s="132" t="s">
        <v>546</v>
      </c>
      <c r="F124" s="133">
        <v>465</v>
      </c>
      <c r="G124" s="132"/>
      <c r="H124" s="132">
        <v>540</v>
      </c>
      <c r="I124" s="134">
        <v>540</v>
      </c>
      <c r="J124" s="135" t="s">
        <v>632</v>
      </c>
      <c r="K124" s="136">
        <f t="shared" si="25"/>
        <v>75</v>
      </c>
      <c r="L124" s="137">
        <f t="shared" si="26"/>
        <v>0.16129032258064516</v>
      </c>
      <c r="M124" s="132" t="s">
        <v>548</v>
      </c>
      <c r="N124" s="138">
        <v>42530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9">
        <v>46</v>
      </c>
      <c r="B125" s="130">
        <v>42380</v>
      </c>
      <c r="C125" s="130"/>
      <c r="D125" s="131" t="s">
        <v>388</v>
      </c>
      <c r="E125" s="132" t="s">
        <v>557</v>
      </c>
      <c r="F125" s="133">
        <v>81</v>
      </c>
      <c r="G125" s="132"/>
      <c r="H125" s="132">
        <v>110</v>
      </c>
      <c r="I125" s="134">
        <v>110</v>
      </c>
      <c r="J125" s="135" t="s">
        <v>632</v>
      </c>
      <c r="K125" s="136">
        <f t="shared" si="25"/>
        <v>29</v>
      </c>
      <c r="L125" s="137">
        <f t="shared" si="26"/>
        <v>0.35802469135802467</v>
      </c>
      <c r="M125" s="132" t="s">
        <v>548</v>
      </c>
      <c r="N125" s="138">
        <v>42745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9">
        <v>47</v>
      </c>
      <c r="B126" s="130">
        <v>42382</v>
      </c>
      <c r="C126" s="130"/>
      <c r="D126" s="131" t="s">
        <v>639</v>
      </c>
      <c r="E126" s="132" t="s">
        <v>557</v>
      </c>
      <c r="F126" s="133">
        <v>417.5</v>
      </c>
      <c r="G126" s="132"/>
      <c r="H126" s="132">
        <v>547</v>
      </c>
      <c r="I126" s="134">
        <v>535</v>
      </c>
      <c r="J126" s="135" t="s">
        <v>632</v>
      </c>
      <c r="K126" s="136">
        <f t="shared" si="25"/>
        <v>129.5</v>
      </c>
      <c r="L126" s="137">
        <f t="shared" si="26"/>
        <v>0.31017964071856285</v>
      </c>
      <c r="M126" s="132" t="s">
        <v>548</v>
      </c>
      <c r="N126" s="138">
        <v>42578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9">
        <v>48</v>
      </c>
      <c r="B127" s="130">
        <v>42408</v>
      </c>
      <c r="C127" s="130"/>
      <c r="D127" s="131" t="s">
        <v>640</v>
      </c>
      <c r="E127" s="132" t="s">
        <v>546</v>
      </c>
      <c r="F127" s="133">
        <v>650</v>
      </c>
      <c r="G127" s="132"/>
      <c r="H127" s="132">
        <v>800</v>
      </c>
      <c r="I127" s="134">
        <v>800</v>
      </c>
      <c r="J127" s="135" t="s">
        <v>632</v>
      </c>
      <c r="K127" s="136">
        <f t="shared" si="25"/>
        <v>150</v>
      </c>
      <c r="L127" s="137">
        <f t="shared" si="26"/>
        <v>0.23076923076923078</v>
      </c>
      <c r="M127" s="132" t="s">
        <v>548</v>
      </c>
      <c r="N127" s="138">
        <v>43154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9">
        <v>49</v>
      </c>
      <c r="B128" s="130">
        <v>42433</v>
      </c>
      <c r="C128" s="130"/>
      <c r="D128" s="131" t="s">
        <v>232</v>
      </c>
      <c r="E128" s="132" t="s">
        <v>546</v>
      </c>
      <c r="F128" s="133">
        <v>437.5</v>
      </c>
      <c r="G128" s="132"/>
      <c r="H128" s="132">
        <v>504.5</v>
      </c>
      <c r="I128" s="134">
        <v>522</v>
      </c>
      <c r="J128" s="135" t="s">
        <v>641</v>
      </c>
      <c r="K128" s="136">
        <f t="shared" si="25"/>
        <v>67</v>
      </c>
      <c r="L128" s="137">
        <f t="shared" si="26"/>
        <v>0.15314285714285714</v>
      </c>
      <c r="M128" s="132" t="s">
        <v>548</v>
      </c>
      <c r="N128" s="138">
        <v>42480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50</v>
      </c>
      <c r="B129" s="130">
        <v>42438</v>
      </c>
      <c r="C129" s="130"/>
      <c r="D129" s="131" t="s">
        <v>642</v>
      </c>
      <c r="E129" s="132" t="s">
        <v>546</v>
      </c>
      <c r="F129" s="133">
        <v>189.5</v>
      </c>
      <c r="G129" s="132"/>
      <c r="H129" s="132">
        <v>218</v>
      </c>
      <c r="I129" s="134">
        <v>218</v>
      </c>
      <c r="J129" s="135" t="s">
        <v>632</v>
      </c>
      <c r="K129" s="136">
        <f t="shared" si="25"/>
        <v>28.5</v>
      </c>
      <c r="L129" s="137">
        <f t="shared" si="26"/>
        <v>0.15039577836411611</v>
      </c>
      <c r="M129" s="132" t="s">
        <v>548</v>
      </c>
      <c r="N129" s="138">
        <v>43034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39">
        <v>51</v>
      </c>
      <c r="B130" s="140">
        <v>42471</v>
      </c>
      <c r="C130" s="140"/>
      <c r="D130" s="148" t="s">
        <v>643</v>
      </c>
      <c r="E130" s="143" t="s">
        <v>546</v>
      </c>
      <c r="F130" s="143">
        <v>36.5</v>
      </c>
      <c r="G130" s="144"/>
      <c r="H130" s="144">
        <v>15.85</v>
      </c>
      <c r="I130" s="144">
        <v>60</v>
      </c>
      <c r="J130" s="145" t="s">
        <v>644</v>
      </c>
      <c r="K130" s="146">
        <f t="shared" si="25"/>
        <v>-20.65</v>
      </c>
      <c r="L130" s="147">
        <f t="shared" si="26"/>
        <v>-0.5657534246575342</v>
      </c>
      <c r="M130" s="143" t="s">
        <v>558</v>
      </c>
      <c r="N130" s="151">
        <v>43627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52</v>
      </c>
      <c r="B131" s="130">
        <v>42472</v>
      </c>
      <c r="C131" s="130"/>
      <c r="D131" s="131" t="s">
        <v>645</v>
      </c>
      <c r="E131" s="132" t="s">
        <v>546</v>
      </c>
      <c r="F131" s="133">
        <v>93</v>
      </c>
      <c r="G131" s="132"/>
      <c r="H131" s="132">
        <v>149</v>
      </c>
      <c r="I131" s="134">
        <v>140</v>
      </c>
      <c r="J131" s="135" t="s">
        <v>646</v>
      </c>
      <c r="K131" s="136">
        <f t="shared" si="25"/>
        <v>56</v>
      </c>
      <c r="L131" s="137">
        <f t="shared" si="26"/>
        <v>0.60215053763440862</v>
      </c>
      <c r="M131" s="132" t="s">
        <v>548</v>
      </c>
      <c r="N131" s="138">
        <v>42740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53</v>
      </c>
      <c r="B132" s="130">
        <v>42472</v>
      </c>
      <c r="C132" s="130"/>
      <c r="D132" s="131" t="s">
        <v>647</v>
      </c>
      <c r="E132" s="132" t="s">
        <v>546</v>
      </c>
      <c r="F132" s="133">
        <v>130</v>
      </c>
      <c r="G132" s="132"/>
      <c r="H132" s="132">
        <v>150</v>
      </c>
      <c r="I132" s="134" t="s">
        <v>648</v>
      </c>
      <c r="J132" s="135" t="s">
        <v>632</v>
      </c>
      <c r="K132" s="136">
        <f t="shared" si="25"/>
        <v>20</v>
      </c>
      <c r="L132" s="137">
        <f t="shared" si="26"/>
        <v>0.15384615384615385</v>
      </c>
      <c r="M132" s="132" t="s">
        <v>548</v>
      </c>
      <c r="N132" s="138">
        <v>42564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54</v>
      </c>
      <c r="B133" s="130">
        <v>42473</v>
      </c>
      <c r="C133" s="130"/>
      <c r="D133" s="131" t="s">
        <v>649</v>
      </c>
      <c r="E133" s="132" t="s">
        <v>546</v>
      </c>
      <c r="F133" s="133">
        <v>196</v>
      </c>
      <c r="G133" s="132"/>
      <c r="H133" s="132">
        <v>299</v>
      </c>
      <c r="I133" s="134">
        <v>299</v>
      </c>
      <c r="J133" s="135" t="s">
        <v>632</v>
      </c>
      <c r="K133" s="136">
        <v>103</v>
      </c>
      <c r="L133" s="137">
        <v>0.52551020408163296</v>
      </c>
      <c r="M133" s="132" t="s">
        <v>548</v>
      </c>
      <c r="N133" s="138">
        <v>42620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55</v>
      </c>
      <c r="B134" s="130">
        <v>42473</v>
      </c>
      <c r="C134" s="130"/>
      <c r="D134" s="131" t="s">
        <v>650</v>
      </c>
      <c r="E134" s="132" t="s">
        <v>546</v>
      </c>
      <c r="F134" s="133">
        <v>88</v>
      </c>
      <c r="G134" s="132"/>
      <c r="H134" s="132">
        <v>103</v>
      </c>
      <c r="I134" s="134">
        <v>103</v>
      </c>
      <c r="J134" s="135" t="s">
        <v>632</v>
      </c>
      <c r="K134" s="136">
        <v>15</v>
      </c>
      <c r="L134" s="137">
        <v>0.170454545454545</v>
      </c>
      <c r="M134" s="132" t="s">
        <v>548</v>
      </c>
      <c r="N134" s="138">
        <v>42530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56</v>
      </c>
      <c r="B135" s="130">
        <v>42492</v>
      </c>
      <c r="C135" s="130"/>
      <c r="D135" s="131" t="s">
        <v>651</v>
      </c>
      <c r="E135" s="132" t="s">
        <v>546</v>
      </c>
      <c r="F135" s="133">
        <v>127.5</v>
      </c>
      <c r="G135" s="132"/>
      <c r="H135" s="132">
        <v>148</v>
      </c>
      <c r="I135" s="134" t="s">
        <v>652</v>
      </c>
      <c r="J135" s="135" t="s">
        <v>632</v>
      </c>
      <c r="K135" s="136">
        <f>H135-F135</f>
        <v>20.5</v>
      </c>
      <c r="L135" s="137">
        <f>K135/F135</f>
        <v>0.16078431372549021</v>
      </c>
      <c r="M135" s="132" t="s">
        <v>548</v>
      </c>
      <c r="N135" s="138">
        <v>42564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57</v>
      </c>
      <c r="B136" s="130">
        <v>42493</v>
      </c>
      <c r="C136" s="130"/>
      <c r="D136" s="131" t="s">
        <v>653</v>
      </c>
      <c r="E136" s="132" t="s">
        <v>546</v>
      </c>
      <c r="F136" s="133">
        <v>675</v>
      </c>
      <c r="G136" s="132"/>
      <c r="H136" s="132">
        <v>815</v>
      </c>
      <c r="I136" s="134" t="s">
        <v>654</v>
      </c>
      <c r="J136" s="135" t="s">
        <v>632</v>
      </c>
      <c r="K136" s="136">
        <f>H136-F136</f>
        <v>140</v>
      </c>
      <c r="L136" s="137">
        <f>K136/F136</f>
        <v>0.2074074074074074</v>
      </c>
      <c r="M136" s="132" t="s">
        <v>548</v>
      </c>
      <c r="N136" s="138">
        <v>43154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39">
        <v>58</v>
      </c>
      <c r="B137" s="140">
        <v>42522</v>
      </c>
      <c r="C137" s="140"/>
      <c r="D137" s="141" t="s">
        <v>655</v>
      </c>
      <c r="E137" s="142" t="s">
        <v>546</v>
      </c>
      <c r="F137" s="143">
        <v>500</v>
      </c>
      <c r="G137" s="143"/>
      <c r="H137" s="144">
        <v>232.5</v>
      </c>
      <c r="I137" s="144" t="s">
        <v>656</v>
      </c>
      <c r="J137" s="145" t="s">
        <v>657</v>
      </c>
      <c r="K137" s="146">
        <f>H137-F137</f>
        <v>-267.5</v>
      </c>
      <c r="L137" s="147">
        <f>K137/F137</f>
        <v>-0.53500000000000003</v>
      </c>
      <c r="M137" s="143" t="s">
        <v>558</v>
      </c>
      <c r="N137" s="140">
        <v>43735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59</v>
      </c>
      <c r="B138" s="130">
        <v>42527</v>
      </c>
      <c r="C138" s="130"/>
      <c r="D138" s="131" t="s">
        <v>504</v>
      </c>
      <c r="E138" s="132" t="s">
        <v>546</v>
      </c>
      <c r="F138" s="133">
        <v>110</v>
      </c>
      <c r="G138" s="132"/>
      <c r="H138" s="132">
        <v>126.5</v>
      </c>
      <c r="I138" s="134">
        <v>125</v>
      </c>
      <c r="J138" s="135" t="s">
        <v>584</v>
      </c>
      <c r="K138" s="136">
        <f>H138-F138</f>
        <v>16.5</v>
      </c>
      <c r="L138" s="137">
        <f>K138/F138</f>
        <v>0.15</v>
      </c>
      <c r="M138" s="132" t="s">
        <v>548</v>
      </c>
      <c r="N138" s="138">
        <v>42552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60</v>
      </c>
      <c r="B139" s="130">
        <v>42538</v>
      </c>
      <c r="C139" s="130"/>
      <c r="D139" s="131" t="s">
        <v>658</v>
      </c>
      <c r="E139" s="132" t="s">
        <v>546</v>
      </c>
      <c r="F139" s="133">
        <v>44</v>
      </c>
      <c r="G139" s="132"/>
      <c r="H139" s="132">
        <v>69.5</v>
      </c>
      <c r="I139" s="134">
        <v>69.5</v>
      </c>
      <c r="J139" s="135" t="s">
        <v>659</v>
      </c>
      <c r="K139" s="136">
        <f>H139-F139</f>
        <v>25.5</v>
      </c>
      <c r="L139" s="137">
        <f>K139/F139</f>
        <v>0.57954545454545459</v>
      </c>
      <c r="M139" s="132" t="s">
        <v>548</v>
      </c>
      <c r="N139" s="138">
        <v>42977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61</v>
      </c>
      <c r="B140" s="130">
        <v>42549</v>
      </c>
      <c r="C140" s="130"/>
      <c r="D140" s="131" t="s">
        <v>660</v>
      </c>
      <c r="E140" s="132" t="s">
        <v>546</v>
      </c>
      <c r="F140" s="133">
        <v>262.5</v>
      </c>
      <c r="G140" s="132"/>
      <c r="H140" s="132">
        <v>340</v>
      </c>
      <c r="I140" s="134">
        <v>333</v>
      </c>
      <c r="J140" s="135" t="s">
        <v>661</v>
      </c>
      <c r="K140" s="136">
        <v>77.5</v>
      </c>
      <c r="L140" s="137">
        <v>0.29523809523809502</v>
      </c>
      <c r="M140" s="132" t="s">
        <v>548</v>
      </c>
      <c r="N140" s="138">
        <v>43017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62</v>
      </c>
      <c r="B141" s="130">
        <v>42549</v>
      </c>
      <c r="C141" s="130"/>
      <c r="D141" s="131" t="s">
        <v>662</v>
      </c>
      <c r="E141" s="132" t="s">
        <v>546</v>
      </c>
      <c r="F141" s="133">
        <v>840</v>
      </c>
      <c r="G141" s="132"/>
      <c r="H141" s="132">
        <v>1230</v>
      </c>
      <c r="I141" s="134">
        <v>1230</v>
      </c>
      <c r="J141" s="135" t="s">
        <v>632</v>
      </c>
      <c r="K141" s="136">
        <v>390</v>
      </c>
      <c r="L141" s="137">
        <v>0.46428571428571402</v>
      </c>
      <c r="M141" s="132" t="s">
        <v>548</v>
      </c>
      <c r="N141" s="138">
        <v>42649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52">
        <v>63</v>
      </c>
      <c r="B142" s="153">
        <v>42556</v>
      </c>
      <c r="C142" s="153"/>
      <c r="D142" s="154" t="s">
        <v>663</v>
      </c>
      <c r="E142" s="155" t="s">
        <v>546</v>
      </c>
      <c r="F142" s="155">
        <v>395</v>
      </c>
      <c r="G142" s="156"/>
      <c r="H142" s="156">
        <f>(468.5+342.5)/2</f>
        <v>405.5</v>
      </c>
      <c r="I142" s="156">
        <v>510</v>
      </c>
      <c r="J142" s="157" t="s">
        <v>664</v>
      </c>
      <c r="K142" s="158">
        <f t="shared" ref="K142:K148" si="27">H142-F142</f>
        <v>10.5</v>
      </c>
      <c r="L142" s="159">
        <f t="shared" ref="L142:L148" si="28">K142/F142</f>
        <v>2.6582278481012658E-2</v>
      </c>
      <c r="M142" s="155" t="s">
        <v>565</v>
      </c>
      <c r="N142" s="153">
        <v>43606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39">
        <v>64</v>
      </c>
      <c r="B143" s="140">
        <v>42584</v>
      </c>
      <c r="C143" s="140"/>
      <c r="D143" s="141" t="s">
        <v>665</v>
      </c>
      <c r="E143" s="142" t="s">
        <v>557</v>
      </c>
      <c r="F143" s="143">
        <f>169.5-12.8</f>
        <v>156.69999999999999</v>
      </c>
      <c r="G143" s="143"/>
      <c r="H143" s="144">
        <v>77</v>
      </c>
      <c r="I143" s="144" t="s">
        <v>666</v>
      </c>
      <c r="J143" s="145" t="s">
        <v>667</v>
      </c>
      <c r="K143" s="146">
        <f t="shared" si="27"/>
        <v>-79.699999999999989</v>
      </c>
      <c r="L143" s="147">
        <f t="shared" si="28"/>
        <v>-0.50861518825781749</v>
      </c>
      <c r="M143" s="143" t="s">
        <v>558</v>
      </c>
      <c r="N143" s="140">
        <v>43522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39">
        <v>65</v>
      </c>
      <c r="B144" s="140">
        <v>42586</v>
      </c>
      <c r="C144" s="140"/>
      <c r="D144" s="141" t="s">
        <v>668</v>
      </c>
      <c r="E144" s="142" t="s">
        <v>546</v>
      </c>
      <c r="F144" s="143">
        <v>400</v>
      </c>
      <c r="G144" s="143"/>
      <c r="H144" s="144">
        <v>305</v>
      </c>
      <c r="I144" s="144">
        <v>475</v>
      </c>
      <c r="J144" s="145" t="s">
        <v>669</v>
      </c>
      <c r="K144" s="146">
        <f t="shared" si="27"/>
        <v>-95</v>
      </c>
      <c r="L144" s="147">
        <f t="shared" si="28"/>
        <v>-0.23749999999999999</v>
      </c>
      <c r="M144" s="143" t="s">
        <v>558</v>
      </c>
      <c r="N144" s="140">
        <v>43606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66</v>
      </c>
      <c r="B145" s="130">
        <v>42593</v>
      </c>
      <c r="C145" s="130"/>
      <c r="D145" s="131" t="s">
        <v>670</v>
      </c>
      <c r="E145" s="132" t="s">
        <v>546</v>
      </c>
      <c r="F145" s="133">
        <v>86.5</v>
      </c>
      <c r="G145" s="132"/>
      <c r="H145" s="132">
        <v>130</v>
      </c>
      <c r="I145" s="134">
        <v>130</v>
      </c>
      <c r="J145" s="135" t="s">
        <v>671</v>
      </c>
      <c r="K145" s="136">
        <f t="shared" si="27"/>
        <v>43.5</v>
      </c>
      <c r="L145" s="137">
        <f t="shared" si="28"/>
        <v>0.50289017341040465</v>
      </c>
      <c r="M145" s="132" t="s">
        <v>548</v>
      </c>
      <c r="N145" s="138">
        <v>43091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39">
        <v>67</v>
      </c>
      <c r="B146" s="140">
        <v>42600</v>
      </c>
      <c r="C146" s="140"/>
      <c r="D146" s="141" t="s">
        <v>119</v>
      </c>
      <c r="E146" s="142" t="s">
        <v>546</v>
      </c>
      <c r="F146" s="143">
        <v>133.5</v>
      </c>
      <c r="G146" s="143"/>
      <c r="H146" s="144">
        <v>126.5</v>
      </c>
      <c r="I146" s="144">
        <v>178</v>
      </c>
      <c r="J146" s="145" t="s">
        <v>672</v>
      </c>
      <c r="K146" s="146">
        <f t="shared" si="27"/>
        <v>-7</v>
      </c>
      <c r="L146" s="147">
        <f t="shared" si="28"/>
        <v>-5.2434456928838954E-2</v>
      </c>
      <c r="M146" s="143" t="s">
        <v>558</v>
      </c>
      <c r="N146" s="140">
        <v>42615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68</v>
      </c>
      <c r="B147" s="130">
        <v>42613</v>
      </c>
      <c r="C147" s="130"/>
      <c r="D147" s="131" t="s">
        <v>673</v>
      </c>
      <c r="E147" s="132" t="s">
        <v>546</v>
      </c>
      <c r="F147" s="133">
        <v>560</v>
      </c>
      <c r="G147" s="132"/>
      <c r="H147" s="132">
        <v>725</v>
      </c>
      <c r="I147" s="134">
        <v>725</v>
      </c>
      <c r="J147" s="135" t="s">
        <v>578</v>
      </c>
      <c r="K147" s="136">
        <f t="shared" si="27"/>
        <v>165</v>
      </c>
      <c r="L147" s="137">
        <f t="shared" si="28"/>
        <v>0.29464285714285715</v>
      </c>
      <c r="M147" s="132" t="s">
        <v>548</v>
      </c>
      <c r="N147" s="138">
        <v>42456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69</v>
      </c>
      <c r="B148" s="130">
        <v>42614</v>
      </c>
      <c r="C148" s="130"/>
      <c r="D148" s="131" t="s">
        <v>674</v>
      </c>
      <c r="E148" s="132" t="s">
        <v>546</v>
      </c>
      <c r="F148" s="133">
        <v>160.5</v>
      </c>
      <c r="G148" s="132"/>
      <c r="H148" s="132">
        <v>210</v>
      </c>
      <c r="I148" s="134">
        <v>210</v>
      </c>
      <c r="J148" s="135" t="s">
        <v>578</v>
      </c>
      <c r="K148" s="136">
        <f t="shared" si="27"/>
        <v>49.5</v>
      </c>
      <c r="L148" s="137">
        <f t="shared" si="28"/>
        <v>0.30841121495327101</v>
      </c>
      <c r="M148" s="132" t="s">
        <v>548</v>
      </c>
      <c r="N148" s="138">
        <v>42871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70</v>
      </c>
      <c r="B149" s="130">
        <v>42646</v>
      </c>
      <c r="C149" s="130"/>
      <c r="D149" s="131" t="s">
        <v>397</v>
      </c>
      <c r="E149" s="132" t="s">
        <v>546</v>
      </c>
      <c r="F149" s="133">
        <v>430</v>
      </c>
      <c r="G149" s="132"/>
      <c r="H149" s="132">
        <v>596</v>
      </c>
      <c r="I149" s="134">
        <v>575</v>
      </c>
      <c r="J149" s="135" t="s">
        <v>675</v>
      </c>
      <c r="K149" s="136">
        <v>166</v>
      </c>
      <c r="L149" s="137">
        <v>0.38604651162790699</v>
      </c>
      <c r="M149" s="132" t="s">
        <v>548</v>
      </c>
      <c r="N149" s="138">
        <v>42769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71</v>
      </c>
      <c r="B150" s="130">
        <v>42657</v>
      </c>
      <c r="C150" s="130"/>
      <c r="D150" s="131" t="s">
        <v>676</v>
      </c>
      <c r="E150" s="132" t="s">
        <v>546</v>
      </c>
      <c r="F150" s="133">
        <v>280</v>
      </c>
      <c r="G150" s="132"/>
      <c r="H150" s="132">
        <v>345</v>
      </c>
      <c r="I150" s="134">
        <v>345</v>
      </c>
      <c r="J150" s="135" t="s">
        <v>578</v>
      </c>
      <c r="K150" s="136">
        <f t="shared" ref="K150:K155" si="29">H150-F150</f>
        <v>65</v>
      </c>
      <c r="L150" s="137">
        <f>K150/F150</f>
        <v>0.23214285714285715</v>
      </c>
      <c r="M150" s="132" t="s">
        <v>548</v>
      </c>
      <c r="N150" s="138">
        <v>42814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72</v>
      </c>
      <c r="B151" s="130">
        <v>42657</v>
      </c>
      <c r="C151" s="130"/>
      <c r="D151" s="131" t="s">
        <v>677</v>
      </c>
      <c r="E151" s="132" t="s">
        <v>546</v>
      </c>
      <c r="F151" s="133">
        <v>245</v>
      </c>
      <c r="G151" s="132"/>
      <c r="H151" s="132">
        <v>325.5</v>
      </c>
      <c r="I151" s="134">
        <v>330</v>
      </c>
      <c r="J151" s="135" t="s">
        <v>678</v>
      </c>
      <c r="K151" s="136">
        <f t="shared" si="29"/>
        <v>80.5</v>
      </c>
      <c r="L151" s="137">
        <f>K151/F151</f>
        <v>0.32857142857142857</v>
      </c>
      <c r="M151" s="132" t="s">
        <v>548</v>
      </c>
      <c r="N151" s="138">
        <v>42769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73</v>
      </c>
      <c r="B152" s="130">
        <v>42660</v>
      </c>
      <c r="C152" s="130"/>
      <c r="D152" s="131" t="s">
        <v>679</v>
      </c>
      <c r="E152" s="132" t="s">
        <v>546</v>
      </c>
      <c r="F152" s="133">
        <v>125</v>
      </c>
      <c r="G152" s="132"/>
      <c r="H152" s="132">
        <v>160</v>
      </c>
      <c r="I152" s="134">
        <v>160</v>
      </c>
      <c r="J152" s="135" t="s">
        <v>632</v>
      </c>
      <c r="K152" s="136">
        <f t="shared" si="29"/>
        <v>35</v>
      </c>
      <c r="L152" s="137">
        <v>0.28000000000000003</v>
      </c>
      <c r="M152" s="132" t="s">
        <v>548</v>
      </c>
      <c r="N152" s="138">
        <v>42803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74</v>
      </c>
      <c r="B153" s="130">
        <v>42660</v>
      </c>
      <c r="C153" s="130"/>
      <c r="D153" s="131" t="s">
        <v>680</v>
      </c>
      <c r="E153" s="132" t="s">
        <v>546</v>
      </c>
      <c r="F153" s="133">
        <v>114</v>
      </c>
      <c r="G153" s="132"/>
      <c r="H153" s="132">
        <v>145</v>
      </c>
      <c r="I153" s="134">
        <v>145</v>
      </c>
      <c r="J153" s="135" t="s">
        <v>632</v>
      </c>
      <c r="K153" s="136">
        <f t="shared" si="29"/>
        <v>31</v>
      </c>
      <c r="L153" s="137">
        <f>K153/F153</f>
        <v>0.27192982456140352</v>
      </c>
      <c r="M153" s="132" t="s">
        <v>548</v>
      </c>
      <c r="N153" s="138">
        <v>42859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75</v>
      </c>
      <c r="B154" s="130">
        <v>42660</v>
      </c>
      <c r="C154" s="130"/>
      <c r="D154" s="131" t="s">
        <v>681</v>
      </c>
      <c r="E154" s="132" t="s">
        <v>546</v>
      </c>
      <c r="F154" s="133">
        <v>212</v>
      </c>
      <c r="G154" s="132"/>
      <c r="H154" s="132">
        <v>280</v>
      </c>
      <c r="I154" s="134">
        <v>276</v>
      </c>
      <c r="J154" s="135" t="s">
        <v>682</v>
      </c>
      <c r="K154" s="136">
        <f t="shared" si="29"/>
        <v>68</v>
      </c>
      <c r="L154" s="137">
        <f>K154/F154</f>
        <v>0.32075471698113206</v>
      </c>
      <c r="M154" s="132" t="s">
        <v>548</v>
      </c>
      <c r="N154" s="138">
        <v>42858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76</v>
      </c>
      <c r="B155" s="130">
        <v>42678</v>
      </c>
      <c r="C155" s="130"/>
      <c r="D155" s="131" t="s">
        <v>440</v>
      </c>
      <c r="E155" s="132" t="s">
        <v>546</v>
      </c>
      <c r="F155" s="133">
        <v>155</v>
      </c>
      <c r="G155" s="132"/>
      <c r="H155" s="132">
        <v>210</v>
      </c>
      <c r="I155" s="134">
        <v>210</v>
      </c>
      <c r="J155" s="135" t="s">
        <v>683</v>
      </c>
      <c r="K155" s="136">
        <f t="shared" si="29"/>
        <v>55</v>
      </c>
      <c r="L155" s="137">
        <f>K155/F155</f>
        <v>0.35483870967741937</v>
      </c>
      <c r="M155" s="132" t="s">
        <v>548</v>
      </c>
      <c r="N155" s="138">
        <v>42944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39">
        <v>77</v>
      </c>
      <c r="B156" s="140">
        <v>42710</v>
      </c>
      <c r="C156" s="140"/>
      <c r="D156" s="141" t="s">
        <v>684</v>
      </c>
      <c r="E156" s="142" t="s">
        <v>546</v>
      </c>
      <c r="F156" s="143">
        <v>150.5</v>
      </c>
      <c r="G156" s="143"/>
      <c r="H156" s="144">
        <v>72.5</v>
      </c>
      <c r="I156" s="144">
        <v>174</v>
      </c>
      <c r="J156" s="145" t="s">
        <v>685</v>
      </c>
      <c r="K156" s="146">
        <v>-78</v>
      </c>
      <c r="L156" s="147">
        <v>-0.51827242524916906</v>
      </c>
      <c r="M156" s="143" t="s">
        <v>558</v>
      </c>
      <c r="N156" s="140">
        <v>43333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78</v>
      </c>
      <c r="B157" s="130">
        <v>42712</v>
      </c>
      <c r="C157" s="130"/>
      <c r="D157" s="131" t="s">
        <v>686</v>
      </c>
      <c r="E157" s="132" t="s">
        <v>546</v>
      </c>
      <c r="F157" s="133">
        <v>380</v>
      </c>
      <c r="G157" s="132"/>
      <c r="H157" s="132">
        <v>478</v>
      </c>
      <c r="I157" s="134">
        <v>468</v>
      </c>
      <c r="J157" s="135" t="s">
        <v>632</v>
      </c>
      <c r="K157" s="136">
        <f>H157-F157</f>
        <v>98</v>
      </c>
      <c r="L157" s="137">
        <f>K157/F157</f>
        <v>0.25789473684210529</v>
      </c>
      <c r="M157" s="132" t="s">
        <v>548</v>
      </c>
      <c r="N157" s="138">
        <v>43025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79</v>
      </c>
      <c r="B158" s="130">
        <v>42734</v>
      </c>
      <c r="C158" s="130"/>
      <c r="D158" s="131" t="s">
        <v>118</v>
      </c>
      <c r="E158" s="132" t="s">
        <v>546</v>
      </c>
      <c r="F158" s="133">
        <v>305</v>
      </c>
      <c r="G158" s="132"/>
      <c r="H158" s="132">
        <v>375</v>
      </c>
      <c r="I158" s="134">
        <v>375</v>
      </c>
      <c r="J158" s="135" t="s">
        <v>632</v>
      </c>
      <c r="K158" s="136">
        <f>H158-F158</f>
        <v>70</v>
      </c>
      <c r="L158" s="137">
        <f>K158/F158</f>
        <v>0.22950819672131148</v>
      </c>
      <c r="M158" s="132" t="s">
        <v>548</v>
      </c>
      <c r="N158" s="138">
        <v>42768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80</v>
      </c>
      <c r="B159" s="130">
        <v>42739</v>
      </c>
      <c r="C159" s="130"/>
      <c r="D159" s="131" t="s">
        <v>102</v>
      </c>
      <c r="E159" s="132" t="s">
        <v>546</v>
      </c>
      <c r="F159" s="133">
        <v>99.5</v>
      </c>
      <c r="G159" s="132"/>
      <c r="H159" s="132">
        <v>158</v>
      </c>
      <c r="I159" s="134">
        <v>158</v>
      </c>
      <c r="J159" s="135" t="s">
        <v>632</v>
      </c>
      <c r="K159" s="136">
        <f>H159-F159</f>
        <v>58.5</v>
      </c>
      <c r="L159" s="137">
        <f>K159/F159</f>
        <v>0.5879396984924623</v>
      </c>
      <c r="M159" s="132" t="s">
        <v>548</v>
      </c>
      <c r="N159" s="138">
        <v>42898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81</v>
      </c>
      <c r="B160" s="130">
        <v>42739</v>
      </c>
      <c r="C160" s="130"/>
      <c r="D160" s="131" t="s">
        <v>102</v>
      </c>
      <c r="E160" s="132" t="s">
        <v>546</v>
      </c>
      <c r="F160" s="133">
        <v>99.5</v>
      </c>
      <c r="G160" s="132"/>
      <c r="H160" s="132">
        <v>158</v>
      </c>
      <c r="I160" s="134">
        <v>158</v>
      </c>
      <c r="J160" s="135" t="s">
        <v>632</v>
      </c>
      <c r="K160" s="136">
        <v>58.5</v>
      </c>
      <c r="L160" s="137">
        <v>0.58793969849246197</v>
      </c>
      <c r="M160" s="132" t="s">
        <v>548</v>
      </c>
      <c r="N160" s="138">
        <v>42898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82</v>
      </c>
      <c r="B161" s="130">
        <v>42786</v>
      </c>
      <c r="C161" s="130"/>
      <c r="D161" s="131" t="s">
        <v>205</v>
      </c>
      <c r="E161" s="132" t="s">
        <v>546</v>
      </c>
      <c r="F161" s="133">
        <v>140.5</v>
      </c>
      <c r="G161" s="132"/>
      <c r="H161" s="132">
        <v>220</v>
      </c>
      <c r="I161" s="134">
        <v>220</v>
      </c>
      <c r="J161" s="135" t="s">
        <v>632</v>
      </c>
      <c r="K161" s="136">
        <f>H161-F161</f>
        <v>79.5</v>
      </c>
      <c r="L161" s="137">
        <f>K161/F161</f>
        <v>0.5658362989323843</v>
      </c>
      <c r="M161" s="132" t="s">
        <v>548</v>
      </c>
      <c r="N161" s="138">
        <v>42864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83</v>
      </c>
      <c r="B162" s="130">
        <v>42786</v>
      </c>
      <c r="C162" s="130"/>
      <c r="D162" s="131" t="s">
        <v>687</v>
      </c>
      <c r="E162" s="132" t="s">
        <v>546</v>
      </c>
      <c r="F162" s="133">
        <v>202.5</v>
      </c>
      <c r="G162" s="132"/>
      <c r="H162" s="132">
        <v>234</v>
      </c>
      <c r="I162" s="134">
        <v>234</v>
      </c>
      <c r="J162" s="135" t="s">
        <v>632</v>
      </c>
      <c r="K162" s="136">
        <v>31.5</v>
      </c>
      <c r="L162" s="137">
        <v>0.155555555555556</v>
      </c>
      <c r="M162" s="132" t="s">
        <v>548</v>
      </c>
      <c r="N162" s="138">
        <v>42836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84</v>
      </c>
      <c r="B163" s="130">
        <v>42818</v>
      </c>
      <c r="C163" s="130"/>
      <c r="D163" s="131" t="s">
        <v>688</v>
      </c>
      <c r="E163" s="132" t="s">
        <v>546</v>
      </c>
      <c r="F163" s="133">
        <v>300.5</v>
      </c>
      <c r="G163" s="132"/>
      <c r="H163" s="132">
        <v>417.5</v>
      </c>
      <c r="I163" s="134">
        <v>420</v>
      </c>
      <c r="J163" s="135" t="s">
        <v>689</v>
      </c>
      <c r="K163" s="136">
        <f>H163-F163</f>
        <v>117</v>
      </c>
      <c r="L163" s="137">
        <f>K163/F163</f>
        <v>0.38935108153078202</v>
      </c>
      <c r="M163" s="132" t="s">
        <v>548</v>
      </c>
      <c r="N163" s="138">
        <v>43070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85</v>
      </c>
      <c r="B164" s="130">
        <v>42818</v>
      </c>
      <c r="C164" s="130"/>
      <c r="D164" s="131" t="s">
        <v>662</v>
      </c>
      <c r="E164" s="132" t="s">
        <v>546</v>
      </c>
      <c r="F164" s="133">
        <v>850</v>
      </c>
      <c r="G164" s="132"/>
      <c r="H164" s="132">
        <v>1042.5</v>
      </c>
      <c r="I164" s="134">
        <v>1023</v>
      </c>
      <c r="J164" s="135" t="s">
        <v>690</v>
      </c>
      <c r="K164" s="136">
        <v>192.5</v>
      </c>
      <c r="L164" s="137">
        <v>0.22647058823529401</v>
      </c>
      <c r="M164" s="132" t="s">
        <v>548</v>
      </c>
      <c r="N164" s="138">
        <v>42830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86</v>
      </c>
      <c r="B165" s="130">
        <v>42830</v>
      </c>
      <c r="C165" s="130"/>
      <c r="D165" s="131" t="s">
        <v>466</v>
      </c>
      <c r="E165" s="132" t="s">
        <v>546</v>
      </c>
      <c r="F165" s="133">
        <v>785</v>
      </c>
      <c r="G165" s="132"/>
      <c r="H165" s="132">
        <v>930</v>
      </c>
      <c r="I165" s="134">
        <v>920</v>
      </c>
      <c r="J165" s="135" t="s">
        <v>691</v>
      </c>
      <c r="K165" s="136">
        <f>H165-F165</f>
        <v>145</v>
      </c>
      <c r="L165" s="137">
        <f>K165/F165</f>
        <v>0.18471337579617833</v>
      </c>
      <c r="M165" s="132" t="s">
        <v>548</v>
      </c>
      <c r="N165" s="138">
        <v>42976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39">
        <v>87</v>
      </c>
      <c r="B166" s="140">
        <v>42831</v>
      </c>
      <c r="C166" s="140"/>
      <c r="D166" s="141" t="s">
        <v>692</v>
      </c>
      <c r="E166" s="142" t="s">
        <v>546</v>
      </c>
      <c r="F166" s="143">
        <v>40</v>
      </c>
      <c r="G166" s="143"/>
      <c r="H166" s="144">
        <v>13.1</v>
      </c>
      <c r="I166" s="144">
        <v>60</v>
      </c>
      <c r="J166" s="145" t="s">
        <v>693</v>
      </c>
      <c r="K166" s="146">
        <v>-26.9</v>
      </c>
      <c r="L166" s="147">
        <v>-0.67249999999999999</v>
      </c>
      <c r="M166" s="143" t="s">
        <v>558</v>
      </c>
      <c r="N166" s="140">
        <v>43138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88</v>
      </c>
      <c r="B167" s="130">
        <v>42837</v>
      </c>
      <c r="C167" s="130"/>
      <c r="D167" s="131" t="s">
        <v>100</v>
      </c>
      <c r="E167" s="132" t="s">
        <v>546</v>
      </c>
      <c r="F167" s="133">
        <v>289.5</v>
      </c>
      <c r="G167" s="132"/>
      <c r="H167" s="132">
        <v>354</v>
      </c>
      <c r="I167" s="134">
        <v>360</v>
      </c>
      <c r="J167" s="135" t="s">
        <v>694</v>
      </c>
      <c r="K167" s="136">
        <f t="shared" ref="K167:K175" si="30">H167-F167</f>
        <v>64.5</v>
      </c>
      <c r="L167" s="137">
        <f t="shared" ref="L167:L175" si="31">K167/F167</f>
        <v>0.22279792746113988</v>
      </c>
      <c r="M167" s="132" t="s">
        <v>548</v>
      </c>
      <c r="N167" s="138">
        <v>43040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89</v>
      </c>
      <c r="B168" s="130">
        <v>42845</v>
      </c>
      <c r="C168" s="130"/>
      <c r="D168" s="131" t="s">
        <v>414</v>
      </c>
      <c r="E168" s="132" t="s">
        <v>546</v>
      </c>
      <c r="F168" s="133">
        <v>700</v>
      </c>
      <c r="G168" s="132"/>
      <c r="H168" s="132">
        <v>840</v>
      </c>
      <c r="I168" s="134">
        <v>840</v>
      </c>
      <c r="J168" s="135" t="s">
        <v>695</v>
      </c>
      <c r="K168" s="136">
        <f t="shared" si="30"/>
        <v>140</v>
      </c>
      <c r="L168" s="137">
        <f t="shared" si="31"/>
        <v>0.2</v>
      </c>
      <c r="M168" s="132" t="s">
        <v>548</v>
      </c>
      <c r="N168" s="138">
        <v>42893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90</v>
      </c>
      <c r="B169" s="130">
        <v>42887</v>
      </c>
      <c r="C169" s="130"/>
      <c r="D169" s="131" t="s">
        <v>696</v>
      </c>
      <c r="E169" s="132" t="s">
        <v>546</v>
      </c>
      <c r="F169" s="133">
        <v>130</v>
      </c>
      <c r="G169" s="132"/>
      <c r="H169" s="132">
        <v>144.25</v>
      </c>
      <c r="I169" s="134">
        <v>170</v>
      </c>
      <c r="J169" s="135" t="s">
        <v>697</v>
      </c>
      <c r="K169" s="136">
        <f t="shared" si="30"/>
        <v>14.25</v>
      </c>
      <c r="L169" s="137">
        <f t="shared" si="31"/>
        <v>0.10961538461538461</v>
      </c>
      <c r="M169" s="132" t="s">
        <v>548</v>
      </c>
      <c r="N169" s="138">
        <v>43675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91</v>
      </c>
      <c r="B170" s="130">
        <v>42901</v>
      </c>
      <c r="C170" s="130"/>
      <c r="D170" s="131" t="s">
        <v>698</v>
      </c>
      <c r="E170" s="132" t="s">
        <v>546</v>
      </c>
      <c r="F170" s="133">
        <v>214.5</v>
      </c>
      <c r="G170" s="132"/>
      <c r="H170" s="132">
        <v>262</v>
      </c>
      <c r="I170" s="134">
        <v>262</v>
      </c>
      <c r="J170" s="135" t="s">
        <v>567</v>
      </c>
      <c r="K170" s="136">
        <f t="shared" si="30"/>
        <v>47.5</v>
      </c>
      <c r="L170" s="137">
        <f t="shared" si="31"/>
        <v>0.22144522144522144</v>
      </c>
      <c r="M170" s="132" t="s">
        <v>548</v>
      </c>
      <c r="N170" s="138">
        <v>42977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60">
        <v>92</v>
      </c>
      <c r="B171" s="161">
        <v>42933</v>
      </c>
      <c r="C171" s="161"/>
      <c r="D171" s="162" t="s">
        <v>699</v>
      </c>
      <c r="E171" s="163" t="s">
        <v>546</v>
      </c>
      <c r="F171" s="164">
        <v>370</v>
      </c>
      <c r="G171" s="163"/>
      <c r="H171" s="163">
        <v>447.5</v>
      </c>
      <c r="I171" s="165">
        <v>450</v>
      </c>
      <c r="J171" s="166" t="s">
        <v>632</v>
      </c>
      <c r="K171" s="136">
        <f t="shared" si="30"/>
        <v>77.5</v>
      </c>
      <c r="L171" s="167">
        <f t="shared" si="31"/>
        <v>0.20945945945945946</v>
      </c>
      <c r="M171" s="163" t="s">
        <v>548</v>
      </c>
      <c r="N171" s="168">
        <v>43035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60">
        <v>93</v>
      </c>
      <c r="B172" s="161">
        <v>42943</v>
      </c>
      <c r="C172" s="161"/>
      <c r="D172" s="162" t="s">
        <v>203</v>
      </c>
      <c r="E172" s="163" t="s">
        <v>546</v>
      </c>
      <c r="F172" s="164">
        <v>657.5</v>
      </c>
      <c r="G172" s="163"/>
      <c r="H172" s="163">
        <v>825</v>
      </c>
      <c r="I172" s="165">
        <v>820</v>
      </c>
      <c r="J172" s="166" t="s">
        <v>632</v>
      </c>
      <c r="K172" s="136">
        <f t="shared" si="30"/>
        <v>167.5</v>
      </c>
      <c r="L172" s="167">
        <f t="shared" si="31"/>
        <v>0.25475285171102663</v>
      </c>
      <c r="M172" s="163" t="s">
        <v>548</v>
      </c>
      <c r="N172" s="168">
        <v>43090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94</v>
      </c>
      <c r="B173" s="130">
        <v>42964</v>
      </c>
      <c r="C173" s="130"/>
      <c r="D173" s="131" t="s">
        <v>375</v>
      </c>
      <c r="E173" s="132" t="s">
        <v>546</v>
      </c>
      <c r="F173" s="133">
        <v>605</v>
      </c>
      <c r="G173" s="132"/>
      <c r="H173" s="132">
        <v>750</v>
      </c>
      <c r="I173" s="134">
        <v>750</v>
      </c>
      <c r="J173" s="135" t="s">
        <v>691</v>
      </c>
      <c r="K173" s="136">
        <f t="shared" si="30"/>
        <v>145</v>
      </c>
      <c r="L173" s="137">
        <f t="shared" si="31"/>
        <v>0.23966942148760331</v>
      </c>
      <c r="M173" s="132" t="s">
        <v>548</v>
      </c>
      <c r="N173" s="138">
        <v>43027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39">
        <v>95</v>
      </c>
      <c r="B174" s="140">
        <v>42979</v>
      </c>
      <c r="C174" s="140"/>
      <c r="D174" s="148" t="s">
        <v>700</v>
      </c>
      <c r="E174" s="143" t="s">
        <v>546</v>
      </c>
      <c r="F174" s="143">
        <v>255</v>
      </c>
      <c r="G174" s="144"/>
      <c r="H174" s="144">
        <v>217.25</v>
      </c>
      <c r="I174" s="144">
        <v>320</v>
      </c>
      <c r="J174" s="145" t="s">
        <v>701</v>
      </c>
      <c r="K174" s="146">
        <f t="shared" si="30"/>
        <v>-37.75</v>
      </c>
      <c r="L174" s="149">
        <f t="shared" si="31"/>
        <v>-0.14803921568627451</v>
      </c>
      <c r="M174" s="143" t="s">
        <v>558</v>
      </c>
      <c r="N174" s="140">
        <v>43661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96</v>
      </c>
      <c r="B175" s="130">
        <v>42997</v>
      </c>
      <c r="C175" s="130"/>
      <c r="D175" s="131" t="s">
        <v>702</v>
      </c>
      <c r="E175" s="132" t="s">
        <v>546</v>
      </c>
      <c r="F175" s="133">
        <v>215</v>
      </c>
      <c r="G175" s="132"/>
      <c r="H175" s="132">
        <v>258</v>
      </c>
      <c r="I175" s="134">
        <v>258</v>
      </c>
      <c r="J175" s="135" t="s">
        <v>632</v>
      </c>
      <c r="K175" s="136">
        <f t="shared" si="30"/>
        <v>43</v>
      </c>
      <c r="L175" s="137">
        <f t="shared" si="31"/>
        <v>0.2</v>
      </c>
      <c r="M175" s="132" t="s">
        <v>548</v>
      </c>
      <c r="N175" s="138">
        <v>43040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97</v>
      </c>
      <c r="B176" s="130">
        <v>42997</v>
      </c>
      <c r="C176" s="130"/>
      <c r="D176" s="131" t="s">
        <v>702</v>
      </c>
      <c r="E176" s="132" t="s">
        <v>546</v>
      </c>
      <c r="F176" s="133">
        <v>215</v>
      </c>
      <c r="G176" s="132"/>
      <c r="H176" s="132">
        <v>258</v>
      </c>
      <c r="I176" s="134">
        <v>258</v>
      </c>
      <c r="J176" s="166" t="s">
        <v>632</v>
      </c>
      <c r="K176" s="136">
        <v>43</v>
      </c>
      <c r="L176" s="137">
        <v>0.2</v>
      </c>
      <c r="M176" s="132" t="s">
        <v>548</v>
      </c>
      <c r="N176" s="138">
        <v>43040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60">
        <v>98</v>
      </c>
      <c r="B177" s="161">
        <v>42998</v>
      </c>
      <c r="C177" s="161"/>
      <c r="D177" s="162" t="s">
        <v>703</v>
      </c>
      <c r="E177" s="163" t="s">
        <v>546</v>
      </c>
      <c r="F177" s="133">
        <v>75</v>
      </c>
      <c r="G177" s="163"/>
      <c r="H177" s="163">
        <v>90</v>
      </c>
      <c r="I177" s="165">
        <v>90</v>
      </c>
      <c r="J177" s="135" t="s">
        <v>704</v>
      </c>
      <c r="K177" s="136">
        <f t="shared" ref="K177:K182" si="32">H177-F177</f>
        <v>15</v>
      </c>
      <c r="L177" s="137">
        <f t="shared" ref="L177:L182" si="33">K177/F177</f>
        <v>0.2</v>
      </c>
      <c r="M177" s="132" t="s">
        <v>548</v>
      </c>
      <c r="N177" s="138">
        <v>43019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60">
        <v>99</v>
      </c>
      <c r="B178" s="161">
        <v>43011</v>
      </c>
      <c r="C178" s="161"/>
      <c r="D178" s="162" t="s">
        <v>705</v>
      </c>
      <c r="E178" s="163" t="s">
        <v>546</v>
      </c>
      <c r="F178" s="164">
        <v>315</v>
      </c>
      <c r="G178" s="163"/>
      <c r="H178" s="163">
        <v>392</v>
      </c>
      <c r="I178" s="165">
        <v>384</v>
      </c>
      <c r="J178" s="166" t="s">
        <v>706</v>
      </c>
      <c r="K178" s="136">
        <f t="shared" si="32"/>
        <v>77</v>
      </c>
      <c r="L178" s="167">
        <f t="shared" si="33"/>
        <v>0.24444444444444444</v>
      </c>
      <c r="M178" s="163" t="s">
        <v>548</v>
      </c>
      <c r="N178" s="168">
        <v>43017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60">
        <v>100</v>
      </c>
      <c r="B179" s="161">
        <v>43013</v>
      </c>
      <c r="C179" s="161"/>
      <c r="D179" s="162" t="s">
        <v>444</v>
      </c>
      <c r="E179" s="163" t="s">
        <v>546</v>
      </c>
      <c r="F179" s="164">
        <v>145</v>
      </c>
      <c r="G179" s="163"/>
      <c r="H179" s="163">
        <v>179</v>
      </c>
      <c r="I179" s="165">
        <v>180</v>
      </c>
      <c r="J179" s="166" t="s">
        <v>707</v>
      </c>
      <c r="K179" s="136">
        <f t="shared" si="32"/>
        <v>34</v>
      </c>
      <c r="L179" s="167">
        <f t="shared" si="33"/>
        <v>0.23448275862068965</v>
      </c>
      <c r="M179" s="163" t="s">
        <v>548</v>
      </c>
      <c r="N179" s="168">
        <v>43025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60">
        <v>101</v>
      </c>
      <c r="B180" s="161">
        <v>43014</v>
      </c>
      <c r="C180" s="161"/>
      <c r="D180" s="162" t="s">
        <v>350</v>
      </c>
      <c r="E180" s="163" t="s">
        <v>546</v>
      </c>
      <c r="F180" s="164">
        <v>256</v>
      </c>
      <c r="G180" s="163"/>
      <c r="H180" s="163">
        <v>323</v>
      </c>
      <c r="I180" s="165">
        <v>320</v>
      </c>
      <c r="J180" s="166" t="s">
        <v>632</v>
      </c>
      <c r="K180" s="136">
        <f t="shared" si="32"/>
        <v>67</v>
      </c>
      <c r="L180" s="167">
        <f t="shared" si="33"/>
        <v>0.26171875</v>
      </c>
      <c r="M180" s="163" t="s">
        <v>548</v>
      </c>
      <c r="N180" s="168">
        <v>43067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60">
        <v>102</v>
      </c>
      <c r="B181" s="161">
        <v>43017</v>
      </c>
      <c r="C181" s="161"/>
      <c r="D181" s="162" t="s">
        <v>364</v>
      </c>
      <c r="E181" s="163" t="s">
        <v>546</v>
      </c>
      <c r="F181" s="164">
        <v>137.5</v>
      </c>
      <c r="G181" s="163"/>
      <c r="H181" s="163">
        <v>184</v>
      </c>
      <c r="I181" s="165">
        <v>183</v>
      </c>
      <c r="J181" s="166" t="s">
        <v>708</v>
      </c>
      <c r="K181" s="136">
        <f t="shared" si="32"/>
        <v>46.5</v>
      </c>
      <c r="L181" s="167">
        <f t="shared" si="33"/>
        <v>0.33818181818181819</v>
      </c>
      <c r="M181" s="163" t="s">
        <v>548</v>
      </c>
      <c r="N181" s="168">
        <v>43108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60">
        <v>103</v>
      </c>
      <c r="B182" s="161">
        <v>43018</v>
      </c>
      <c r="C182" s="161"/>
      <c r="D182" s="162" t="s">
        <v>709</v>
      </c>
      <c r="E182" s="163" t="s">
        <v>546</v>
      </c>
      <c r="F182" s="164">
        <v>125.5</v>
      </c>
      <c r="G182" s="163"/>
      <c r="H182" s="163">
        <v>158</v>
      </c>
      <c r="I182" s="165">
        <v>155</v>
      </c>
      <c r="J182" s="166" t="s">
        <v>710</v>
      </c>
      <c r="K182" s="136">
        <f t="shared" si="32"/>
        <v>32.5</v>
      </c>
      <c r="L182" s="167">
        <f t="shared" si="33"/>
        <v>0.25896414342629481</v>
      </c>
      <c r="M182" s="163" t="s">
        <v>548</v>
      </c>
      <c r="N182" s="168">
        <v>43067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60">
        <v>104</v>
      </c>
      <c r="B183" s="161">
        <v>43018</v>
      </c>
      <c r="C183" s="161"/>
      <c r="D183" s="162" t="s">
        <v>711</v>
      </c>
      <c r="E183" s="163" t="s">
        <v>546</v>
      </c>
      <c r="F183" s="164">
        <v>895</v>
      </c>
      <c r="G183" s="163"/>
      <c r="H183" s="163">
        <v>1122.5</v>
      </c>
      <c r="I183" s="165">
        <v>1078</v>
      </c>
      <c r="J183" s="166" t="s">
        <v>712</v>
      </c>
      <c r="K183" s="136">
        <v>227.5</v>
      </c>
      <c r="L183" s="167">
        <v>0.25418994413407803</v>
      </c>
      <c r="M183" s="163" t="s">
        <v>548</v>
      </c>
      <c r="N183" s="168">
        <v>43117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60">
        <v>105</v>
      </c>
      <c r="B184" s="161">
        <v>43020</v>
      </c>
      <c r="C184" s="161"/>
      <c r="D184" s="162" t="s">
        <v>359</v>
      </c>
      <c r="E184" s="163" t="s">
        <v>546</v>
      </c>
      <c r="F184" s="164">
        <v>525</v>
      </c>
      <c r="G184" s="163"/>
      <c r="H184" s="163">
        <v>629</v>
      </c>
      <c r="I184" s="165">
        <v>629</v>
      </c>
      <c r="J184" s="166" t="s">
        <v>632</v>
      </c>
      <c r="K184" s="136">
        <v>104</v>
      </c>
      <c r="L184" s="167">
        <v>0.19809523809523799</v>
      </c>
      <c r="M184" s="163" t="s">
        <v>548</v>
      </c>
      <c r="N184" s="168">
        <v>43119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60">
        <v>106</v>
      </c>
      <c r="B185" s="161">
        <v>43046</v>
      </c>
      <c r="C185" s="161"/>
      <c r="D185" s="162" t="s">
        <v>392</v>
      </c>
      <c r="E185" s="163" t="s">
        <v>546</v>
      </c>
      <c r="F185" s="164">
        <v>740</v>
      </c>
      <c r="G185" s="163"/>
      <c r="H185" s="163">
        <v>892.5</v>
      </c>
      <c r="I185" s="165">
        <v>900</v>
      </c>
      <c r="J185" s="166" t="s">
        <v>713</v>
      </c>
      <c r="K185" s="136">
        <f>H185-F185</f>
        <v>152.5</v>
      </c>
      <c r="L185" s="167">
        <f>K185/F185</f>
        <v>0.20608108108108109</v>
      </c>
      <c r="M185" s="163" t="s">
        <v>548</v>
      </c>
      <c r="N185" s="168">
        <v>43052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107</v>
      </c>
      <c r="B186" s="130">
        <v>43073</v>
      </c>
      <c r="C186" s="130"/>
      <c r="D186" s="131" t="s">
        <v>714</v>
      </c>
      <c r="E186" s="132" t="s">
        <v>546</v>
      </c>
      <c r="F186" s="133">
        <v>118.5</v>
      </c>
      <c r="G186" s="132"/>
      <c r="H186" s="132">
        <v>143.5</v>
      </c>
      <c r="I186" s="134">
        <v>145</v>
      </c>
      <c r="J186" s="135" t="s">
        <v>715</v>
      </c>
      <c r="K186" s="136">
        <f>H186-F186</f>
        <v>25</v>
      </c>
      <c r="L186" s="137">
        <f>K186/F186</f>
        <v>0.2109704641350211</v>
      </c>
      <c r="M186" s="132" t="s">
        <v>548</v>
      </c>
      <c r="N186" s="138">
        <v>43097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39">
        <v>108</v>
      </c>
      <c r="B187" s="140">
        <v>43090</v>
      </c>
      <c r="C187" s="140"/>
      <c r="D187" s="141" t="s">
        <v>419</v>
      </c>
      <c r="E187" s="142" t="s">
        <v>546</v>
      </c>
      <c r="F187" s="143">
        <v>715</v>
      </c>
      <c r="G187" s="143"/>
      <c r="H187" s="144">
        <v>500</v>
      </c>
      <c r="I187" s="144">
        <v>872</v>
      </c>
      <c r="J187" s="145" t="s">
        <v>716</v>
      </c>
      <c r="K187" s="146">
        <f>H187-F187</f>
        <v>-215</v>
      </c>
      <c r="L187" s="147">
        <f>K187/F187</f>
        <v>-0.30069930069930068</v>
      </c>
      <c r="M187" s="143" t="s">
        <v>558</v>
      </c>
      <c r="N187" s="140">
        <v>43670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109</v>
      </c>
      <c r="B188" s="130">
        <v>43098</v>
      </c>
      <c r="C188" s="130"/>
      <c r="D188" s="131" t="s">
        <v>705</v>
      </c>
      <c r="E188" s="132" t="s">
        <v>546</v>
      </c>
      <c r="F188" s="133">
        <v>435</v>
      </c>
      <c r="G188" s="132"/>
      <c r="H188" s="132">
        <v>542.5</v>
      </c>
      <c r="I188" s="134">
        <v>539</v>
      </c>
      <c r="J188" s="135" t="s">
        <v>632</v>
      </c>
      <c r="K188" s="136">
        <v>107.5</v>
      </c>
      <c r="L188" s="137">
        <v>0.247126436781609</v>
      </c>
      <c r="M188" s="132" t="s">
        <v>548</v>
      </c>
      <c r="N188" s="138">
        <v>43206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110</v>
      </c>
      <c r="B189" s="130">
        <v>43098</v>
      </c>
      <c r="C189" s="130"/>
      <c r="D189" s="131" t="s">
        <v>518</v>
      </c>
      <c r="E189" s="132" t="s">
        <v>546</v>
      </c>
      <c r="F189" s="133">
        <v>885</v>
      </c>
      <c r="G189" s="132"/>
      <c r="H189" s="132">
        <v>1090</v>
      </c>
      <c r="I189" s="134">
        <v>1084</v>
      </c>
      <c r="J189" s="135" t="s">
        <v>632</v>
      </c>
      <c r="K189" s="136">
        <v>205</v>
      </c>
      <c r="L189" s="137">
        <v>0.23163841807909599</v>
      </c>
      <c r="M189" s="132" t="s">
        <v>548</v>
      </c>
      <c r="N189" s="138">
        <v>43213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69">
        <v>111</v>
      </c>
      <c r="B190" s="170">
        <v>43192</v>
      </c>
      <c r="C190" s="170"/>
      <c r="D190" s="148" t="s">
        <v>717</v>
      </c>
      <c r="E190" s="143" t="s">
        <v>546</v>
      </c>
      <c r="F190" s="171">
        <v>478.5</v>
      </c>
      <c r="G190" s="143"/>
      <c r="H190" s="143">
        <v>442</v>
      </c>
      <c r="I190" s="144">
        <v>613</v>
      </c>
      <c r="J190" s="145" t="s">
        <v>718</v>
      </c>
      <c r="K190" s="146">
        <f>H190-F190</f>
        <v>-36.5</v>
      </c>
      <c r="L190" s="147">
        <f>K190/F190</f>
        <v>-7.6280041797283177E-2</v>
      </c>
      <c r="M190" s="143" t="s">
        <v>558</v>
      </c>
      <c r="N190" s="140">
        <v>43762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39">
        <v>112</v>
      </c>
      <c r="B191" s="140">
        <v>43194</v>
      </c>
      <c r="C191" s="140"/>
      <c r="D191" s="141" t="s">
        <v>719</v>
      </c>
      <c r="E191" s="142" t="s">
        <v>546</v>
      </c>
      <c r="F191" s="143">
        <f>141.5-7.3</f>
        <v>134.19999999999999</v>
      </c>
      <c r="G191" s="143"/>
      <c r="H191" s="144">
        <v>77</v>
      </c>
      <c r="I191" s="144">
        <v>180</v>
      </c>
      <c r="J191" s="145" t="s">
        <v>720</v>
      </c>
      <c r="K191" s="146">
        <f>H191-F191</f>
        <v>-57.199999999999989</v>
      </c>
      <c r="L191" s="147">
        <f>K191/F191</f>
        <v>-0.42622950819672129</v>
      </c>
      <c r="M191" s="143" t="s">
        <v>558</v>
      </c>
      <c r="N191" s="140">
        <v>43522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39">
        <v>113</v>
      </c>
      <c r="B192" s="140">
        <v>43209</v>
      </c>
      <c r="C192" s="140"/>
      <c r="D192" s="141" t="s">
        <v>721</v>
      </c>
      <c r="E192" s="142" t="s">
        <v>546</v>
      </c>
      <c r="F192" s="143">
        <v>430</v>
      </c>
      <c r="G192" s="143"/>
      <c r="H192" s="144">
        <v>220</v>
      </c>
      <c r="I192" s="144">
        <v>537</v>
      </c>
      <c r="J192" s="145" t="s">
        <v>722</v>
      </c>
      <c r="K192" s="146">
        <f>H192-F192</f>
        <v>-210</v>
      </c>
      <c r="L192" s="147">
        <f>K192/F192</f>
        <v>-0.48837209302325579</v>
      </c>
      <c r="M192" s="143" t="s">
        <v>558</v>
      </c>
      <c r="N192" s="140">
        <v>43252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60">
        <v>114</v>
      </c>
      <c r="B193" s="161">
        <v>43220</v>
      </c>
      <c r="C193" s="161"/>
      <c r="D193" s="162" t="s">
        <v>723</v>
      </c>
      <c r="E193" s="163" t="s">
        <v>546</v>
      </c>
      <c r="F193" s="163">
        <v>153.5</v>
      </c>
      <c r="G193" s="163"/>
      <c r="H193" s="163">
        <v>196</v>
      </c>
      <c r="I193" s="165">
        <v>196</v>
      </c>
      <c r="J193" s="135" t="s">
        <v>724</v>
      </c>
      <c r="K193" s="136">
        <f>H193-F193</f>
        <v>42.5</v>
      </c>
      <c r="L193" s="137">
        <f>K193/F193</f>
        <v>0.27687296416938112</v>
      </c>
      <c r="M193" s="132" t="s">
        <v>548</v>
      </c>
      <c r="N193" s="138">
        <v>43605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39">
        <v>115</v>
      </c>
      <c r="B194" s="140">
        <v>43306</v>
      </c>
      <c r="C194" s="140"/>
      <c r="D194" s="141" t="s">
        <v>692</v>
      </c>
      <c r="E194" s="142" t="s">
        <v>546</v>
      </c>
      <c r="F194" s="143">
        <v>27.5</v>
      </c>
      <c r="G194" s="143"/>
      <c r="H194" s="144">
        <v>13.1</v>
      </c>
      <c r="I194" s="144">
        <v>60</v>
      </c>
      <c r="J194" s="145" t="s">
        <v>725</v>
      </c>
      <c r="K194" s="146">
        <v>-14.4</v>
      </c>
      <c r="L194" s="147">
        <v>-0.52363636363636401</v>
      </c>
      <c r="M194" s="143" t="s">
        <v>558</v>
      </c>
      <c r="N194" s="140">
        <v>43138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69">
        <v>116</v>
      </c>
      <c r="B195" s="170">
        <v>43318</v>
      </c>
      <c r="C195" s="170"/>
      <c r="D195" s="148" t="s">
        <v>726</v>
      </c>
      <c r="E195" s="143" t="s">
        <v>546</v>
      </c>
      <c r="F195" s="143">
        <v>148.5</v>
      </c>
      <c r="G195" s="143"/>
      <c r="H195" s="143">
        <v>102</v>
      </c>
      <c r="I195" s="144">
        <v>182</v>
      </c>
      <c r="J195" s="145" t="s">
        <v>727</v>
      </c>
      <c r="K195" s="146">
        <f>H195-F195</f>
        <v>-46.5</v>
      </c>
      <c r="L195" s="147">
        <f>K195/F195</f>
        <v>-0.31313131313131315</v>
      </c>
      <c r="M195" s="143" t="s">
        <v>558</v>
      </c>
      <c r="N195" s="140">
        <v>43661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117</v>
      </c>
      <c r="B196" s="130">
        <v>43335</v>
      </c>
      <c r="C196" s="130"/>
      <c r="D196" s="131" t="s">
        <v>728</v>
      </c>
      <c r="E196" s="132" t="s">
        <v>546</v>
      </c>
      <c r="F196" s="163">
        <v>285</v>
      </c>
      <c r="G196" s="132"/>
      <c r="H196" s="132">
        <v>355</v>
      </c>
      <c r="I196" s="134">
        <v>364</v>
      </c>
      <c r="J196" s="135" t="s">
        <v>729</v>
      </c>
      <c r="K196" s="136">
        <v>70</v>
      </c>
      <c r="L196" s="137">
        <v>0.24561403508771901</v>
      </c>
      <c r="M196" s="132" t="s">
        <v>548</v>
      </c>
      <c r="N196" s="138">
        <v>43455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118</v>
      </c>
      <c r="B197" s="130">
        <v>43341</v>
      </c>
      <c r="C197" s="130"/>
      <c r="D197" s="131" t="s">
        <v>384</v>
      </c>
      <c r="E197" s="132" t="s">
        <v>546</v>
      </c>
      <c r="F197" s="163">
        <v>525</v>
      </c>
      <c r="G197" s="132"/>
      <c r="H197" s="132">
        <v>585</v>
      </c>
      <c r="I197" s="134">
        <v>635</v>
      </c>
      <c r="J197" s="135" t="s">
        <v>730</v>
      </c>
      <c r="K197" s="136">
        <f t="shared" ref="K197:K228" si="34">H197-F197</f>
        <v>60</v>
      </c>
      <c r="L197" s="137">
        <f t="shared" ref="L197:L228" si="35">K197/F197</f>
        <v>0.11428571428571428</v>
      </c>
      <c r="M197" s="132" t="s">
        <v>548</v>
      </c>
      <c r="N197" s="138">
        <v>43662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29">
        <v>119</v>
      </c>
      <c r="B198" s="130">
        <v>43395</v>
      </c>
      <c r="C198" s="130"/>
      <c r="D198" s="131" t="s">
        <v>375</v>
      </c>
      <c r="E198" s="132" t="s">
        <v>546</v>
      </c>
      <c r="F198" s="163">
        <v>475</v>
      </c>
      <c r="G198" s="132"/>
      <c r="H198" s="132">
        <v>574</v>
      </c>
      <c r="I198" s="134">
        <v>570</v>
      </c>
      <c r="J198" s="135" t="s">
        <v>632</v>
      </c>
      <c r="K198" s="136">
        <f t="shared" si="34"/>
        <v>99</v>
      </c>
      <c r="L198" s="137">
        <f t="shared" si="35"/>
        <v>0.20842105263157895</v>
      </c>
      <c r="M198" s="132" t="s">
        <v>548</v>
      </c>
      <c r="N198" s="138">
        <v>43403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60">
        <v>120</v>
      </c>
      <c r="B199" s="161">
        <v>43397</v>
      </c>
      <c r="C199" s="161"/>
      <c r="D199" s="162" t="s">
        <v>731</v>
      </c>
      <c r="E199" s="163" t="s">
        <v>546</v>
      </c>
      <c r="F199" s="163">
        <v>707.5</v>
      </c>
      <c r="G199" s="163"/>
      <c r="H199" s="163">
        <v>872</v>
      </c>
      <c r="I199" s="165">
        <v>872</v>
      </c>
      <c r="J199" s="166" t="s">
        <v>632</v>
      </c>
      <c r="K199" s="136">
        <f t="shared" si="34"/>
        <v>164.5</v>
      </c>
      <c r="L199" s="167">
        <f t="shared" si="35"/>
        <v>0.23250883392226149</v>
      </c>
      <c r="M199" s="163" t="s">
        <v>548</v>
      </c>
      <c r="N199" s="168">
        <v>43482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60">
        <v>121</v>
      </c>
      <c r="B200" s="161">
        <v>43398</v>
      </c>
      <c r="C200" s="161"/>
      <c r="D200" s="162" t="s">
        <v>732</v>
      </c>
      <c r="E200" s="163" t="s">
        <v>546</v>
      </c>
      <c r="F200" s="163">
        <v>162</v>
      </c>
      <c r="G200" s="163"/>
      <c r="H200" s="163">
        <v>204</v>
      </c>
      <c r="I200" s="165">
        <v>209</v>
      </c>
      <c r="J200" s="166" t="s">
        <v>733</v>
      </c>
      <c r="K200" s="136">
        <f t="shared" si="34"/>
        <v>42</v>
      </c>
      <c r="L200" s="167">
        <f t="shared" si="35"/>
        <v>0.25925925925925924</v>
      </c>
      <c r="M200" s="163" t="s">
        <v>548</v>
      </c>
      <c r="N200" s="168">
        <v>43539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60">
        <v>122</v>
      </c>
      <c r="B201" s="161">
        <v>43399</v>
      </c>
      <c r="C201" s="161"/>
      <c r="D201" s="162" t="s">
        <v>460</v>
      </c>
      <c r="E201" s="163" t="s">
        <v>546</v>
      </c>
      <c r="F201" s="163">
        <v>240</v>
      </c>
      <c r="G201" s="163"/>
      <c r="H201" s="163">
        <v>297</v>
      </c>
      <c r="I201" s="165">
        <v>297</v>
      </c>
      <c r="J201" s="166" t="s">
        <v>632</v>
      </c>
      <c r="K201" s="172">
        <f t="shared" si="34"/>
        <v>57</v>
      </c>
      <c r="L201" s="167">
        <f t="shared" si="35"/>
        <v>0.23749999999999999</v>
      </c>
      <c r="M201" s="163" t="s">
        <v>548</v>
      </c>
      <c r="N201" s="168">
        <v>43417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123</v>
      </c>
      <c r="B202" s="130">
        <v>43439</v>
      </c>
      <c r="C202" s="130"/>
      <c r="D202" s="131" t="s">
        <v>734</v>
      </c>
      <c r="E202" s="132" t="s">
        <v>546</v>
      </c>
      <c r="F202" s="132">
        <v>202.5</v>
      </c>
      <c r="G202" s="132"/>
      <c r="H202" s="132">
        <v>255</v>
      </c>
      <c r="I202" s="134">
        <v>252</v>
      </c>
      <c r="J202" s="135" t="s">
        <v>632</v>
      </c>
      <c r="K202" s="136">
        <f t="shared" si="34"/>
        <v>52.5</v>
      </c>
      <c r="L202" s="137">
        <f t="shared" si="35"/>
        <v>0.25925925925925924</v>
      </c>
      <c r="M202" s="132" t="s">
        <v>548</v>
      </c>
      <c r="N202" s="138">
        <v>43542</v>
      </c>
      <c r="O202" s="54"/>
      <c r="P202" s="54"/>
      <c r="Q202" s="198"/>
      <c r="R202" s="37" t="s">
        <v>861</v>
      </c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60">
        <v>124</v>
      </c>
      <c r="B203" s="161">
        <v>43465</v>
      </c>
      <c r="C203" s="130"/>
      <c r="D203" s="162" t="s">
        <v>156</v>
      </c>
      <c r="E203" s="163" t="s">
        <v>546</v>
      </c>
      <c r="F203" s="163">
        <v>710</v>
      </c>
      <c r="G203" s="163"/>
      <c r="H203" s="163">
        <v>866</v>
      </c>
      <c r="I203" s="165">
        <v>866</v>
      </c>
      <c r="J203" s="166" t="s">
        <v>632</v>
      </c>
      <c r="K203" s="136">
        <f t="shared" si="34"/>
        <v>156</v>
      </c>
      <c r="L203" s="137">
        <f t="shared" si="35"/>
        <v>0.21971830985915494</v>
      </c>
      <c r="M203" s="132" t="s">
        <v>548</v>
      </c>
      <c r="N203" s="138">
        <v>43553</v>
      </c>
      <c r="O203" s="54"/>
      <c r="P203" s="54"/>
      <c r="Q203" s="198"/>
      <c r="R203" s="37" t="s">
        <v>861</v>
      </c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60">
        <v>125</v>
      </c>
      <c r="B204" s="161">
        <v>43522</v>
      </c>
      <c r="C204" s="161"/>
      <c r="D204" s="162" t="s">
        <v>170</v>
      </c>
      <c r="E204" s="163" t="s">
        <v>546</v>
      </c>
      <c r="F204" s="163">
        <v>337.25</v>
      </c>
      <c r="G204" s="163"/>
      <c r="H204" s="163">
        <v>398.5</v>
      </c>
      <c r="I204" s="165">
        <v>411</v>
      </c>
      <c r="J204" s="135" t="s">
        <v>735</v>
      </c>
      <c r="K204" s="136">
        <f t="shared" si="34"/>
        <v>61.25</v>
      </c>
      <c r="L204" s="137">
        <f t="shared" si="35"/>
        <v>0.1816160118606375</v>
      </c>
      <c r="M204" s="132" t="s">
        <v>548</v>
      </c>
      <c r="N204" s="138">
        <v>43760</v>
      </c>
      <c r="O204" s="54"/>
      <c r="P204" s="54"/>
      <c r="Q204" s="198"/>
      <c r="R204" s="37" t="s">
        <v>861</v>
      </c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73">
        <v>126</v>
      </c>
      <c r="B205" s="174">
        <v>43559</v>
      </c>
      <c r="C205" s="174"/>
      <c r="D205" s="175" t="s">
        <v>736</v>
      </c>
      <c r="E205" s="176" t="s">
        <v>546</v>
      </c>
      <c r="F205" s="176">
        <v>130</v>
      </c>
      <c r="G205" s="176"/>
      <c r="H205" s="176">
        <v>65</v>
      </c>
      <c r="I205" s="177">
        <v>158</v>
      </c>
      <c r="J205" s="145" t="s">
        <v>737</v>
      </c>
      <c r="K205" s="146">
        <f t="shared" si="34"/>
        <v>-65</v>
      </c>
      <c r="L205" s="147">
        <f t="shared" si="35"/>
        <v>-0.5</v>
      </c>
      <c r="M205" s="143" t="s">
        <v>558</v>
      </c>
      <c r="N205" s="140">
        <v>43726</v>
      </c>
      <c r="O205" s="54"/>
      <c r="P205" s="54"/>
      <c r="Q205" s="198"/>
      <c r="R205" s="37" t="s">
        <v>859</v>
      </c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60">
        <v>127</v>
      </c>
      <c r="B206" s="161">
        <v>43017</v>
      </c>
      <c r="C206" s="161"/>
      <c r="D206" s="162" t="s">
        <v>205</v>
      </c>
      <c r="E206" s="163" t="s">
        <v>546</v>
      </c>
      <c r="F206" s="163">
        <v>141.5</v>
      </c>
      <c r="G206" s="163"/>
      <c r="H206" s="163">
        <v>183.5</v>
      </c>
      <c r="I206" s="165">
        <v>210</v>
      </c>
      <c r="J206" s="135" t="s">
        <v>733</v>
      </c>
      <c r="K206" s="136">
        <f t="shared" si="34"/>
        <v>42</v>
      </c>
      <c r="L206" s="137">
        <f t="shared" si="35"/>
        <v>0.29681978798586572</v>
      </c>
      <c r="M206" s="132" t="s">
        <v>548</v>
      </c>
      <c r="N206" s="138">
        <v>43042</v>
      </c>
      <c r="O206" s="54"/>
      <c r="P206" s="54"/>
      <c r="Q206" s="198"/>
      <c r="R206" s="37" t="s">
        <v>859</v>
      </c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73">
        <v>128</v>
      </c>
      <c r="B207" s="174">
        <v>43074</v>
      </c>
      <c r="C207" s="174"/>
      <c r="D207" s="175" t="s">
        <v>738</v>
      </c>
      <c r="E207" s="176" t="s">
        <v>546</v>
      </c>
      <c r="F207" s="171">
        <v>172</v>
      </c>
      <c r="G207" s="176"/>
      <c r="H207" s="176">
        <v>155.25</v>
      </c>
      <c r="I207" s="177">
        <v>230</v>
      </c>
      <c r="J207" s="145" t="s">
        <v>739</v>
      </c>
      <c r="K207" s="146">
        <f t="shared" si="34"/>
        <v>-16.75</v>
      </c>
      <c r="L207" s="147">
        <f t="shared" si="35"/>
        <v>-9.7383720930232565E-2</v>
      </c>
      <c r="M207" s="143" t="s">
        <v>558</v>
      </c>
      <c r="N207" s="140">
        <v>43787</v>
      </c>
      <c r="O207" s="54"/>
      <c r="P207" s="54"/>
      <c r="Q207" s="198"/>
      <c r="R207" s="37" t="s">
        <v>859</v>
      </c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60">
        <v>129</v>
      </c>
      <c r="B208" s="161">
        <v>43398</v>
      </c>
      <c r="C208" s="161"/>
      <c r="D208" s="162" t="s">
        <v>117</v>
      </c>
      <c r="E208" s="163" t="s">
        <v>546</v>
      </c>
      <c r="F208" s="163">
        <v>698.5</v>
      </c>
      <c r="G208" s="163"/>
      <c r="H208" s="163">
        <v>890</v>
      </c>
      <c r="I208" s="165">
        <v>890</v>
      </c>
      <c r="J208" s="135" t="s">
        <v>740</v>
      </c>
      <c r="K208" s="136">
        <f t="shared" si="34"/>
        <v>191.5</v>
      </c>
      <c r="L208" s="137">
        <f t="shared" si="35"/>
        <v>0.27415891195418757</v>
      </c>
      <c r="M208" s="132" t="s">
        <v>548</v>
      </c>
      <c r="N208" s="138">
        <v>44328</v>
      </c>
      <c r="O208" s="54"/>
      <c r="P208" s="54"/>
      <c r="Q208" s="198"/>
      <c r="R208" s="37" t="s">
        <v>861</v>
      </c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60">
        <v>130</v>
      </c>
      <c r="B209" s="161">
        <v>42877</v>
      </c>
      <c r="C209" s="161"/>
      <c r="D209" s="162" t="s">
        <v>741</v>
      </c>
      <c r="E209" s="163" t="s">
        <v>546</v>
      </c>
      <c r="F209" s="163">
        <v>127.6</v>
      </c>
      <c r="G209" s="163"/>
      <c r="H209" s="163">
        <v>138</v>
      </c>
      <c r="I209" s="165">
        <v>190</v>
      </c>
      <c r="J209" s="135" t="s">
        <v>742</v>
      </c>
      <c r="K209" s="136">
        <f t="shared" si="34"/>
        <v>10.400000000000006</v>
      </c>
      <c r="L209" s="137">
        <f t="shared" si="35"/>
        <v>8.1504702194357417E-2</v>
      </c>
      <c r="M209" s="132" t="s">
        <v>548</v>
      </c>
      <c r="N209" s="138">
        <v>43774</v>
      </c>
      <c r="O209" s="54"/>
      <c r="P209" s="54"/>
      <c r="Q209" s="198"/>
      <c r="R209" s="37" t="s">
        <v>859</v>
      </c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60">
        <v>131</v>
      </c>
      <c r="B210" s="161">
        <v>43158</v>
      </c>
      <c r="C210" s="161"/>
      <c r="D210" s="162" t="s">
        <v>743</v>
      </c>
      <c r="E210" s="163" t="s">
        <v>546</v>
      </c>
      <c r="F210" s="163">
        <v>317</v>
      </c>
      <c r="G210" s="163"/>
      <c r="H210" s="163">
        <v>382.5</v>
      </c>
      <c r="I210" s="165">
        <v>398</v>
      </c>
      <c r="J210" s="135" t="s">
        <v>744</v>
      </c>
      <c r="K210" s="136">
        <f t="shared" si="34"/>
        <v>65.5</v>
      </c>
      <c r="L210" s="137">
        <f t="shared" si="35"/>
        <v>0.20662460567823343</v>
      </c>
      <c r="M210" s="132" t="s">
        <v>548</v>
      </c>
      <c r="N210" s="138">
        <v>44238</v>
      </c>
      <c r="O210" s="54"/>
      <c r="P210" s="54"/>
      <c r="Q210" s="198"/>
      <c r="R210" s="37" t="s">
        <v>859</v>
      </c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73">
        <v>132</v>
      </c>
      <c r="B211" s="174">
        <v>43164</v>
      </c>
      <c r="C211" s="174"/>
      <c r="D211" s="175" t="s">
        <v>162</v>
      </c>
      <c r="E211" s="176" t="s">
        <v>546</v>
      </c>
      <c r="F211" s="171">
        <f>510-14.4</f>
        <v>495.6</v>
      </c>
      <c r="G211" s="176"/>
      <c r="H211" s="176">
        <v>350</v>
      </c>
      <c r="I211" s="177">
        <v>672</v>
      </c>
      <c r="J211" s="145" t="s">
        <v>745</v>
      </c>
      <c r="K211" s="146">
        <f t="shared" si="34"/>
        <v>-145.60000000000002</v>
      </c>
      <c r="L211" s="147">
        <f t="shared" si="35"/>
        <v>-0.29378531073446329</v>
      </c>
      <c r="M211" s="143" t="s">
        <v>558</v>
      </c>
      <c r="N211" s="140">
        <v>43887</v>
      </c>
      <c r="O211" s="54"/>
      <c r="P211" s="54"/>
      <c r="Q211" s="198"/>
      <c r="R211" s="37" t="s">
        <v>861</v>
      </c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73">
        <v>133</v>
      </c>
      <c r="B212" s="174">
        <v>43237</v>
      </c>
      <c r="C212" s="174"/>
      <c r="D212" s="175" t="s">
        <v>746</v>
      </c>
      <c r="E212" s="176" t="s">
        <v>546</v>
      </c>
      <c r="F212" s="171">
        <v>230.3</v>
      </c>
      <c r="G212" s="176"/>
      <c r="H212" s="176">
        <v>102.5</v>
      </c>
      <c r="I212" s="177">
        <v>348</v>
      </c>
      <c r="J212" s="145" t="s">
        <v>747</v>
      </c>
      <c r="K212" s="146">
        <f t="shared" si="34"/>
        <v>-127.80000000000001</v>
      </c>
      <c r="L212" s="147">
        <f t="shared" si="35"/>
        <v>-0.55492835432045162</v>
      </c>
      <c r="M212" s="143" t="s">
        <v>558</v>
      </c>
      <c r="N212" s="140">
        <v>43896</v>
      </c>
      <c r="O212" s="54"/>
      <c r="P212" s="54"/>
      <c r="Q212" s="198"/>
      <c r="R212" s="37" t="s">
        <v>861</v>
      </c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60">
        <v>134</v>
      </c>
      <c r="B213" s="161">
        <v>43258</v>
      </c>
      <c r="C213" s="161"/>
      <c r="D213" s="162" t="s">
        <v>423</v>
      </c>
      <c r="E213" s="163" t="s">
        <v>546</v>
      </c>
      <c r="F213" s="163">
        <f>342.5-5.1</f>
        <v>337.4</v>
      </c>
      <c r="G213" s="163"/>
      <c r="H213" s="163">
        <v>412.5</v>
      </c>
      <c r="I213" s="165">
        <v>439</v>
      </c>
      <c r="J213" s="135" t="s">
        <v>748</v>
      </c>
      <c r="K213" s="136">
        <f t="shared" si="34"/>
        <v>75.100000000000023</v>
      </c>
      <c r="L213" s="137">
        <f t="shared" si="35"/>
        <v>0.22258446947243635</v>
      </c>
      <c r="M213" s="132" t="s">
        <v>548</v>
      </c>
      <c r="N213" s="138">
        <v>44230</v>
      </c>
      <c r="O213" s="54"/>
      <c r="P213" s="54"/>
      <c r="Q213" s="198"/>
      <c r="R213" s="37" t="s">
        <v>859</v>
      </c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54">
        <v>135</v>
      </c>
      <c r="B214" s="153">
        <v>43285</v>
      </c>
      <c r="C214" s="153"/>
      <c r="D214" s="154" t="s">
        <v>56</v>
      </c>
      <c r="E214" s="155" t="s">
        <v>546</v>
      </c>
      <c r="F214" s="155">
        <f>127.5-5.53</f>
        <v>121.97</v>
      </c>
      <c r="G214" s="156"/>
      <c r="H214" s="156">
        <v>122.5</v>
      </c>
      <c r="I214" s="156">
        <v>170</v>
      </c>
      <c r="J214" s="157" t="s">
        <v>749</v>
      </c>
      <c r="K214" s="158">
        <f t="shared" si="34"/>
        <v>0.53000000000000114</v>
      </c>
      <c r="L214" s="159">
        <f t="shared" si="35"/>
        <v>4.3453308190538747E-3</v>
      </c>
      <c r="M214" s="155" t="s">
        <v>565</v>
      </c>
      <c r="N214" s="153">
        <v>44431</v>
      </c>
      <c r="O214" s="54"/>
      <c r="P214" s="54"/>
      <c r="Q214" s="198"/>
      <c r="R214" s="37" t="s">
        <v>861</v>
      </c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73">
        <v>136</v>
      </c>
      <c r="B215" s="174">
        <v>43294</v>
      </c>
      <c r="C215" s="174"/>
      <c r="D215" s="175" t="s">
        <v>750</v>
      </c>
      <c r="E215" s="176" t="s">
        <v>546</v>
      </c>
      <c r="F215" s="171">
        <v>46.5</v>
      </c>
      <c r="G215" s="176"/>
      <c r="H215" s="176">
        <v>17</v>
      </c>
      <c r="I215" s="177">
        <v>59</v>
      </c>
      <c r="J215" s="145" t="s">
        <v>751</v>
      </c>
      <c r="K215" s="146">
        <f t="shared" si="34"/>
        <v>-29.5</v>
      </c>
      <c r="L215" s="147">
        <f t="shared" si="35"/>
        <v>-0.63440860215053763</v>
      </c>
      <c r="M215" s="143" t="s">
        <v>558</v>
      </c>
      <c r="N215" s="140">
        <v>43887</v>
      </c>
      <c r="O215" s="54"/>
      <c r="P215" s="54"/>
      <c r="Q215" s="198"/>
      <c r="R215" s="37" t="s">
        <v>861</v>
      </c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60">
        <v>137</v>
      </c>
      <c r="B216" s="161">
        <v>43396</v>
      </c>
      <c r="C216" s="161"/>
      <c r="D216" s="162" t="s">
        <v>407</v>
      </c>
      <c r="E216" s="163" t="s">
        <v>546</v>
      </c>
      <c r="F216" s="163">
        <v>156.5</v>
      </c>
      <c r="G216" s="163"/>
      <c r="H216" s="163">
        <v>207.5</v>
      </c>
      <c r="I216" s="165">
        <v>191</v>
      </c>
      <c r="J216" s="135" t="s">
        <v>632</v>
      </c>
      <c r="K216" s="136">
        <f t="shared" si="34"/>
        <v>51</v>
      </c>
      <c r="L216" s="137">
        <f t="shared" si="35"/>
        <v>0.32587859424920129</v>
      </c>
      <c r="M216" s="132" t="s">
        <v>548</v>
      </c>
      <c r="N216" s="138">
        <v>44369</v>
      </c>
      <c r="O216" s="54"/>
      <c r="P216" s="54"/>
      <c r="Q216" s="198"/>
      <c r="R216" s="37" t="s">
        <v>861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60">
        <v>138</v>
      </c>
      <c r="B217" s="161">
        <v>43439</v>
      </c>
      <c r="C217" s="161"/>
      <c r="D217" s="162" t="s">
        <v>338</v>
      </c>
      <c r="E217" s="163" t="s">
        <v>546</v>
      </c>
      <c r="F217" s="163">
        <v>259.5</v>
      </c>
      <c r="G217" s="163"/>
      <c r="H217" s="163">
        <v>320</v>
      </c>
      <c r="I217" s="165">
        <v>320</v>
      </c>
      <c r="J217" s="135" t="s">
        <v>632</v>
      </c>
      <c r="K217" s="136">
        <f t="shared" si="34"/>
        <v>60.5</v>
      </c>
      <c r="L217" s="137">
        <f t="shared" si="35"/>
        <v>0.23314065510597304</v>
      </c>
      <c r="M217" s="132" t="s">
        <v>548</v>
      </c>
      <c r="N217" s="138">
        <v>44323</v>
      </c>
      <c r="O217" s="54"/>
      <c r="P217" s="54"/>
      <c r="Q217" s="198"/>
      <c r="R217" s="37" t="s">
        <v>861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73">
        <v>139</v>
      </c>
      <c r="B218" s="174">
        <v>43439</v>
      </c>
      <c r="C218" s="174"/>
      <c r="D218" s="175" t="s">
        <v>752</v>
      </c>
      <c r="E218" s="176" t="s">
        <v>546</v>
      </c>
      <c r="F218" s="176">
        <v>715</v>
      </c>
      <c r="G218" s="176"/>
      <c r="H218" s="176">
        <v>445</v>
      </c>
      <c r="I218" s="177">
        <v>840</v>
      </c>
      <c r="J218" s="145" t="s">
        <v>753</v>
      </c>
      <c r="K218" s="146">
        <f t="shared" si="34"/>
        <v>-270</v>
      </c>
      <c r="L218" s="147">
        <f t="shared" si="35"/>
        <v>-0.3776223776223776</v>
      </c>
      <c r="M218" s="143" t="s">
        <v>558</v>
      </c>
      <c r="N218" s="140">
        <v>43800</v>
      </c>
      <c r="O218" s="54"/>
      <c r="P218" s="54"/>
      <c r="Q218" s="198"/>
      <c r="R218" s="37" t="s">
        <v>861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60">
        <v>140</v>
      </c>
      <c r="B219" s="161">
        <v>43469</v>
      </c>
      <c r="C219" s="161"/>
      <c r="D219" s="162" t="s">
        <v>176</v>
      </c>
      <c r="E219" s="163" t="s">
        <v>546</v>
      </c>
      <c r="F219" s="163">
        <v>875</v>
      </c>
      <c r="G219" s="163"/>
      <c r="H219" s="163">
        <v>1165</v>
      </c>
      <c r="I219" s="165">
        <v>1185</v>
      </c>
      <c r="J219" s="135" t="s">
        <v>754</v>
      </c>
      <c r="K219" s="136">
        <f t="shared" si="34"/>
        <v>290</v>
      </c>
      <c r="L219" s="137">
        <f t="shared" si="35"/>
        <v>0.33142857142857141</v>
      </c>
      <c r="M219" s="132" t="s">
        <v>548</v>
      </c>
      <c r="N219" s="138">
        <v>43847</v>
      </c>
      <c r="O219" s="54"/>
      <c r="P219" s="54"/>
      <c r="Q219" s="198"/>
      <c r="R219" s="37" t="s">
        <v>861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60">
        <v>141</v>
      </c>
      <c r="B220" s="161">
        <v>43559</v>
      </c>
      <c r="C220" s="161"/>
      <c r="D220" s="162" t="s">
        <v>356</v>
      </c>
      <c r="E220" s="163" t="s">
        <v>546</v>
      </c>
      <c r="F220" s="163">
        <f>387-14.63</f>
        <v>372.37</v>
      </c>
      <c r="G220" s="163"/>
      <c r="H220" s="163">
        <v>490</v>
      </c>
      <c r="I220" s="165">
        <v>490</v>
      </c>
      <c r="J220" s="135" t="s">
        <v>632</v>
      </c>
      <c r="K220" s="136">
        <f t="shared" si="34"/>
        <v>117.63</v>
      </c>
      <c r="L220" s="137">
        <f t="shared" si="35"/>
        <v>0.31589548030185027</v>
      </c>
      <c r="M220" s="132" t="s">
        <v>548</v>
      </c>
      <c r="N220" s="138">
        <v>43850</v>
      </c>
      <c r="O220" s="54"/>
      <c r="P220" s="54"/>
      <c r="Q220" s="198"/>
      <c r="R220" s="37" t="s">
        <v>861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73">
        <v>142</v>
      </c>
      <c r="B221" s="174">
        <v>43578</v>
      </c>
      <c r="C221" s="174"/>
      <c r="D221" s="175" t="s">
        <v>755</v>
      </c>
      <c r="E221" s="176" t="s">
        <v>557</v>
      </c>
      <c r="F221" s="176">
        <v>220</v>
      </c>
      <c r="G221" s="176"/>
      <c r="H221" s="176">
        <v>127.5</v>
      </c>
      <c r="I221" s="177">
        <v>284</v>
      </c>
      <c r="J221" s="145" t="s">
        <v>756</v>
      </c>
      <c r="K221" s="146">
        <f t="shared" si="34"/>
        <v>-92.5</v>
      </c>
      <c r="L221" s="147">
        <f t="shared" si="35"/>
        <v>-0.42045454545454547</v>
      </c>
      <c r="M221" s="143" t="s">
        <v>558</v>
      </c>
      <c r="N221" s="140">
        <v>43896</v>
      </c>
      <c r="O221" s="54"/>
      <c r="P221" s="54"/>
      <c r="Q221" s="198"/>
      <c r="R221" s="37" t="s">
        <v>861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60">
        <v>143</v>
      </c>
      <c r="B222" s="161">
        <v>43622</v>
      </c>
      <c r="C222" s="161"/>
      <c r="D222" s="162" t="s">
        <v>461</v>
      </c>
      <c r="E222" s="163" t="s">
        <v>557</v>
      </c>
      <c r="F222" s="163">
        <v>332.8</v>
      </c>
      <c r="G222" s="163"/>
      <c r="H222" s="163">
        <v>405</v>
      </c>
      <c r="I222" s="165">
        <v>419</v>
      </c>
      <c r="J222" s="135" t="s">
        <v>757</v>
      </c>
      <c r="K222" s="136">
        <f t="shared" si="34"/>
        <v>72.199999999999989</v>
      </c>
      <c r="L222" s="137">
        <f t="shared" si="35"/>
        <v>0.21694711538461534</v>
      </c>
      <c r="M222" s="132" t="s">
        <v>548</v>
      </c>
      <c r="N222" s="138">
        <v>43860</v>
      </c>
      <c r="O222" s="54"/>
      <c r="P222" s="54"/>
      <c r="Q222" s="198"/>
      <c r="R222" s="37" t="s">
        <v>859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54">
        <v>144</v>
      </c>
      <c r="B223" s="153">
        <v>43641</v>
      </c>
      <c r="C223" s="153"/>
      <c r="D223" s="154" t="s">
        <v>168</v>
      </c>
      <c r="E223" s="155" t="s">
        <v>546</v>
      </c>
      <c r="F223" s="155">
        <v>386</v>
      </c>
      <c r="G223" s="156"/>
      <c r="H223" s="156">
        <v>395</v>
      </c>
      <c r="I223" s="156">
        <v>452</v>
      </c>
      <c r="J223" s="157" t="s">
        <v>758</v>
      </c>
      <c r="K223" s="158">
        <f t="shared" si="34"/>
        <v>9</v>
      </c>
      <c r="L223" s="159">
        <f t="shared" si="35"/>
        <v>2.3316062176165803E-2</v>
      </c>
      <c r="M223" s="155" t="s">
        <v>565</v>
      </c>
      <c r="N223" s="153">
        <v>43868</v>
      </c>
      <c r="O223" s="54"/>
      <c r="P223" s="54"/>
      <c r="Q223" s="198"/>
      <c r="R223" s="37" t="s">
        <v>859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54">
        <v>145</v>
      </c>
      <c r="B224" s="153">
        <v>43707</v>
      </c>
      <c r="C224" s="153"/>
      <c r="D224" s="154" t="s">
        <v>143</v>
      </c>
      <c r="E224" s="155" t="s">
        <v>546</v>
      </c>
      <c r="F224" s="155">
        <v>137.5</v>
      </c>
      <c r="G224" s="156"/>
      <c r="H224" s="156">
        <v>138.5</v>
      </c>
      <c r="I224" s="156">
        <v>190</v>
      </c>
      <c r="J224" s="157" t="s">
        <v>759</v>
      </c>
      <c r="K224" s="158">
        <f t="shared" si="34"/>
        <v>1</v>
      </c>
      <c r="L224" s="159">
        <f t="shared" si="35"/>
        <v>7.2727272727272727E-3</v>
      </c>
      <c r="M224" s="155" t="s">
        <v>565</v>
      </c>
      <c r="N224" s="153">
        <v>44432</v>
      </c>
      <c r="O224" s="54"/>
      <c r="P224" s="54"/>
      <c r="Q224" s="198"/>
      <c r="R224" s="37" t="s">
        <v>861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60">
        <v>146</v>
      </c>
      <c r="B225" s="161">
        <v>43731</v>
      </c>
      <c r="C225" s="161"/>
      <c r="D225" s="162" t="s">
        <v>416</v>
      </c>
      <c r="E225" s="163" t="s">
        <v>546</v>
      </c>
      <c r="F225" s="163">
        <v>235</v>
      </c>
      <c r="G225" s="163"/>
      <c r="H225" s="163">
        <v>295</v>
      </c>
      <c r="I225" s="165">
        <v>296</v>
      </c>
      <c r="J225" s="135" t="s">
        <v>760</v>
      </c>
      <c r="K225" s="136">
        <f t="shared" si="34"/>
        <v>60</v>
      </c>
      <c r="L225" s="137">
        <f t="shared" si="35"/>
        <v>0.25531914893617019</v>
      </c>
      <c r="M225" s="132" t="s">
        <v>548</v>
      </c>
      <c r="N225" s="138">
        <v>43844</v>
      </c>
      <c r="O225" s="54"/>
      <c r="P225" s="54"/>
      <c r="Q225" s="198"/>
      <c r="R225" s="37" t="s">
        <v>859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60">
        <v>147</v>
      </c>
      <c r="B226" s="161">
        <v>43752</v>
      </c>
      <c r="C226" s="161"/>
      <c r="D226" s="162" t="s">
        <v>761</v>
      </c>
      <c r="E226" s="163" t="s">
        <v>546</v>
      </c>
      <c r="F226" s="163">
        <v>277.5</v>
      </c>
      <c r="G226" s="163"/>
      <c r="H226" s="163">
        <v>333</v>
      </c>
      <c r="I226" s="165">
        <v>333</v>
      </c>
      <c r="J226" s="135" t="s">
        <v>762</v>
      </c>
      <c r="K226" s="136">
        <f t="shared" si="34"/>
        <v>55.5</v>
      </c>
      <c r="L226" s="137">
        <f t="shared" si="35"/>
        <v>0.2</v>
      </c>
      <c r="M226" s="132" t="s">
        <v>548</v>
      </c>
      <c r="N226" s="138">
        <v>43846</v>
      </c>
      <c r="O226" s="54"/>
      <c r="P226" s="54"/>
      <c r="Q226" s="198"/>
      <c r="R226" s="37" t="s">
        <v>861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60">
        <v>148</v>
      </c>
      <c r="B227" s="161">
        <v>43752</v>
      </c>
      <c r="C227" s="161"/>
      <c r="D227" s="162" t="s">
        <v>763</v>
      </c>
      <c r="E227" s="163" t="s">
        <v>546</v>
      </c>
      <c r="F227" s="163">
        <v>930</v>
      </c>
      <c r="G227" s="163"/>
      <c r="H227" s="163">
        <v>1165</v>
      </c>
      <c r="I227" s="165">
        <v>1200</v>
      </c>
      <c r="J227" s="135" t="s">
        <v>764</v>
      </c>
      <c r="K227" s="136">
        <f t="shared" si="34"/>
        <v>235</v>
      </c>
      <c r="L227" s="137">
        <f t="shared" si="35"/>
        <v>0.25268817204301075</v>
      </c>
      <c r="M227" s="132" t="s">
        <v>548</v>
      </c>
      <c r="N227" s="138">
        <v>43847</v>
      </c>
      <c r="O227" s="54"/>
      <c r="P227" s="54"/>
      <c r="Q227" s="198"/>
      <c r="R227" s="37" t="s">
        <v>859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60">
        <v>149</v>
      </c>
      <c r="B228" s="161">
        <v>43753</v>
      </c>
      <c r="C228" s="161"/>
      <c r="D228" s="162" t="s">
        <v>765</v>
      </c>
      <c r="E228" s="163" t="s">
        <v>546</v>
      </c>
      <c r="F228" s="133">
        <v>111</v>
      </c>
      <c r="G228" s="163"/>
      <c r="H228" s="163">
        <v>141</v>
      </c>
      <c r="I228" s="165">
        <v>141</v>
      </c>
      <c r="J228" s="135" t="s">
        <v>766</v>
      </c>
      <c r="K228" s="136">
        <f t="shared" si="34"/>
        <v>30</v>
      </c>
      <c r="L228" s="137">
        <f t="shared" si="35"/>
        <v>0.27027027027027029</v>
      </c>
      <c r="M228" s="132" t="s">
        <v>548</v>
      </c>
      <c r="N228" s="138">
        <v>44328</v>
      </c>
      <c r="O228" s="54"/>
      <c r="P228" s="54"/>
      <c r="Q228" s="198"/>
      <c r="R228" s="37" t="s">
        <v>859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60">
        <v>150</v>
      </c>
      <c r="B229" s="161">
        <v>43753</v>
      </c>
      <c r="C229" s="161"/>
      <c r="D229" s="162" t="s">
        <v>767</v>
      </c>
      <c r="E229" s="163" t="s">
        <v>546</v>
      </c>
      <c r="F229" s="133">
        <v>296</v>
      </c>
      <c r="G229" s="163"/>
      <c r="H229" s="163">
        <v>370</v>
      </c>
      <c r="I229" s="165">
        <v>370</v>
      </c>
      <c r="J229" s="135" t="s">
        <v>632</v>
      </c>
      <c r="K229" s="136">
        <f t="shared" ref="K229:K254" si="36">H229-F229</f>
        <v>74</v>
      </c>
      <c r="L229" s="137">
        <f t="shared" ref="L229:L254" si="37">K229/F229</f>
        <v>0.25</v>
      </c>
      <c r="M229" s="132" t="s">
        <v>548</v>
      </c>
      <c r="N229" s="138">
        <v>43853</v>
      </c>
      <c r="O229" s="54"/>
      <c r="P229" s="54"/>
      <c r="Q229" s="198"/>
      <c r="R229" s="37" t="s">
        <v>859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60">
        <v>151</v>
      </c>
      <c r="B230" s="161">
        <v>43754</v>
      </c>
      <c r="C230" s="161"/>
      <c r="D230" s="162" t="s">
        <v>768</v>
      </c>
      <c r="E230" s="163" t="s">
        <v>546</v>
      </c>
      <c r="F230" s="133">
        <v>300</v>
      </c>
      <c r="G230" s="163"/>
      <c r="H230" s="163">
        <v>382.5</v>
      </c>
      <c r="I230" s="165">
        <v>344</v>
      </c>
      <c r="J230" s="135" t="s">
        <v>769</v>
      </c>
      <c r="K230" s="136">
        <f t="shared" si="36"/>
        <v>82.5</v>
      </c>
      <c r="L230" s="137">
        <f t="shared" si="37"/>
        <v>0.27500000000000002</v>
      </c>
      <c r="M230" s="132" t="s">
        <v>548</v>
      </c>
      <c r="N230" s="138">
        <v>44238</v>
      </c>
      <c r="O230" s="54"/>
      <c r="P230" s="54"/>
      <c r="Q230" s="198"/>
      <c r="R230" s="37" t="s">
        <v>859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60">
        <v>152</v>
      </c>
      <c r="B231" s="161">
        <v>43832</v>
      </c>
      <c r="C231" s="161"/>
      <c r="D231" s="162" t="s">
        <v>770</v>
      </c>
      <c r="E231" s="163" t="s">
        <v>546</v>
      </c>
      <c r="F231" s="133">
        <v>495</v>
      </c>
      <c r="G231" s="163"/>
      <c r="H231" s="163">
        <v>595</v>
      </c>
      <c r="I231" s="165">
        <v>590</v>
      </c>
      <c r="J231" s="135" t="s">
        <v>568</v>
      </c>
      <c r="K231" s="136">
        <f t="shared" si="36"/>
        <v>100</v>
      </c>
      <c r="L231" s="137">
        <f t="shared" si="37"/>
        <v>0.20202020202020202</v>
      </c>
      <c r="M231" s="132" t="s">
        <v>548</v>
      </c>
      <c r="N231" s="138">
        <v>44589</v>
      </c>
      <c r="O231" s="54"/>
      <c r="P231" s="54"/>
      <c r="Q231" s="198"/>
      <c r="R231" s="37" t="s">
        <v>859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60">
        <v>153</v>
      </c>
      <c r="B232" s="161">
        <v>43966</v>
      </c>
      <c r="C232" s="161"/>
      <c r="D232" s="162" t="s">
        <v>74</v>
      </c>
      <c r="E232" s="163" t="s">
        <v>546</v>
      </c>
      <c r="F232" s="133">
        <v>67.5</v>
      </c>
      <c r="G232" s="163"/>
      <c r="H232" s="163">
        <v>86</v>
      </c>
      <c r="I232" s="165">
        <v>86</v>
      </c>
      <c r="J232" s="135" t="s">
        <v>771</v>
      </c>
      <c r="K232" s="136">
        <f t="shared" si="36"/>
        <v>18.5</v>
      </c>
      <c r="L232" s="137">
        <f t="shared" si="37"/>
        <v>0.27407407407407408</v>
      </c>
      <c r="M232" s="132" t="s">
        <v>548</v>
      </c>
      <c r="N232" s="138">
        <v>44008</v>
      </c>
      <c r="O232" s="54"/>
      <c r="P232" s="54"/>
      <c r="Q232" s="198"/>
      <c r="R232" s="37" t="s">
        <v>859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60">
        <v>154</v>
      </c>
      <c r="B233" s="161">
        <v>44035</v>
      </c>
      <c r="C233" s="161"/>
      <c r="D233" s="162" t="s">
        <v>460</v>
      </c>
      <c r="E233" s="163" t="s">
        <v>546</v>
      </c>
      <c r="F233" s="133">
        <v>231</v>
      </c>
      <c r="G233" s="163"/>
      <c r="H233" s="163">
        <v>281</v>
      </c>
      <c r="I233" s="165">
        <v>281</v>
      </c>
      <c r="J233" s="135" t="s">
        <v>632</v>
      </c>
      <c r="K233" s="136">
        <f t="shared" si="36"/>
        <v>50</v>
      </c>
      <c r="L233" s="137">
        <f t="shared" si="37"/>
        <v>0.21645021645021645</v>
      </c>
      <c r="M233" s="132" t="s">
        <v>548</v>
      </c>
      <c r="N233" s="138">
        <v>44358</v>
      </c>
      <c r="O233" s="54"/>
      <c r="P233" s="54"/>
      <c r="Q233" s="198"/>
      <c r="R233" s="37" t="s">
        <v>859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60">
        <v>155</v>
      </c>
      <c r="B234" s="161">
        <v>44092</v>
      </c>
      <c r="C234" s="161"/>
      <c r="D234" s="162" t="s">
        <v>141</v>
      </c>
      <c r="E234" s="163" t="s">
        <v>546</v>
      </c>
      <c r="F234" s="163">
        <v>206</v>
      </c>
      <c r="G234" s="163"/>
      <c r="H234" s="163">
        <v>248</v>
      </c>
      <c r="I234" s="165">
        <v>248</v>
      </c>
      <c r="J234" s="135" t="s">
        <v>632</v>
      </c>
      <c r="K234" s="136">
        <f t="shared" si="36"/>
        <v>42</v>
      </c>
      <c r="L234" s="137">
        <f t="shared" si="37"/>
        <v>0.20388349514563106</v>
      </c>
      <c r="M234" s="132" t="s">
        <v>548</v>
      </c>
      <c r="N234" s="138">
        <v>44214</v>
      </c>
      <c r="O234" s="54"/>
      <c r="P234" s="54"/>
      <c r="Q234" s="198"/>
      <c r="R234" s="37" t="s">
        <v>859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60">
        <v>156</v>
      </c>
      <c r="B235" s="161">
        <v>44140</v>
      </c>
      <c r="C235" s="161"/>
      <c r="D235" s="162" t="s">
        <v>141</v>
      </c>
      <c r="E235" s="163" t="s">
        <v>546</v>
      </c>
      <c r="F235" s="163">
        <v>182.5</v>
      </c>
      <c r="G235" s="163"/>
      <c r="H235" s="163">
        <v>248</v>
      </c>
      <c r="I235" s="165">
        <v>248</v>
      </c>
      <c r="J235" s="135" t="s">
        <v>632</v>
      </c>
      <c r="K235" s="136">
        <f t="shared" si="36"/>
        <v>65.5</v>
      </c>
      <c r="L235" s="137">
        <f t="shared" si="37"/>
        <v>0.35890410958904112</v>
      </c>
      <c r="M235" s="132" t="s">
        <v>548</v>
      </c>
      <c r="N235" s="138">
        <v>44214</v>
      </c>
      <c r="O235" s="54"/>
      <c r="P235" s="54"/>
      <c r="Q235" s="198"/>
      <c r="R235" s="37" t="s">
        <v>859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60">
        <v>157</v>
      </c>
      <c r="B236" s="161">
        <v>44140</v>
      </c>
      <c r="C236" s="161"/>
      <c r="D236" s="162" t="s">
        <v>338</v>
      </c>
      <c r="E236" s="163" t="s">
        <v>546</v>
      </c>
      <c r="F236" s="163">
        <v>247.5</v>
      </c>
      <c r="G236" s="163"/>
      <c r="H236" s="163">
        <v>320</v>
      </c>
      <c r="I236" s="165">
        <v>320</v>
      </c>
      <c r="J236" s="135" t="s">
        <v>632</v>
      </c>
      <c r="K236" s="136">
        <f t="shared" si="36"/>
        <v>72.5</v>
      </c>
      <c r="L236" s="137">
        <f t="shared" si="37"/>
        <v>0.29292929292929293</v>
      </c>
      <c r="M236" s="132" t="s">
        <v>548</v>
      </c>
      <c r="N236" s="138">
        <v>44323</v>
      </c>
      <c r="O236" s="54"/>
      <c r="P236" s="54"/>
      <c r="Q236" s="198"/>
      <c r="R236" s="37" t="s">
        <v>859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60">
        <v>158</v>
      </c>
      <c r="B237" s="161">
        <v>44140</v>
      </c>
      <c r="C237" s="161"/>
      <c r="D237" s="162" t="s">
        <v>199</v>
      </c>
      <c r="E237" s="163" t="s">
        <v>546</v>
      </c>
      <c r="F237" s="133">
        <v>925</v>
      </c>
      <c r="G237" s="163"/>
      <c r="H237" s="163">
        <v>1095</v>
      </c>
      <c r="I237" s="165">
        <v>1093</v>
      </c>
      <c r="J237" s="135" t="s">
        <v>772</v>
      </c>
      <c r="K237" s="136">
        <f t="shared" si="36"/>
        <v>170</v>
      </c>
      <c r="L237" s="137">
        <f t="shared" si="37"/>
        <v>0.18378378378378379</v>
      </c>
      <c r="M237" s="132" t="s">
        <v>548</v>
      </c>
      <c r="N237" s="138">
        <v>44201</v>
      </c>
      <c r="O237" s="54"/>
      <c r="P237" s="54"/>
      <c r="Q237" s="198"/>
      <c r="R237" s="37" t="s">
        <v>859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60">
        <v>159</v>
      </c>
      <c r="B238" s="161">
        <v>44140</v>
      </c>
      <c r="C238" s="161"/>
      <c r="D238" s="162" t="s">
        <v>356</v>
      </c>
      <c r="E238" s="163" t="s">
        <v>546</v>
      </c>
      <c r="F238" s="133">
        <v>332.5</v>
      </c>
      <c r="G238" s="163"/>
      <c r="H238" s="163">
        <v>393</v>
      </c>
      <c r="I238" s="165">
        <v>406</v>
      </c>
      <c r="J238" s="135" t="s">
        <v>773</v>
      </c>
      <c r="K238" s="136">
        <f t="shared" si="36"/>
        <v>60.5</v>
      </c>
      <c r="L238" s="137">
        <f t="shared" si="37"/>
        <v>0.18195488721804512</v>
      </c>
      <c r="M238" s="132" t="s">
        <v>548</v>
      </c>
      <c r="N238" s="138">
        <v>44256</v>
      </c>
      <c r="O238" s="54"/>
      <c r="P238" s="54"/>
      <c r="Q238" s="198"/>
      <c r="R238" s="37" t="s">
        <v>859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60">
        <v>160</v>
      </c>
      <c r="B239" s="161">
        <v>44141</v>
      </c>
      <c r="C239" s="161"/>
      <c r="D239" s="162" t="s">
        <v>460</v>
      </c>
      <c r="E239" s="163" t="s">
        <v>546</v>
      </c>
      <c r="F239" s="133">
        <v>231</v>
      </c>
      <c r="G239" s="163"/>
      <c r="H239" s="163">
        <v>281</v>
      </c>
      <c r="I239" s="165">
        <v>281</v>
      </c>
      <c r="J239" s="135" t="s">
        <v>632</v>
      </c>
      <c r="K239" s="136">
        <f t="shared" si="36"/>
        <v>50</v>
      </c>
      <c r="L239" s="137">
        <f t="shared" si="37"/>
        <v>0.21645021645021645</v>
      </c>
      <c r="M239" s="132" t="s">
        <v>548</v>
      </c>
      <c r="N239" s="138">
        <v>44358</v>
      </c>
      <c r="O239" s="54"/>
      <c r="P239" s="54"/>
      <c r="Q239" s="198"/>
      <c r="R239" s="37" t="s">
        <v>859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60">
        <v>161</v>
      </c>
      <c r="B240" s="161">
        <v>44187</v>
      </c>
      <c r="C240" s="161"/>
      <c r="D240" s="162" t="s">
        <v>774</v>
      </c>
      <c r="E240" s="163" t="s">
        <v>546</v>
      </c>
      <c r="F240" s="133">
        <v>190</v>
      </c>
      <c r="G240" s="163"/>
      <c r="H240" s="163">
        <v>239</v>
      </c>
      <c r="I240" s="165">
        <v>239</v>
      </c>
      <c r="J240" s="135" t="s">
        <v>775</v>
      </c>
      <c r="K240" s="136">
        <f t="shared" si="36"/>
        <v>49</v>
      </c>
      <c r="L240" s="137">
        <f t="shared" si="37"/>
        <v>0.25789473684210529</v>
      </c>
      <c r="M240" s="132" t="s">
        <v>548</v>
      </c>
      <c r="N240" s="138">
        <v>44844</v>
      </c>
      <c r="O240" s="54"/>
      <c r="P240" s="54"/>
      <c r="Q240" s="198"/>
      <c r="R240" s="37" t="s">
        <v>859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60">
        <v>162</v>
      </c>
      <c r="B241" s="161">
        <v>44258</v>
      </c>
      <c r="C241" s="161"/>
      <c r="D241" s="162" t="s">
        <v>770</v>
      </c>
      <c r="E241" s="163" t="s">
        <v>546</v>
      </c>
      <c r="F241" s="133">
        <v>495</v>
      </c>
      <c r="G241" s="163"/>
      <c r="H241" s="163">
        <v>595</v>
      </c>
      <c r="I241" s="165">
        <v>590</v>
      </c>
      <c r="J241" s="135" t="s">
        <v>568</v>
      </c>
      <c r="K241" s="136">
        <f t="shared" si="36"/>
        <v>100</v>
      </c>
      <c r="L241" s="137">
        <f t="shared" si="37"/>
        <v>0.20202020202020202</v>
      </c>
      <c r="M241" s="132" t="s">
        <v>548</v>
      </c>
      <c r="N241" s="138">
        <v>44589</v>
      </c>
      <c r="O241" s="54"/>
      <c r="P241" s="54"/>
      <c r="Q241" s="198"/>
      <c r="R241" s="37" t="s">
        <v>859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60">
        <v>163</v>
      </c>
      <c r="B242" s="161">
        <v>44274</v>
      </c>
      <c r="C242" s="161"/>
      <c r="D242" s="162" t="s">
        <v>356</v>
      </c>
      <c r="E242" s="163" t="s">
        <v>546</v>
      </c>
      <c r="F242" s="133">
        <v>355</v>
      </c>
      <c r="G242" s="163"/>
      <c r="H242" s="163">
        <v>422.5</v>
      </c>
      <c r="I242" s="165">
        <v>420</v>
      </c>
      <c r="J242" s="135" t="s">
        <v>776</v>
      </c>
      <c r="K242" s="136">
        <f t="shared" si="36"/>
        <v>67.5</v>
      </c>
      <c r="L242" s="137">
        <f t="shared" si="37"/>
        <v>0.19014084507042253</v>
      </c>
      <c r="M242" s="132" t="s">
        <v>548</v>
      </c>
      <c r="N242" s="138">
        <v>44361</v>
      </c>
      <c r="O242" s="54"/>
      <c r="P242" s="54"/>
      <c r="R242" s="37" t="s">
        <v>859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60">
        <v>164</v>
      </c>
      <c r="B243" s="161">
        <v>44295</v>
      </c>
      <c r="C243" s="161"/>
      <c r="D243" s="162" t="s">
        <v>320</v>
      </c>
      <c r="E243" s="163" t="s">
        <v>546</v>
      </c>
      <c r="F243" s="133">
        <v>555</v>
      </c>
      <c r="G243" s="163"/>
      <c r="H243" s="163">
        <v>663</v>
      </c>
      <c r="I243" s="165">
        <v>663</v>
      </c>
      <c r="J243" s="135" t="s">
        <v>777</v>
      </c>
      <c r="K243" s="136">
        <f t="shared" si="36"/>
        <v>108</v>
      </c>
      <c r="L243" s="137">
        <f t="shared" si="37"/>
        <v>0.19459459459459461</v>
      </c>
      <c r="M243" s="132" t="s">
        <v>548</v>
      </c>
      <c r="N243" s="138">
        <v>44321</v>
      </c>
      <c r="O243" s="54"/>
      <c r="P243" s="54"/>
      <c r="Q243" s="198"/>
      <c r="R243" s="37" t="s">
        <v>859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60">
        <v>165</v>
      </c>
      <c r="B244" s="161">
        <v>44308</v>
      </c>
      <c r="C244" s="161"/>
      <c r="D244" s="162" t="s">
        <v>741</v>
      </c>
      <c r="E244" s="163" t="s">
        <v>546</v>
      </c>
      <c r="F244" s="133">
        <v>126.5</v>
      </c>
      <c r="G244" s="163"/>
      <c r="H244" s="163">
        <v>155</v>
      </c>
      <c r="I244" s="165">
        <v>155</v>
      </c>
      <c r="J244" s="135" t="s">
        <v>632</v>
      </c>
      <c r="K244" s="136">
        <f t="shared" si="36"/>
        <v>28.5</v>
      </c>
      <c r="L244" s="137">
        <f t="shared" si="37"/>
        <v>0.22529644268774704</v>
      </c>
      <c r="M244" s="132" t="s">
        <v>548</v>
      </c>
      <c r="N244" s="138">
        <v>44362</v>
      </c>
      <c r="O244" s="54"/>
      <c r="P244" s="54"/>
      <c r="R244" s="37" t="s">
        <v>859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39">
        <v>166</v>
      </c>
      <c r="B245" s="170">
        <v>44368</v>
      </c>
      <c r="C245" s="170"/>
      <c r="D245" s="141" t="s">
        <v>778</v>
      </c>
      <c r="E245" s="143" t="s">
        <v>546</v>
      </c>
      <c r="F245" s="171">
        <v>287.5</v>
      </c>
      <c r="G245" s="143"/>
      <c r="H245" s="143">
        <v>245</v>
      </c>
      <c r="I245" s="144">
        <v>344</v>
      </c>
      <c r="J245" s="145" t="s">
        <v>779</v>
      </c>
      <c r="K245" s="146">
        <f t="shared" si="36"/>
        <v>-42.5</v>
      </c>
      <c r="L245" s="147">
        <f t="shared" si="37"/>
        <v>-0.14782608695652175</v>
      </c>
      <c r="M245" s="143" t="s">
        <v>558</v>
      </c>
      <c r="N245" s="140">
        <v>44508</v>
      </c>
      <c r="O245" s="54"/>
      <c r="P245" s="54"/>
      <c r="R245" s="37" t="s">
        <v>859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60">
        <v>167</v>
      </c>
      <c r="B246" s="161">
        <v>44368</v>
      </c>
      <c r="C246" s="161"/>
      <c r="D246" s="162" t="s">
        <v>460</v>
      </c>
      <c r="E246" s="163" t="s">
        <v>546</v>
      </c>
      <c r="F246" s="133">
        <v>241</v>
      </c>
      <c r="G246" s="163"/>
      <c r="H246" s="163">
        <v>298</v>
      </c>
      <c r="I246" s="165">
        <v>320</v>
      </c>
      <c r="J246" s="135" t="s">
        <v>632</v>
      </c>
      <c r="K246" s="136">
        <f t="shared" si="36"/>
        <v>57</v>
      </c>
      <c r="L246" s="137">
        <f t="shared" si="37"/>
        <v>0.23651452282157676</v>
      </c>
      <c r="M246" s="132" t="s">
        <v>548</v>
      </c>
      <c r="N246" s="138">
        <v>44802</v>
      </c>
      <c r="O246" s="54"/>
      <c r="P246" s="54"/>
      <c r="R246" s="37" t="s">
        <v>859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60">
        <v>168</v>
      </c>
      <c r="B247" s="161">
        <v>44406</v>
      </c>
      <c r="C247" s="161"/>
      <c r="D247" s="162" t="s">
        <v>741</v>
      </c>
      <c r="E247" s="163" t="s">
        <v>546</v>
      </c>
      <c r="F247" s="133">
        <v>162.5</v>
      </c>
      <c r="G247" s="163"/>
      <c r="H247" s="163">
        <v>200</v>
      </c>
      <c r="I247" s="165">
        <v>200</v>
      </c>
      <c r="J247" s="135" t="s">
        <v>632</v>
      </c>
      <c r="K247" s="136">
        <f t="shared" si="36"/>
        <v>37.5</v>
      </c>
      <c r="L247" s="137">
        <f t="shared" si="37"/>
        <v>0.23076923076923078</v>
      </c>
      <c r="M247" s="132" t="s">
        <v>548</v>
      </c>
      <c r="N247" s="138">
        <v>44802</v>
      </c>
      <c r="O247" s="54"/>
      <c r="P247" s="54"/>
      <c r="R247" s="37" t="s">
        <v>859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169</v>
      </c>
      <c r="B248" s="161">
        <v>44462</v>
      </c>
      <c r="C248" s="161"/>
      <c r="D248" s="162" t="s">
        <v>424</v>
      </c>
      <c r="E248" s="163" t="s">
        <v>546</v>
      </c>
      <c r="F248" s="133">
        <v>1235</v>
      </c>
      <c r="G248" s="163"/>
      <c r="H248" s="163">
        <v>1505</v>
      </c>
      <c r="I248" s="165">
        <v>1500</v>
      </c>
      <c r="J248" s="135" t="s">
        <v>632</v>
      </c>
      <c r="K248" s="136">
        <f t="shared" si="36"/>
        <v>270</v>
      </c>
      <c r="L248" s="137">
        <f t="shared" si="37"/>
        <v>0.21862348178137653</v>
      </c>
      <c r="M248" s="132" t="s">
        <v>548</v>
      </c>
      <c r="N248" s="138">
        <v>44564</v>
      </c>
      <c r="O248" s="54"/>
      <c r="P248" s="54"/>
      <c r="R248" s="37" t="s">
        <v>859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60">
        <v>170</v>
      </c>
      <c r="B249" s="161">
        <v>44480</v>
      </c>
      <c r="C249" s="161"/>
      <c r="D249" s="162" t="s">
        <v>780</v>
      </c>
      <c r="E249" s="163" t="s">
        <v>546</v>
      </c>
      <c r="F249" s="133">
        <v>58.75</v>
      </c>
      <c r="G249" s="163"/>
      <c r="H249" s="163">
        <v>64.25</v>
      </c>
      <c r="I249" s="165"/>
      <c r="J249" s="135" t="s">
        <v>632</v>
      </c>
      <c r="K249" s="136">
        <f t="shared" si="36"/>
        <v>5.5</v>
      </c>
      <c r="L249" s="137">
        <f t="shared" si="37"/>
        <v>9.3617021276595741E-2</v>
      </c>
      <c r="M249" s="132" t="s">
        <v>548</v>
      </c>
      <c r="N249" s="138">
        <v>45322</v>
      </c>
      <c r="O249" s="54"/>
      <c r="P249" s="54"/>
      <c r="R249" s="37" t="s">
        <v>859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29">
        <v>171</v>
      </c>
      <c r="B250" s="130">
        <v>44481</v>
      </c>
      <c r="C250" s="130"/>
      <c r="D250" s="131" t="s">
        <v>273</v>
      </c>
      <c r="E250" s="132" t="s">
        <v>546</v>
      </c>
      <c r="F250" s="133">
        <v>315</v>
      </c>
      <c r="G250" s="132"/>
      <c r="H250" s="132">
        <v>335</v>
      </c>
      <c r="I250" s="134">
        <v>380</v>
      </c>
      <c r="J250" s="135" t="s">
        <v>823</v>
      </c>
      <c r="K250" s="136">
        <f t="shared" si="36"/>
        <v>20</v>
      </c>
      <c r="L250" s="137">
        <f t="shared" si="37"/>
        <v>6.3492063492063489E-2</v>
      </c>
      <c r="M250" s="132" t="s">
        <v>548</v>
      </c>
      <c r="N250" s="138">
        <v>45297</v>
      </c>
      <c r="O250" s="54"/>
      <c r="P250" s="54"/>
      <c r="R250" s="37" t="s">
        <v>859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29">
        <v>172</v>
      </c>
      <c r="B251" s="130">
        <v>44481</v>
      </c>
      <c r="C251" s="130"/>
      <c r="D251" s="131" t="s">
        <v>781</v>
      </c>
      <c r="E251" s="132" t="s">
        <v>546</v>
      </c>
      <c r="F251" s="133">
        <v>45.5</v>
      </c>
      <c r="G251" s="132"/>
      <c r="H251" s="132">
        <v>56.5</v>
      </c>
      <c r="I251" s="134">
        <v>56</v>
      </c>
      <c r="J251" s="135" t="s">
        <v>632</v>
      </c>
      <c r="K251" s="136">
        <f t="shared" si="36"/>
        <v>11</v>
      </c>
      <c r="L251" s="137">
        <f t="shared" si="37"/>
        <v>0.24175824175824176</v>
      </c>
      <c r="M251" s="132" t="s">
        <v>548</v>
      </c>
      <c r="N251" s="138">
        <v>44881</v>
      </c>
      <c r="O251" s="54"/>
      <c r="P251" s="54"/>
      <c r="R251" s="37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29">
        <v>173</v>
      </c>
      <c r="B252" s="130">
        <v>44551</v>
      </c>
      <c r="C252" s="130"/>
      <c r="D252" s="131" t="s">
        <v>128</v>
      </c>
      <c r="E252" s="132" t="s">
        <v>546</v>
      </c>
      <c r="F252" s="133">
        <v>2300</v>
      </c>
      <c r="G252" s="132"/>
      <c r="H252" s="132">
        <f>(2820+2200)/2</f>
        <v>2510</v>
      </c>
      <c r="I252" s="134">
        <v>3000</v>
      </c>
      <c r="J252" s="135" t="s">
        <v>782</v>
      </c>
      <c r="K252" s="136">
        <f t="shared" si="36"/>
        <v>210</v>
      </c>
      <c r="L252" s="137">
        <f t="shared" si="37"/>
        <v>9.1304347826086957E-2</v>
      </c>
      <c r="M252" s="132" t="s">
        <v>548</v>
      </c>
      <c r="N252" s="138">
        <v>44649</v>
      </c>
      <c r="O252" s="54"/>
      <c r="P252" s="54"/>
      <c r="R252" s="37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29">
        <v>174</v>
      </c>
      <c r="B253" s="130">
        <v>44606</v>
      </c>
      <c r="C253" s="130"/>
      <c r="D253" s="131" t="s">
        <v>414</v>
      </c>
      <c r="E253" s="132" t="s">
        <v>546</v>
      </c>
      <c r="F253" s="133">
        <v>635</v>
      </c>
      <c r="G253" s="132"/>
      <c r="H253" s="132">
        <v>700</v>
      </c>
      <c r="I253" s="134">
        <v>764</v>
      </c>
      <c r="J253" s="135" t="s">
        <v>807</v>
      </c>
      <c r="K253" s="136">
        <f t="shared" si="36"/>
        <v>65</v>
      </c>
      <c r="L253" s="137">
        <f t="shared" si="37"/>
        <v>0.10236220472440945</v>
      </c>
      <c r="M253" s="132" t="s">
        <v>548</v>
      </c>
      <c r="N253" s="138">
        <v>45159</v>
      </c>
      <c r="O253" s="54"/>
      <c r="P253" s="54"/>
      <c r="R253" s="37"/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29">
        <v>175</v>
      </c>
      <c r="B254" s="130">
        <v>44613</v>
      </c>
      <c r="C254" s="130"/>
      <c r="D254" s="131" t="s">
        <v>424</v>
      </c>
      <c r="E254" s="132" t="s">
        <v>546</v>
      </c>
      <c r="F254" s="133">
        <v>1255</v>
      </c>
      <c r="G254" s="132"/>
      <c r="H254" s="132">
        <v>1515</v>
      </c>
      <c r="I254" s="134">
        <v>1510</v>
      </c>
      <c r="J254" s="135" t="s">
        <v>632</v>
      </c>
      <c r="K254" s="136">
        <f t="shared" si="36"/>
        <v>260</v>
      </c>
      <c r="L254" s="137">
        <f t="shared" si="37"/>
        <v>0.20717131474103587</v>
      </c>
      <c r="M254" s="132" t="s">
        <v>548</v>
      </c>
      <c r="N254" s="138">
        <v>44834</v>
      </c>
      <c r="O254" s="54"/>
      <c r="P254" s="54"/>
      <c r="R254" s="37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260">
        <v>176</v>
      </c>
      <c r="B255" s="251">
        <v>44670</v>
      </c>
      <c r="C255" s="251"/>
      <c r="D255" s="252" t="s">
        <v>511</v>
      </c>
      <c r="E255" s="253" t="s">
        <v>546</v>
      </c>
      <c r="F255" s="254">
        <v>445</v>
      </c>
      <c r="G255" s="254"/>
      <c r="H255" s="254">
        <v>460</v>
      </c>
      <c r="I255" s="254">
        <v>553</v>
      </c>
      <c r="J255" s="255" t="s">
        <v>846</v>
      </c>
      <c r="K255" s="256">
        <f t="shared" ref="K255" si="38">H255-F255</f>
        <v>15</v>
      </c>
      <c r="L255" s="257">
        <f t="shared" ref="L255" si="39">K255/F255</f>
        <v>3.3707865168539325E-2</v>
      </c>
      <c r="M255" s="258" t="s">
        <v>565</v>
      </c>
      <c r="N255" s="259">
        <v>45397</v>
      </c>
      <c r="O255" s="54"/>
      <c r="P255" s="54"/>
      <c r="R255" s="37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60">
        <v>177</v>
      </c>
      <c r="B256" s="161">
        <v>44746</v>
      </c>
      <c r="C256" s="161"/>
      <c r="D256" s="162" t="s">
        <v>783</v>
      </c>
      <c r="E256" s="163" t="s">
        <v>546</v>
      </c>
      <c r="F256" s="163">
        <v>207.5</v>
      </c>
      <c r="G256" s="163"/>
      <c r="H256" s="163">
        <v>254</v>
      </c>
      <c r="I256" s="165">
        <v>254</v>
      </c>
      <c r="J256" s="135" t="s">
        <v>632</v>
      </c>
      <c r="K256" s="136">
        <f t="shared" ref="K256:K266" si="40">H256-F256</f>
        <v>46.5</v>
      </c>
      <c r="L256" s="137">
        <f t="shared" ref="L256:L266" si="41">K256/F256</f>
        <v>0.22409638554216868</v>
      </c>
      <c r="M256" s="132" t="s">
        <v>548</v>
      </c>
      <c r="N256" s="138">
        <v>44792</v>
      </c>
      <c r="O256" s="54"/>
      <c r="P256" s="54"/>
      <c r="R256" s="37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8" ht="12.75" customHeight="1">
      <c r="A257" s="160">
        <v>178</v>
      </c>
      <c r="B257" s="161">
        <v>44775</v>
      </c>
      <c r="C257" s="161"/>
      <c r="D257" s="162" t="s">
        <v>462</v>
      </c>
      <c r="E257" s="163" t="s">
        <v>546</v>
      </c>
      <c r="F257" s="163">
        <v>31.25</v>
      </c>
      <c r="G257" s="163"/>
      <c r="H257" s="163">
        <v>38.75</v>
      </c>
      <c r="I257" s="165">
        <v>38</v>
      </c>
      <c r="J257" s="135" t="s">
        <v>632</v>
      </c>
      <c r="K257" s="136">
        <f t="shared" si="40"/>
        <v>7.5</v>
      </c>
      <c r="L257" s="137">
        <f t="shared" si="41"/>
        <v>0.24</v>
      </c>
      <c r="M257" s="132" t="s">
        <v>548</v>
      </c>
      <c r="N257" s="138">
        <v>44844</v>
      </c>
      <c r="O257" s="54"/>
      <c r="P257" s="54"/>
      <c r="R257" s="37"/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8" ht="12.75" customHeight="1">
      <c r="A258" s="160">
        <v>179</v>
      </c>
      <c r="B258" s="161">
        <v>44841</v>
      </c>
      <c r="C258" s="161"/>
      <c r="D258" s="162" t="s">
        <v>784</v>
      </c>
      <c r="E258" s="163" t="s">
        <v>546</v>
      </c>
      <c r="F258" s="133">
        <v>665</v>
      </c>
      <c r="G258" s="163"/>
      <c r="H258" s="163">
        <v>807.5</v>
      </c>
      <c r="I258" s="165">
        <v>840</v>
      </c>
      <c r="J258" s="135" t="s">
        <v>782</v>
      </c>
      <c r="K258" s="136">
        <f t="shared" si="40"/>
        <v>142.5</v>
      </c>
      <c r="L258" s="137">
        <f t="shared" si="41"/>
        <v>0.21428571428571427</v>
      </c>
      <c r="M258" s="132" t="s">
        <v>548</v>
      </c>
      <c r="N258" s="138">
        <v>45097</v>
      </c>
      <c r="O258" s="54"/>
      <c r="P258" s="54"/>
      <c r="R258" s="37"/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8" ht="12.75" customHeight="1">
      <c r="A259" s="160">
        <v>180</v>
      </c>
      <c r="B259" s="161">
        <v>44844</v>
      </c>
      <c r="C259" s="161"/>
      <c r="D259" s="162" t="s">
        <v>416</v>
      </c>
      <c r="E259" s="163" t="s">
        <v>546</v>
      </c>
      <c r="F259" s="133">
        <v>227.5</v>
      </c>
      <c r="G259" s="163"/>
      <c r="H259" s="163">
        <v>270</v>
      </c>
      <c r="I259" s="165">
        <v>291</v>
      </c>
      <c r="J259" s="135" t="s">
        <v>809</v>
      </c>
      <c r="K259" s="136">
        <f t="shared" si="40"/>
        <v>42.5</v>
      </c>
      <c r="L259" s="137">
        <f t="shared" si="41"/>
        <v>0.18681318681318682</v>
      </c>
      <c r="M259" s="132" t="s">
        <v>548</v>
      </c>
      <c r="N259" s="138">
        <v>45160</v>
      </c>
      <c r="O259" s="54"/>
      <c r="P259" s="54"/>
      <c r="R259" s="37"/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8" ht="12.75" customHeight="1">
      <c r="A260" s="160">
        <v>181</v>
      </c>
      <c r="B260" s="161">
        <v>44845</v>
      </c>
      <c r="C260" s="161"/>
      <c r="D260" s="162" t="s">
        <v>414</v>
      </c>
      <c r="E260" s="163" t="s">
        <v>546</v>
      </c>
      <c r="F260" s="133">
        <v>555</v>
      </c>
      <c r="G260" s="163"/>
      <c r="H260" s="163">
        <v>700</v>
      </c>
      <c r="I260" s="165">
        <v>765</v>
      </c>
      <c r="J260" s="135" t="s">
        <v>808</v>
      </c>
      <c r="K260" s="136">
        <f t="shared" si="40"/>
        <v>145</v>
      </c>
      <c r="L260" s="137">
        <f t="shared" si="41"/>
        <v>0.26126126126126126</v>
      </c>
      <c r="M260" s="132" t="s">
        <v>548</v>
      </c>
      <c r="N260" s="138">
        <v>45159</v>
      </c>
      <c r="O260" s="54"/>
      <c r="P260" s="54"/>
      <c r="R260" s="37"/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8" ht="12.75" customHeight="1">
      <c r="A261" s="160">
        <v>182</v>
      </c>
      <c r="B261" s="161">
        <v>44981</v>
      </c>
      <c r="C261" s="161"/>
      <c r="D261" s="162" t="s">
        <v>429</v>
      </c>
      <c r="E261" s="163" t="s">
        <v>546</v>
      </c>
      <c r="F261" s="133">
        <v>1675</v>
      </c>
      <c r="G261" s="163"/>
      <c r="H261" s="163">
        <v>2080</v>
      </c>
      <c r="I261" s="165">
        <v>2080</v>
      </c>
      <c r="J261" s="135" t="s">
        <v>632</v>
      </c>
      <c r="K261" s="136">
        <f t="shared" si="40"/>
        <v>405</v>
      </c>
      <c r="L261" s="137">
        <f t="shared" si="41"/>
        <v>0.2417910447761194</v>
      </c>
      <c r="M261" s="132" t="s">
        <v>548</v>
      </c>
      <c r="N261" s="138">
        <v>45119</v>
      </c>
      <c r="O261" s="54"/>
      <c r="P261" s="54"/>
      <c r="R261" s="37" t="s">
        <v>862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8" ht="12.75" customHeight="1">
      <c r="A262" s="160">
        <v>183</v>
      </c>
      <c r="B262" s="161">
        <v>44986</v>
      </c>
      <c r="C262" s="161"/>
      <c r="D262" s="162" t="s">
        <v>462</v>
      </c>
      <c r="E262" s="163" t="s">
        <v>546</v>
      </c>
      <c r="F262" s="133">
        <v>57.5</v>
      </c>
      <c r="G262" s="163"/>
      <c r="H262" s="163">
        <v>120</v>
      </c>
      <c r="I262" s="165">
        <v>120</v>
      </c>
      <c r="J262" s="135" t="s">
        <v>632</v>
      </c>
      <c r="K262" s="136">
        <f t="shared" si="40"/>
        <v>62.5</v>
      </c>
      <c r="L262" s="137">
        <f t="shared" si="41"/>
        <v>1.0869565217391304</v>
      </c>
      <c r="M262" s="132" t="s">
        <v>548</v>
      </c>
      <c r="N262" s="138">
        <v>45049</v>
      </c>
      <c r="O262" s="54"/>
      <c r="P262" s="54"/>
      <c r="R262" s="37" t="s">
        <v>862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8" ht="12.75" customHeight="1">
      <c r="A263" s="160">
        <v>184</v>
      </c>
      <c r="B263" s="161">
        <v>45008</v>
      </c>
      <c r="C263" s="161"/>
      <c r="D263" s="162" t="s">
        <v>476</v>
      </c>
      <c r="E263" s="163" t="s">
        <v>546</v>
      </c>
      <c r="F263" s="133">
        <v>2765</v>
      </c>
      <c r="G263" s="163"/>
      <c r="H263" s="163">
        <v>3547.5</v>
      </c>
      <c r="I263" s="165">
        <v>3523</v>
      </c>
      <c r="J263" s="135" t="s">
        <v>632</v>
      </c>
      <c r="K263" s="136">
        <f t="shared" si="40"/>
        <v>782.5</v>
      </c>
      <c r="L263" s="137">
        <f t="shared" si="41"/>
        <v>0.28300180831826399</v>
      </c>
      <c r="M263" s="132" t="s">
        <v>548</v>
      </c>
      <c r="N263" s="138">
        <v>45177</v>
      </c>
      <c r="O263" s="54"/>
      <c r="P263" s="54"/>
      <c r="R263" s="37" t="s">
        <v>862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8" ht="12.75" customHeight="1">
      <c r="A264" s="160">
        <v>185</v>
      </c>
      <c r="B264" s="161">
        <v>45027</v>
      </c>
      <c r="C264" s="161"/>
      <c r="D264" s="162" t="s">
        <v>785</v>
      </c>
      <c r="E264" s="163" t="s">
        <v>546</v>
      </c>
      <c r="F264" s="163">
        <v>460</v>
      </c>
      <c r="G264" s="163"/>
      <c r="H264" s="163">
        <v>825</v>
      </c>
      <c r="I264" s="165">
        <v>810</v>
      </c>
      <c r="J264" s="135" t="s">
        <v>632</v>
      </c>
      <c r="K264" s="136">
        <f t="shared" si="40"/>
        <v>365</v>
      </c>
      <c r="L264" s="137">
        <f t="shared" si="41"/>
        <v>0.79347826086956519</v>
      </c>
      <c r="M264" s="132" t="s">
        <v>548</v>
      </c>
      <c r="N264" s="138">
        <v>45155</v>
      </c>
      <c r="O264" s="54"/>
      <c r="P264" s="54"/>
      <c r="R264" s="37" t="s">
        <v>862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8" ht="12.75" customHeight="1">
      <c r="A265" s="160">
        <v>186</v>
      </c>
      <c r="B265" s="161">
        <v>45050</v>
      </c>
      <c r="C265" s="161"/>
      <c r="D265" s="162" t="s">
        <v>41</v>
      </c>
      <c r="E265" s="163" t="s">
        <v>546</v>
      </c>
      <c r="F265" s="163">
        <v>3630</v>
      </c>
      <c r="G265" s="163"/>
      <c r="H265" s="163">
        <v>5150</v>
      </c>
      <c r="I265" s="165">
        <v>5040</v>
      </c>
      <c r="J265" s="135" t="s">
        <v>632</v>
      </c>
      <c r="K265" s="136">
        <f t="shared" si="40"/>
        <v>1520</v>
      </c>
      <c r="L265" s="137">
        <f t="shared" si="41"/>
        <v>0.41873278236914602</v>
      </c>
      <c r="M265" s="132" t="s">
        <v>548</v>
      </c>
      <c r="N265" s="138">
        <v>45344</v>
      </c>
      <c r="O265" s="54"/>
      <c r="P265" s="54"/>
      <c r="R265" s="37" t="s">
        <v>862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8" ht="12.75" customHeight="1">
      <c r="A266" s="160">
        <v>187</v>
      </c>
      <c r="B266" s="161">
        <v>45075</v>
      </c>
      <c r="C266" s="161"/>
      <c r="D266" s="162" t="s">
        <v>786</v>
      </c>
      <c r="E266" s="163" t="s">
        <v>546</v>
      </c>
      <c r="F266" s="133">
        <v>585</v>
      </c>
      <c r="G266" s="163"/>
      <c r="H266" s="163">
        <v>732</v>
      </c>
      <c r="I266" s="165">
        <v>732</v>
      </c>
      <c r="J266" s="135" t="s">
        <v>632</v>
      </c>
      <c r="K266" s="136">
        <f t="shared" si="40"/>
        <v>147</v>
      </c>
      <c r="L266" s="137">
        <f t="shared" si="41"/>
        <v>0.25128205128205128</v>
      </c>
      <c r="M266" s="132" t="s">
        <v>548</v>
      </c>
      <c r="N266" s="138">
        <v>45152</v>
      </c>
      <c r="O266" s="54"/>
      <c r="P266" s="54"/>
      <c r="R266" s="37" t="s">
        <v>862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  <c r="AF266" s="37"/>
      <c r="AG266" s="54"/>
      <c r="AI266" s="37"/>
      <c r="AK266" s="37"/>
      <c r="AL266" s="54"/>
    </row>
    <row r="267" spans="1:38" ht="12.75" customHeight="1">
      <c r="A267" s="160">
        <v>188</v>
      </c>
      <c r="B267" s="161">
        <v>45078</v>
      </c>
      <c r="C267" s="161"/>
      <c r="D267" s="162" t="s">
        <v>501</v>
      </c>
      <c r="E267" s="163" t="s">
        <v>546</v>
      </c>
      <c r="F267" s="133">
        <v>3310</v>
      </c>
      <c r="G267" s="163"/>
      <c r="H267" s="163">
        <v>4300</v>
      </c>
      <c r="I267" s="165">
        <v>4300</v>
      </c>
      <c r="J267" s="135" t="s">
        <v>632</v>
      </c>
      <c r="K267" s="136">
        <f t="shared" ref="K267" si="42">H267-F267</f>
        <v>990</v>
      </c>
      <c r="L267" s="137">
        <f t="shared" ref="L267" si="43">K267/F267</f>
        <v>0.29909365558912387</v>
      </c>
      <c r="M267" s="132" t="s">
        <v>548</v>
      </c>
      <c r="N267" s="138">
        <v>45436</v>
      </c>
      <c r="O267" s="54"/>
      <c r="P267" s="54"/>
      <c r="R267" s="37" t="s">
        <v>862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  <c r="AF267" s="37"/>
      <c r="AG267" s="54"/>
      <c r="AI267" s="37"/>
      <c r="AK267" s="37"/>
      <c r="AL267" s="54"/>
    </row>
    <row r="268" spans="1:38" ht="12.75" customHeight="1">
      <c r="A268" s="160">
        <v>189</v>
      </c>
      <c r="B268" s="161">
        <v>45103</v>
      </c>
      <c r="C268" s="161"/>
      <c r="D268" s="162" t="s">
        <v>804</v>
      </c>
      <c r="E268" s="163" t="s">
        <v>546</v>
      </c>
      <c r="F268" s="133">
        <v>282.5</v>
      </c>
      <c r="G268" s="163"/>
      <c r="H268" s="163">
        <v>383</v>
      </c>
      <c r="I268" s="165">
        <v>383</v>
      </c>
      <c r="J268" s="135" t="s">
        <v>632</v>
      </c>
      <c r="K268" s="136">
        <f>H268-F268</f>
        <v>100.5</v>
      </c>
      <c r="L268" s="137">
        <f>K268/F268</f>
        <v>0.35575221238938054</v>
      </c>
      <c r="M268" s="132" t="s">
        <v>548</v>
      </c>
      <c r="N268" s="138">
        <v>45265</v>
      </c>
      <c r="O268" s="54"/>
      <c r="P268" s="54"/>
      <c r="R268" s="37" t="s">
        <v>862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  <c r="AF268" s="37"/>
      <c r="AG268" s="54"/>
      <c r="AI268" s="37"/>
      <c r="AK268" s="37"/>
      <c r="AL268" s="54"/>
    </row>
    <row r="269" spans="1:38" ht="12.75" customHeight="1">
      <c r="A269" s="160">
        <v>190</v>
      </c>
      <c r="B269" s="161">
        <v>45120</v>
      </c>
      <c r="C269" s="161"/>
      <c r="D269" s="162" t="s">
        <v>500</v>
      </c>
      <c r="E269" s="163" t="s">
        <v>546</v>
      </c>
      <c r="F269" s="133">
        <v>2312.5</v>
      </c>
      <c r="G269" s="163"/>
      <c r="H269" s="163">
        <v>2935</v>
      </c>
      <c r="I269" s="165">
        <v>2935</v>
      </c>
      <c r="J269" s="135" t="s">
        <v>632</v>
      </c>
      <c r="K269" s="136">
        <f>H269-F269</f>
        <v>622.5</v>
      </c>
      <c r="L269" s="137">
        <f>K269/F269</f>
        <v>0.26918918918918922</v>
      </c>
      <c r="M269" s="132" t="s">
        <v>548</v>
      </c>
      <c r="N269" s="138">
        <v>45177</v>
      </c>
      <c r="O269" s="54"/>
      <c r="P269" s="54"/>
      <c r="R269" s="37" t="s">
        <v>862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  <c r="AF269" s="37"/>
      <c r="AG269" s="54"/>
      <c r="AI269" s="37"/>
      <c r="AK269" s="37"/>
      <c r="AL269" s="54"/>
    </row>
    <row r="270" spans="1:38" ht="12.75" customHeight="1">
      <c r="A270" s="160">
        <v>191</v>
      </c>
      <c r="B270" s="161">
        <v>45125</v>
      </c>
      <c r="C270" s="161"/>
      <c r="D270" s="162" t="s">
        <v>199</v>
      </c>
      <c r="E270" s="163" t="s">
        <v>546</v>
      </c>
      <c r="F270" s="133">
        <v>3980</v>
      </c>
      <c r="G270" s="163"/>
      <c r="H270" s="163">
        <v>4895</v>
      </c>
      <c r="I270" s="165">
        <v>4895</v>
      </c>
      <c r="J270" s="135" t="s">
        <v>632</v>
      </c>
      <c r="K270" s="136">
        <f>H270-F270</f>
        <v>915</v>
      </c>
      <c r="L270" s="137">
        <f>K270/F270</f>
        <v>0.22989949748743718</v>
      </c>
      <c r="M270" s="132" t="s">
        <v>548</v>
      </c>
      <c r="N270" s="138">
        <v>45155</v>
      </c>
      <c r="O270" s="54"/>
      <c r="P270" s="54"/>
      <c r="R270" s="37" t="s">
        <v>862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  <c r="AG270" s="54"/>
      <c r="AI270" s="37"/>
      <c r="AL270" s="54"/>
    </row>
    <row r="271" spans="1:38" ht="12.75" customHeight="1">
      <c r="A271" s="160">
        <v>192</v>
      </c>
      <c r="B271" s="161">
        <v>45145</v>
      </c>
      <c r="C271" s="161"/>
      <c r="D271" s="162" t="s">
        <v>806</v>
      </c>
      <c r="E271" s="163" t="s">
        <v>546</v>
      </c>
      <c r="F271" s="133">
        <v>565</v>
      </c>
      <c r="G271" s="163"/>
      <c r="H271" s="163">
        <v>725</v>
      </c>
      <c r="I271" s="165">
        <v>725</v>
      </c>
      <c r="J271" s="135" t="s">
        <v>632</v>
      </c>
      <c r="K271" s="136">
        <f>H271-F271</f>
        <v>160</v>
      </c>
      <c r="L271" s="137">
        <f>K271/F271</f>
        <v>0.2831858407079646</v>
      </c>
      <c r="M271" s="132" t="s">
        <v>548</v>
      </c>
      <c r="N271" s="138">
        <v>45169</v>
      </c>
      <c r="O271" s="54"/>
      <c r="P271" s="54"/>
      <c r="R271" s="37" t="s">
        <v>862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  <c r="AG271" s="54"/>
      <c r="AI271" s="37"/>
      <c r="AL271" s="54"/>
    </row>
    <row r="272" spans="1:38" ht="12.75" customHeight="1">
      <c r="A272" s="232">
        <v>193</v>
      </c>
      <c r="B272" s="233">
        <v>45167</v>
      </c>
      <c r="C272" s="233"/>
      <c r="D272" s="234" t="s">
        <v>810</v>
      </c>
      <c r="E272" s="235" t="s">
        <v>546</v>
      </c>
      <c r="F272" s="133">
        <v>700</v>
      </c>
      <c r="G272" s="235"/>
      <c r="H272" s="235">
        <v>950</v>
      </c>
      <c r="I272" s="236">
        <v>950</v>
      </c>
      <c r="J272" s="237" t="s">
        <v>632</v>
      </c>
      <c r="K272" s="136">
        <f>H272-F272</f>
        <v>250</v>
      </c>
      <c r="L272" s="137">
        <f>K272/F272</f>
        <v>0.35714285714285715</v>
      </c>
      <c r="M272" s="132" t="s">
        <v>548</v>
      </c>
      <c r="N272" s="138">
        <v>45261</v>
      </c>
      <c r="O272" s="54"/>
      <c r="P272" s="54"/>
      <c r="R272" s="37" t="s">
        <v>862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  <c r="AG272" s="54"/>
      <c r="AI272" s="37"/>
      <c r="AL272" s="54"/>
    </row>
    <row r="273" spans="1:38" ht="12.75" customHeight="1">
      <c r="A273" s="178">
        <v>194</v>
      </c>
      <c r="B273" s="179">
        <v>45184</v>
      </c>
      <c r="C273" s="53"/>
      <c r="D273" s="53" t="s">
        <v>503</v>
      </c>
      <c r="E273" s="180" t="s">
        <v>546</v>
      </c>
      <c r="F273" s="51" t="s">
        <v>811</v>
      </c>
      <c r="G273" s="51"/>
      <c r="H273" s="51"/>
      <c r="I273" s="51">
        <v>480</v>
      </c>
      <c r="J273" s="51" t="s">
        <v>547</v>
      </c>
      <c r="K273" s="51"/>
      <c r="L273" s="51"/>
      <c r="M273" s="51"/>
      <c r="N273" s="51"/>
      <c r="O273" s="54"/>
      <c r="P273" s="54"/>
      <c r="R273" s="37" t="s">
        <v>862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  <c r="AG273" s="54"/>
      <c r="AI273" s="37"/>
      <c r="AL273" s="54"/>
    </row>
    <row r="274" spans="1:38" ht="12.75" customHeight="1">
      <c r="A274" s="232">
        <v>195</v>
      </c>
      <c r="B274" s="233">
        <v>45203</v>
      </c>
      <c r="C274" s="233"/>
      <c r="D274" s="234" t="s">
        <v>172</v>
      </c>
      <c r="E274" s="235" t="s">
        <v>546</v>
      </c>
      <c r="F274" s="133">
        <v>992.5</v>
      </c>
      <c r="G274" s="235"/>
      <c r="H274" s="235">
        <v>1198</v>
      </c>
      <c r="I274" s="236">
        <v>1198</v>
      </c>
      <c r="J274" s="237" t="s">
        <v>632</v>
      </c>
      <c r="K274" s="136">
        <f>H274-F274</f>
        <v>205.5</v>
      </c>
      <c r="L274" s="137">
        <f>K274/F274</f>
        <v>0.2070528967254408</v>
      </c>
      <c r="M274" s="132" t="s">
        <v>548</v>
      </c>
      <c r="N274" s="138">
        <v>45392</v>
      </c>
      <c r="O274" s="54"/>
      <c r="P274" s="54"/>
      <c r="R274" s="37" t="s">
        <v>863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  <c r="AG274" s="54"/>
      <c r="AI274" s="37"/>
      <c r="AL274" s="54"/>
    </row>
    <row r="275" spans="1:38" ht="12.75" customHeight="1">
      <c r="A275" s="232">
        <v>196</v>
      </c>
      <c r="B275" s="233">
        <v>45216</v>
      </c>
      <c r="C275" s="233"/>
      <c r="D275" s="234" t="s">
        <v>104</v>
      </c>
      <c r="E275" s="235" t="s">
        <v>546</v>
      </c>
      <c r="F275" s="133">
        <v>5425</v>
      </c>
      <c r="G275" s="235"/>
      <c r="H275" s="235">
        <v>6880</v>
      </c>
      <c r="I275" s="236">
        <v>6870</v>
      </c>
      <c r="J275" s="237" t="s">
        <v>632</v>
      </c>
      <c r="K275" s="136">
        <f>H275-F275</f>
        <v>1455</v>
      </c>
      <c r="L275" s="137">
        <f>K275/F275</f>
        <v>0.26820276497695855</v>
      </c>
      <c r="M275" s="132" t="s">
        <v>548</v>
      </c>
      <c r="N275" s="138">
        <v>45342</v>
      </c>
      <c r="O275" s="54"/>
      <c r="P275" s="54"/>
      <c r="R275" s="37" t="s">
        <v>863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  <c r="AG275" s="54"/>
      <c r="AI275" s="37"/>
      <c r="AL275" s="54"/>
    </row>
    <row r="276" spans="1:38" ht="12.75" customHeight="1">
      <c r="A276" s="232">
        <v>197</v>
      </c>
      <c r="B276" s="233">
        <v>45216</v>
      </c>
      <c r="C276" s="233"/>
      <c r="D276" s="234" t="s">
        <v>812</v>
      </c>
      <c r="E276" s="235" t="s">
        <v>546</v>
      </c>
      <c r="F276" s="133">
        <v>1090</v>
      </c>
      <c r="G276" s="235"/>
      <c r="H276" s="235">
        <v>1415</v>
      </c>
      <c r="I276" s="236">
        <v>1415</v>
      </c>
      <c r="J276" s="237" t="s">
        <v>632</v>
      </c>
      <c r="K276" s="136">
        <f>H276-F276</f>
        <v>325</v>
      </c>
      <c r="L276" s="137">
        <f>K276/F276</f>
        <v>0.29816513761467889</v>
      </c>
      <c r="M276" s="132" t="s">
        <v>548</v>
      </c>
      <c r="N276" s="138">
        <v>45282</v>
      </c>
      <c r="O276" s="54"/>
      <c r="P276" s="54"/>
      <c r="R276" s="37" t="s">
        <v>862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  <c r="AG276" s="54"/>
      <c r="AI276" s="37"/>
      <c r="AL276" s="54"/>
    </row>
    <row r="277" spans="1:38" ht="12.75" customHeight="1">
      <c r="A277" s="232">
        <v>198</v>
      </c>
      <c r="B277" s="233">
        <v>45236</v>
      </c>
      <c r="C277" s="233"/>
      <c r="D277" s="234" t="s">
        <v>815</v>
      </c>
      <c r="E277" s="235" t="s">
        <v>546</v>
      </c>
      <c r="F277" s="133">
        <v>1270</v>
      </c>
      <c r="G277" s="235"/>
      <c r="H277" s="235">
        <v>1613</v>
      </c>
      <c r="I277" s="236">
        <v>1613</v>
      </c>
      <c r="J277" s="237" t="s">
        <v>632</v>
      </c>
      <c r="K277" s="136">
        <f>H277-F277</f>
        <v>343</v>
      </c>
      <c r="L277" s="137">
        <f>K277/F277</f>
        <v>0.27007874015748029</v>
      </c>
      <c r="M277" s="132" t="s">
        <v>548</v>
      </c>
      <c r="N277" s="138">
        <v>45246</v>
      </c>
      <c r="O277" s="54"/>
      <c r="P277" s="54"/>
      <c r="R277" s="37" t="s">
        <v>863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  <c r="AG277" s="54"/>
      <c r="AI277" s="37"/>
      <c r="AL277" s="54"/>
    </row>
    <row r="278" spans="1:38" ht="12.75" customHeight="1">
      <c r="A278" s="178">
        <v>199</v>
      </c>
      <c r="B278" s="179">
        <v>45251</v>
      </c>
      <c r="C278" s="53"/>
      <c r="D278" s="53" t="s">
        <v>816</v>
      </c>
      <c r="E278" s="180" t="s">
        <v>546</v>
      </c>
      <c r="F278" s="51" t="s">
        <v>817</v>
      </c>
      <c r="G278" s="51"/>
      <c r="H278" s="51"/>
      <c r="I278" s="51">
        <v>1490</v>
      </c>
      <c r="J278" s="51" t="s">
        <v>547</v>
      </c>
      <c r="K278" s="51"/>
      <c r="L278" s="51"/>
      <c r="M278" s="51"/>
      <c r="N278" s="51"/>
      <c r="O278" s="54"/>
      <c r="P278" s="54"/>
      <c r="R278" s="37" t="s">
        <v>862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  <c r="AG278" s="54"/>
      <c r="AI278" s="37"/>
      <c r="AL278" s="54"/>
    </row>
    <row r="279" spans="1:38" ht="12.75" customHeight="1">
      <c r="A279" s="178">
        <v>200</v>
      </c>
      <c r="B279" s="179">
        <v>45254</v>
      </c>
      <c r="C279" s="53"/>
      <c r="D279" s="53" t="s">
        <v>815</v>
      </c>
      <c r="E279" s="180" t="s">
        <v>546</v>
      </c>
      <c r="F279" s="51" t="s">
        <v>818</v>
      </c>
      <c r="G279" s="51"/>
      <c r="H279" s="51"/>
      <c r="I279" s="51">
        <v>1806</v>
      </c>
      <c r="J279" s="51" t="s">
        <v>547</v>
      </c>
      <c r="K279" s="51"/>
      <c r="L279" s="51"/>
      <c r="M279" s="51"/>
      <c r="N279" s="51"/>
      <c r="O279" s="54"/>
      <c r="P279" s="54"/>
      <c r="R279" s="37" t="s">
        <v>863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  <c r="AG279" s="54"/>
      <c r="AI279" s="37"/>
      <c r="AL279" s="54"/>
    </row>
    <row r="280" spans="1:38" ht="12.75" customHeight="1">
      <c r="A280" s="232">
        <v>201</v>
      </c>
      <c r="B280" s="233">
        <v>45265</v>
      </c>
      <c r="C280" s="233"/>
      <c r="D280" s="234" t="s">
        <v>504</v>
      </c>
      <c r="E280" s="235" t="s">
        <v>546</v>
      </c>
      <c r="F280" s="133">
        <v>435</v>
      </c>
      <c r="G280" s="235"/>
      <c r="H280" s="235">
        <v>558</v>
      </c>
      <c r="I280" s="236">
        <v>558</v>
      </c>
      <c r="J280" s="237" t="s">
        <v>632</v>
      </c>
      <c r="K280" s="136">
        <f>H280-F280</f>
        <v>123</v>
      </c>
      <c r="L280" s="137">
        <f>K280/F280</f>
        <v>0.28275862068965518</v>
      </c>
      <c r="M280" s="132" t="s">
        <v>548</v>
      </c>
      <c r="N280" s="138">
        <v>45378</v>
      </c>
      <c r="O280" s="54"/>
      <c r="P280" s="54"/>
      <c r="R280" s="37" t="s">
        <v>862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  <c r="AG280" s="54"/>
      <c r="AI280" s="37"/>
      <c r="AL280" s="54"/>
    </row>
    <row r="281" spans="1:38" ht="12.75" customHeight="1">
      <c r="A281" s="232">
        <v>202</v>
      </c>
      <c r="B281" s="233">
        <v>45272</v>
      </c>
      <c r="C281" s="233"/>
      <c r="D281" s="234" t="s">
        <v>820</v>
      </c>
      <c r="E281" s="235" t="s">
        <v>546</v>
      </c>
      <c r="F281" s="133">
        <v>4225</v>
      </c>
      <c r="G281" s="235"/>
      <c r="H281" s="235">
        <v>5512</v>
      </c>
      <c r="I281" s="236">
        <v>5512</v>
      </c>
      <c r="J281" s="237" t="s">
        <v>632</v>
      </c>
      <c r="K281" s="136">
        <f>H281-F281</f>
        <v>1287</v>
      </c>
      <c r="L281" s="137">
        <f>K281/F281</f>
        <v>0.30461538461538462</v>
      </c>
      <c r="M281" s="132" t="s">
        <v>548</v>
      </c>
      <c r="N281" s="138">
        <v>45329</v>
      </c>
      <c r="O281" s="54"/>
      <c r="P281" s="54"/>
      <c r="R281" s="37" t="s">
        <v>863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  <c r="AG281" s="54"/>
      <c r="AI281" s="37"/>
      <c r="AL281" s="54"/>
    </row>
    <row r="282" spans="1:38" ht="12.75" customHeight="1">
      <c r="A282" s="178">
        <v>203</v>
      </c>
      <c r="B282" s="179">
        <v>45292</v>
      </c>
      <c r="C282" s="53"/>
      <c r="D282" s="53" t="s">
        <v>309</v>
      </c>
      <c r="E282" s="180" t="s">
        <v>546</v>
      </c>
      <c r="F282" s="51" t="s">
        <v>821</v>
      </c>
      <c r="G282" s="51"/>
      <c r="H282" s="51"/>
      <c r="I282" s="51">
        <v>4909</v>
      </c>
      <c r="J282" s="51" t="s">
        <v>547</v>
      </c>
      <c r="K282" s="51"/>
      <c r="L282" s="51"/>
      <c r="M282" s="51"/>
      <c r="N282" s="51"/>
      <c r="O282" s="54"/>
      <c r="P282" s="54"/>
      <c r="R282" s="37" t="s">
        <v>863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  <c r="AG282" s="54"/>
      <c r="AI282" s="37"/>
      <c r="AL282" s="54"/>
    </row>
    <row r="283" spans="1:38" ht="12.75" customHeight="1">
      <c r="A283" s="178">
        <v>204</v>
      </c>
      <c r="B283" s="179">
        <v>45294</v>
      </c>
      <c r="C283" s="53"/>
      <c r="D283" s="53" t="s">
        <v>502</v>
      </c>
      <c r="E283" s="180" t="s">
        <v>546</v>
      </c>
      <c r="F283" s="51" t="s">
        <v>822</v>
      </c>
      <c r="G283" s="51"/>
      <c r="H283" s="51"/>
      <c r="I283" s="51">
        <v>1080</v>
      </c>
      <c r="J283" s="51" t="s">
        <v>547</v>
      </c>
      <c r="K283" s="51"/>
      <c r="L283" s="51"/>
      <c r="M283" s="51"/>
      <c r="N283" s="51"/>
      <c r="O283" s="54"/>
      <c r="P283" s="54"/>
      <c r="R283" s="37" t="s">
        <v>862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  <c r="AG283" s="54"/>
      <c r="AI283" s="37"/>
      <c r="AL283" s="54"/>
    </row>
    <row r="284" spans="1:38" ht="12.75" customHeight="1">
      <c r="A284" s="178">
        <v>205</v>
      </c>
      <c r="B284" s="179">
        <v>45315</v>
      </c>
      <c r="C284" s="53"/>
      <c r="D284" s="53" t="s">
        <v>310</v>
      </c>
      <c r="E284" s="180" t="s">
        <v>546</v>
      </c>
      <c r="F284" s="51" t="s">
        <v>824</v>
      </c>
      <c r="G284" s="51"/>
      <c r="H284" s="51"/>
      <c r="I284" s="51">
        <v>2077</v>
      </c>
      <c r="J284" s="51" t="s">
        <v>547</v>
      </c>
      <c r="K284" s="51"/>
      <c r="L284" s="51"/>
      <c r="M284" s="51"/>
      <c r="N284" s="51"/>
      <c r="O284" s="54"/>
      <c r="P284" s="54"/>
      <c r="R284" s="37" t="s">
        <v>863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  <c r="AG284" s="54"/>
      <c r="AI284" s="37"/>
      <c r="AL284" s="54"/>
    </row>
    <row r="285" spans="1:38" ht="12.75" customHeight="1">
      <c r="A285" s="178">
        <v>206</v>
      </c>
      <c r="B285" s="179">
        <v>45320</v>
      </c>
      <c r="C285" s="53"/>
      <c r="D285" s="53" t="s">
        <v>825</v>
      </c>
      <c r="E285" s="180" t="s">
        <v>546</v>
      </c>
      <c r="F285" s="51" t="s">
        <v>826</v>
      </c>
      <c r="G285" s="51"/>
      <c r="H285" s="51"/>
      <c r="I285" s="51">
        <v>2906</v>
      </c>
      <c r="J285" s="51" t="s">
        <v>547</v>
      </c>
      <c r="K285" s="51"/>
      <c r="L285" s="51"/>
      <c r="M285" s="51"/>
      <c r="N285" s="51"/>
      <c r="O285" s="54"/>
      <c r="P285" s="54"/>
      <c r="R285" s="37" t="s">
        <v>862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  <c r="AG285" s="54"/>
      <c r="AI285" s="37"/>
      <c r="AL285" s="54"/>
    </row>
    <row r="286" spans="1:38" ht="12.75" customHeight="1">
      <c r="A286" s="232">
        <v>207</v>
      </c>
      <c r="B286" s="233">
        <v>45331</v>
      </c>
      <c r="C286" s="233"/>
      <c r="D286" s="234" t="s">
        <v>500</v>
      </c>
      <c r="E286" s="235" t="s">
        <v>546</v>
      </c>
      <c r="F286" s="133">
        <v>3270</v>
      </c>
      <c r="G286" s="235"/>
      <c r="H286" s="235">
        <v>4096</v>
      </c>
      <c r="I286" s="236">
        <v>4096</v>
      </c>
      <c r="J286" s="237" t="s">
        <v>632</v>
      </c>
      <c r="K286" s="136">
        <f>H286-F286</f>
        <v>826</v>
      </c>
      <c r="L286" s="137">
        <f>K286/F286</f>
        <v>0.25259938837920487</v>
      </c>
      <c r="M286" s="132" t="s">
        <v>548</v>
      </c>
      <c r="N286" s="138">
        <v>45377</v>
      </c>
      <c r="O286" s="54"/>
      <c r="P286" s="54"/>
      <c r="R286" s="37" t="s">
        <v>862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  <c r="AG286" s="54"/>
      <c r="AI286" s="37"/>
      <c r="AL286" s="54"/>
    </row>
    <row r="287" spans="1:38" ht="12.75" customHeight="1">
      <c r="A287" s="178">
        <v>208</v>
      </c>
      <c r="B287" s="179">
        <v>45345</v>
      </c>
      <c r="C287" s="53"/>
      <c r="D287" s="53" t="s">
        <v>59</v>
      </c>
      <c r="E287" s="180" t="s">
        <v>546</v>
      </c>
      <c r="F287" s="51" t="s">
        <v>841</v>
      </c>
      <c r="G287" s="51"/>
      <c r="H287" s="51"/>
      <c r="I287" s="51">
        <v>2627</v>
      </c>
      <c r="J287" s="51" t="s">
        <v>547</v>
      </c>
      <c r="K287" s="51"/>
      <c r="L287" s="51"/>
      <c r="M287" s="51"/>
      <c r="N287" s="53"/>
      <c r="O287" s="54"/>
      <c r="P287" s="54"/>
      <c r="R287" s="37" t="s">
        <v>863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  <c r="AG287" s="54"/>
      <c r="AI287" s="37"/>
      <c r="AL287" s="54"/>
    </row>
    <row r="288" spans="1:38" ht="12.75" customHeight="1">
      <c r="A288" s="232">
        <v>209</v>
      </c>
      <c r="B288" s="233">
        <v>45356</v>
      </c>
      <c r="C288" s="233"/>
      <c r="D288" s="234" t="s">
        <v>810</v>
      </c>
      <c r="E288" s="235" t="s">
        <v>546</v>
      </c>
      <c r="F288" s="133">
        <v>925</v>
      </c>
      <c r="G288" s="235"/>
      <c r="H288" s="235">
        <v>1170</v>
      </c>
      <c r="I288" s="236">
        <v>1170</v>
      </c>
      <c r="J288" s="237" t="s">
        <v>632</v>
      </c>
      <c r="K288" s="136">
        <f>H288-F288</f>
        <v>245</v>
      </c>
      <c r="L288" s="137">
        <f>K288/F288</f>
        <v>0.26486486486486488</v>
      </c>
      <c r="M288" s="132" t="s">
        <v>548</v>
      </c>
      <c r="N288" s="138">
        <v>45435</v>
      </c>
      <c r="O288" s="54"/>
      <c r="P288" s="54"/>
      <c r="R288" s="37" t="s">
        <v>864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  <c r="AG288" s="54"/>
      <c r="AI288" s="37"/>
      <c r="AL288" s="54"/>
    </row>
    <row r="289" spans="1:38" ht="12.75" customHeight="1">
      <c r="A289" s="232">
        <v>210</v>
      </c>
      <c r="B289" s="233">
        <v>45372</v>
      </c>
      <c r="C289" s="233"/>
      <c r="D289" s="234" t="s">
        <v>476</v>
      </c>
      <c r="E289" s="235" t="s">
        <v>546</v>
      </c>
      <c r="F289" s="133">
        <v>2910</v>
      </c>
      <c r="G289" s="235"/>
      <c r="H289" s="235">
        <v>3696</v>
      </c>
      <c r="I289" s="236">
        <v>3696</v>
      </c>
      <c r="J289" s="237" t="s">
        <v>632</v>
      </c>
      <c r="K289" s="136">
        <f>H289-F289</f>
        <v>786</v>
      </c>
      <c r="L289" s="137">
        <f>K289/F289</f>
        <v>0.27010309278350514</v>
      </c>
      <c r="M289" s="132" t="s">
        <v>548</v>
      </c>
      <c r="N289" s="138">
        <v>45412</v>
      </c>
      <c r="O289" s="54"/>
      <c r="P289" s="54"/>
      <c r="R289" s="37" t="s">
        <v>864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  <c r="AG289" s="54"/>
      <c r="AI289" s="37"/>
      <c r="AL289" s="54"/>
    </row>
    <row r="290" spans="1:38" ht="12.75" customHeight="1">
      <c r="A290" s="178">
        <v>211</v>
      </c>
      <c r="B290" s="179">
        <v>45387</v>
      </c>
      <c r="C290" s="53"/>
      <c r="D290" s="53" t="s">
        <v>506</v>
      </c>
      <c r="E290" s="180" t="s">
        <v>546</v>
      </c>
      <c r="F290" s="51" t="s">
        <v>844</v>
      </c>
      <c r="G290" s="51"/>
      <c r="H290" s="51"/>
      <c r="I290" s="51">
        <v>938</v>
      </c>
      <c r="J290" s="51" t="s">
        <v>547</v>
      </c>
      <c r="K290" s="51"/>
      <c r="L290" s="51"/>
      <c r="M290" s="51"/>
      <c r="N290" s="53"/>
      <c r="O290" s="54"/>
      <c r="P290" s="54"/>
      <c r="R290" s="43" t="s">
        <v>863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  <c r="AG290" s="54"/>
      <c r="AI290" s="37"/>
      <c r="AL290" s="54"/>
    </row>
    <row r="291" spans="1:38" ht="12.75" customHeight="1">
      <c r="A291" s="178">
        <v>212</v>
      </c>
      <c r="B291" s="179">
        <v>45407</v>
      </c>
      <c r="C291" s="53"/>
      <c r="D291" s="53" t="s">
        <v>812</v>
      </c>
      <c r="E291" s="180" t="s">
        <v>546</v>
      </c>
      <c r="F291" s="51" t="s">
        <v>847</v>
      </c>
      <c r="G291" s="51"/>
      <c r="H291" s="51"/>
      <c r="I291" s="51">
        <v>1675</v>
      </c>
      <c r="J291" s="51" t="s">
        <v>547</v>
      </c>
      <c r="K291" s="51"/>
      <c r="L291" s="51"/>
      <c r="M291" s="51"/>
      <c r="N291" s="53"/>
      <c r="O291" s="54"/>
      <c r="P291" s="54"/>
      <c r="R291" s="43" t="s">
        <v>863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  <c r="AG291" s="54"/>
      <c r="AI291" s="37"/>
      <c r="AL291" s="54"/>
    </row>
    <row r="292" spans="1:38" ht="12.75" customHeight="1">
      <c r="A292" s="178">
        <v>213</v>
      </c>
      <c r="B292" s="179">
        <v>45426</v>
      </c>
      <c r="C292" s="53"/>
      <c r="D292" s="53" t="s">
        <v>789</v>
      </c>
      <c r="E292" s="180" t="s">
        <v>546</v>
      </c>
      <c r="F292" s="51" t="s">
        <v>851</v>
      </c>
      <c r="G292" s="51"/>
      <c r="H292" s="51"/>
      <c r="I292" s="51">
        <v>617</v>
      </c>
      <c r="J292" s="51" t="s">
        <v>547</v>
      </c>
      <c r="K292" s="51"/>
      <c r="L292" s="51"/>
      <c r="M292" s="51"/>
      <c r="N292" s="53"/>
      <c r="O292" s="54"/>
      <c r="P292" s="54"/>
      <c r="R292" s="54"/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  <c r="AG292" s="54"/>
      <c r="AI292" s="37"/>
      <c r="AL292" s="54"/>
    </row>
    <row r="293" spans="1:38" ht="12.75" customHeight="1">
      <c r="A293" s="178"/>
      <c r="B293" s="179"/>
      <c r="C293" s="53"/>
      <c r="D293" s="53"/>
      <c r="E293" s="180"/>
      <c r="F293" s="51"/>
      <c r="G293" s="51"/>
      <c r="H293" s="51"/>
      <c r="I293" s="51"/>
      <c r="J293" s="51"/>
      <c r="K293" s="51"/>
      <c r="L293" s="51"/>
      <c r="M293" s="51"/>
      <c r="N293" s="53"/>
      <c r="O293" s="54"/>
      <c r="P293" s="54"/>
      <c r="R293" s="54"/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  <c r="AG293" s="54"/>
      <c r="AI293" s="37"/>
      <c r="AL293" s="54"/>
    </row>
    <row r="294" spans="1:38" ht="15" customHeight="1">
      <c r="A294" s="178"/>
      <c r="B294" s="179"/>
      <c r="C294" s="53"/>
      <c r="D294" s="53"/>
      <c r="E294" s="180"/>
      <c r="F294" s="51"/>
      <c r="G294" s="51"/>
      <c r="H294" s="51"/>
      <c r="I294" s="51"/>
      <c r="J294" s="51"/>
      <c r="K294" s="51"/>
      <c r="L294" s="51"/>
      <c r="M294" s="51"/>
      <c r="N294" s="53"/>
      <c r="O294" s="54"/>
      <c r="P294" s="54"/>
      <c r="R294" s="54"/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8" ht="12.75" customHeight="1">
      <c r="B295" s="181" t="s">
        <v>787</v>
      </c>
      <c r="F295" s="54"/>
      <c r="G295" s="54"/>
      <c r="H295" s="54"/>
      <c r="I295" s="54"/>
      <c r="J295" s="37"/>
      <c r="K295" s="54"/>
      <c r="L295" s="54"/>
      <c r="M295" s="54"/>
      <c r="O295" s="54"/>
      <c r="P295" s="54"/>
      <c r="R295" s="54"/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  <c r="AG295" s="54"/>
      <c r="AI295" s="37"/>
      <c r="AL295" s="54"/>
    </row>
    <row r="296" spans="1:38" ht="12.75" customHeight="1">
      <c r="A296" s="182"/>
      <c r="F296" s="54"/>
      <c r="G296" s="54"/>
      <c r="H296" s="54"/>
      <c r="I296" s="54"/>
      <c r="J296" s="37"/>
      <c r="K296" s="54"/>
      <c r="L296" s="54"/>
      <c r="M296" s="54"/>
      <c r="O296" s="54"/>
      <c r="P296" s="54"/>
      <c r="R296" s="54"/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  <c r="AG296" s="54"/>
      <c r="AI296" s="37"/>
      <c r="AL296" s="54"/>
    </row>
    <row r="297" spans="1:38" ht="12.75" customHeight="1">
      <c r="A297" s="182"/>
      <c r="F297" s="54"/>
      <c r="G297" s="54"/>
      <c r="H297" s="54"/>
      <c r="I297" s="54"/>
      <c r="J297" s="37"/>
      <c r="K297" s="54"/>
      <c r="L297" s="54"/>
      <c r="M297" s="54"/>
      <c r="O297" s="54"/>
      <c r="P297" s="54"/>
      <c r="R297" s="54"/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8" ht="12.75" customHeight="1">
      <c r="A298" s="51"/>
      <c r="F298" s="54"/>
      <c r="G298" s="54"/>
      <c r="H298" s="54"/>
      <c r="I298" s="54"/>
      <c r="J298" s="37"/>
      <c r="K298" s="54"/>
      <c r="L298" s="54"/>
      <c r="M298" s="54"/>
      <c r="O298" s="54"/>
      <c r="P298" s="54"/>
      <c r="R298" s="54"/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8" ht="12.75" customHeight="1">
      <c r="F299" s="54"/>
      <c r="G299" s="54"/>
      <c r="H299" s="54"/>
      <c r="I299" s="54"/>
      <c r="J299" s="37"/>
      <c r="K299" s="54"/>
      <c r="L299" s="54"/>
      <c r="M299" s="54"/>
      <c r="O299" s="54"/>
      <c r="P299" s="54"/>
      <c r="R299" s="54"/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8" ht="12.75" customHeight="1">
      <c r="F300" s="54"/>
      <c r="G300" s="54"/>
      <c r="H300" s="54"/>
      <c r="I300" s="54"/>
      <c r="J300" s="37"/>
      <c r="K300" s="54"/>
      <c r="L300" s="54"/>
      <c r="M300" s="54"/>
      <c r="O300" s="54"/>
      <c r="P300" s="54"/>
      <c r="R300" s="54"/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8" ht="12.75" customHeight="1">
      <c r="F301" s="54"/>
      <c r="G301" s="54"/>
      <c r="H301" s="54"/>
      <c r="I301" s="54"/>
      <c r="J301" s="37"/>
      <c r="K301" s="54"/>
      <c r="L301" s="54"/>
      <c r="M301" s="54"/>
      <c r="O301" s="54"/>
      <c r="P301" s="54"/>
      <c r="R301" s="54"/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8" ht="12.75" customHeight="1">
      <c r="F302" s="54"/>
      <c r="G302" s="54"/>
      <c r="H302" s="54"/>
      <c r="I302" s="54"/>
      <c r="J302" s="37"/>
      <c r="K302" s="54"/>
      <c r="L302" s="54"/>
      <c r="M302" s="54"/>
      <c r="O302" s="54"/>
      <c r="P302" s="54"/>
      <c r="R302" s="54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8" ht="12.75" customHeight="1">
      <c r="F303" s="54"/>
      <c r="G303" s="54"/>
      <c r="H303" s="54"/>
      <c r="I303" s="54"/>
      <c r="J303" s="37"/>
      <c r="K303" s="54"/>
      <c r="L303" s="54"/>
      <c r="M303" s="54"/>
      <c r="O303" s="54"/>
      <c r="P303" s="54"/>
      <c r="R303" s="54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8" ht="12.75" customHeight="1">
      <c r="F304" s="54"/>
      <c r="G304" s="54"/>
      <c r="H304" s="54"/>
      <c r="I304" s="54"/>
      <c r="J304" s="37"/>
      <c r="K304" s="54"/>
      <c r="L304" s="54"/>
      <c r="M304" s="54"/>
      <c r="O304" s="54"/>
      <c r="P304" s="54"/>
      <c r="R304" s="54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6:30" ht="12.75" customHeight="1">
      <c r="F305" s="54"/>
      <c r="G305" s="54"/>
      <c r="H305" s="54"/>
      <c r="I305" s="54"/>
      <c r="J305" s="37"/>
      <c r="K305" s="54"/>
      <c r="L305" s="54"/>
      <c r="M305" s="54"/>
      <c r="O305" s="54"/>
      <c r="P305" s="54"/>
      <c r="R305" s="54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6:30" ht="12.75" customHeight="1">
      <c r="F306" s="54"/>
      <c r="G306" s="54"/>
      <c r="H306" s="54"/>
      <c r="I306" s="54"/>
      <c r="J306" s="37"/>
      <c r="K306" s="54"/>
      <c r="L306" s="54"/>
      <c r="M306" s="54"/>
      <c r="O306" s="54"/>
      <c r="P306" s="54"/>
      <c r="R306" s="54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6:30" ht="12.75" customHeight="1">
      <c r="F307" s="54"/>
      <c r="G307" s="54"/>
      <c r="H307" s="54"/>
      <c r="I307" s="54"/>
      <c r="J307" s="37"/>
      <c r="K307" s="54"/>
      <c r="L307" s="54"/>
      <c r="M307" s="54"/>
      <c r="O307" s="54"/>
      <c r="P307" s="54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6:30" ht="12.75" customHeight="1">
      <c r="F308" s="54"/>
      <c r="G308" s="54"/>
      <c r="H308" s="54"/>
      <c r="I308" s="54"/>
      <c r="J308" s="37"/>
      <c r="K308" s="54"/>
      <c r="L308" s="54"/>
      <c r="M308" s="54"/>
      <c r="O308" s="54"/>
      <c r="P308" s="54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6:30" ht="12.75" customHeight="1">
      <c r="F309" s="54"/>
      <c r="G309" s="54"/>
      <c r="H309" s="54"/>
      <c r="I309" s="54"/>
      <c r="J309" s="37"/>
      <c r="K309" s="54"/>
      <c r="L309" s="54"/>
      <c r="M309" s="54"/>
      <c r="O309" s="54"/>
      <c r="P309" s="54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6:30" ht="12.75" customHeight="1">
      <c r="F310" s="54"/>
      <c r="G310" s="54"/>
      <c r="H310" s="54"/>
      <c r="I310" s="54"/>
      <c r="J310" s="37"/>
      <c r="K310" s="54"/>
      <c r="L310" s="54"/>
      <c r="M310" s="54"/>
      <c r="O310" s="54"/>
      <c r="P310" s="54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6:30" ht="12.75" customHeight="1">
      <c r="F311" s="54"/>
      <c r="G311" s="54"/>
      <c r="H311" s="54"/>
      <c r="I311" s="54"/>
      <c r="J311" s="37"/>
      <c r="K311" s="54"/>
      <c r="L311" s="54"/>
      <c r="M311" s="54"/>
      <c r="O311" s="54"/>
      <c r="P311" s="54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6:30" ht="12.75" customHeight="1">
      <c r="F312" s="54"/>
      <c r="G312" s="54"/>
      <c r="H312" s="54"/>
      <c r="I312" s="54"/>
      <c r="J312" s="37"/>
      <c r="K312" s="54"/>
      <c r="L312" s="54"/>
      <c r="M312" s="54"/>
      <c r="O312" s="54"/>
      <c r="P312" s="54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6:30" ht="12.75" customHeight="1">
      <c r="F313" s="54"/>
      <c r="G313" s="54"/>
      <c r="H313" s="54"/>
      <c r="I313" s="54"/>
      <c r="J313" s="37"/>
      <c r="K313" s="54"/>
      <c r="L313" s="54"/>
      <c r="M313" s="54"/>
      <c r="O313" s="54"/>
      <c r="P313" s="54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6:30" ht="12.75" customHeight="1">
      <c r="F314" s="54"/>
      <c r="G314" s="54"/>
      <c r="H314" s="54"/>
      <c r="I314" s="54"/>
      <c r="J314" s="37"/>
      <c r="K314" s="54"/>
      <c r="L314" s="54"/>
      <c r="M314" s="54"/>
      <c r="O314" s="54"/>
      <c r="P314" s="54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6:30" ht="12.75" customHeight="1">
      <c r="F315" s="54"/>
      <c r="G315" s="54"/>
      <c r="H315" s="54"/>
      <c r="I315" s="54"/>
      <c r="J315" s="37"/>
      <c r="K315" s="54"/>
      <c r="L315" s="54"/>
      <c r="M315" s="54"/>
      <c r="O315" s="54"/>
      <c r="P315" s="54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6:30" ht="12.75" customHeight="1">
      <c r="F316" s="54"/>
      <c r="G316" s="54"/>
      <c r="H316" s="54"/>
      <c r="I316" s="54"/>
      <c r="J316" s="37"/>
      <c r="K316" s="54"/>
      <c r="L316" s="54"/>
      <c r="M316" s="54"/>
      <c r="O316" s="54"/>
      <c r="P316" s="54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6:30" ht="12.75" customHeight="1">
      <c r="F317" s="54"/>
      <c r="G317" s="54"/>
      <c r="H317" s="54"/>
      <c r="I317" s="54"/>
      <c r="J317" s="37"/>
      <c r="K317" s="54"/>
      <c r="L317" s="54"/>
      <c r="M317" s="54"/>
      <c r="O317" s="54"/>
      <c r="P317" s="54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6:30" ht="12.75" customHeight="1">
      <c r="F318" s="54"/>
      <c r="G318" s="54"/>
      <c r="H318" s="54"/>
      <c r="I318" s="54"/>
      <c r="J318" s="37"/>
      <c r="K318" s="54"/>
      <c r="L318" s="54"/>
      <c r="M318" s="54"/>
      <c r="O318" s="54"/>
      <c r="P318" s="54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6:30" ht="12.75" customHeight="1">
      <c r="F319" s="54"/>
      <c r="G319" s="54"/>
      <c r="H319" s="54"/>
      <c r="I319" s="54"/>
      <c r="J319" s="37"/>
      <c r="K319" s="54"/>
      <c r="L319" s="54"/>
      <c r="M319" s="54"/>
      <c r="O319" s="54"/>
      <c r="P319" s="54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6:30" ht="12.75" customHeight="1">
      <c r="F320" s="54"/>
      <c r="G320" s="54"/>
      <c r="H320" s="54"/>
      <c r="I320" s="54"/>
      <c r="J320" s="37"/>
      <c r="K320" s="54"/>
      <c r="L320" s="54"/>
      <c r="M320" s="54"/>
      <c r="O320" s="54"/>
      <c r="P320" s="54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30" ht="12.75" customHeight="1">
      <c r="F321" s="54"/>
      <c r="G321" s="54"/>
      <c r="H321" s="54"/>
      <c r="I321" s="54"/>
      <c r="J321" s="37"/>
      <c r="K321" s="54"/>
      <c r="L321" s="54"/>
      <c r="M321" s="54"/>
      <c r="O321" s="54"/>
      <c r="P321" s="54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6:30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6:30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6:30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6:30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6:30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6:30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6:30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6:30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6:30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6:30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6:30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6:30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6:30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6:30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6:30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6:30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R337" s="54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6:30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6:30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R339" s="54"/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6:30" ht="12.75" customHeight="1">
      <c r="F340" s="54"/>
      <c r="G340" s="54"/>
      <c r="H340" s="54"/>
      <c r="I340" s="54"/>
      <c r="J340" s="37"/>
      <c r="K340" s="54"/>
      <c r="L340" s="54"/>
      <c r="M340" s="54"/>
      <c r="O340" s="37"/>
    </row>
    <row r="341" spans="6:30" ht="12.75" customHeight="1">
      <c r="F341" s="54"/>
      <c r="G341" s="54"/>
      <c r="H341" s="54"/>
      <c r="I341" s="54"/>
      <c r="J341" s="37"/>
      <c r="K341" s="54"/>
      <c r="L341" s="54"/>
      <c r="M341" s="54"/>
      <c r="O341" s="37"/>
    </row>
    <row r="342" spans="6:30" ht="12.75" customHeight="1">
      <c r="F342" s="54"/>
      <c r="G342" s="54"/>
      <c r="H342" s="54"/>
      <c r="I342" s="54"/>
      <c r="J342" s="37"/>
      <c r="K342" s="54"/>
      <c r="L342" s="54"/>
      <c r="M342" s="54"/>
      <c r="O342" s="37"/>
    </row>
    <row r="343" spans="6:30" ht="12.75" customHeight="1">
      <c r="F343" s="54"/>
      <c r="G343" s="54"/>
      <c r="H343" s="54"/>
      <c r="I343" s="54"/>
      <c r="J343" s="37"/>
      <c r="K343" s="54"/>
      <c r="L343" s="54"/>
      <c r="M343" s="54"/>
      <c r="O343" s="37"/>
    </row>
    <row r="344" spans="6:30" ht="12.75" customHeight="1">
      <c r="F344" s="54"/>
      <c r="G344" s="54"/>
      <c r="H344" s="54"/>
      <c r="I344" s="54"/>
      <c r="J344" s="37"/>
      <c r="K344" s="54"/>
      <c r="L344" s="54"/>
      <c r="M344" s="54"/>
      <c r="O344" s="37"/>
    </row>
    <row r="345" spans="6:30" ht="12.75" customHeight="1">
      <c r="F345" s="54"/>
      <c r="G345" s="54"/>
      <c r="H345" s="54"/>
      <c r="I345" s="54"/>
      <c r="J345" s="37"/>
      <c r="K345" s="54"/>
      <c r="L345" s="54"/>
      <c r="M345" s="54"/>
      <c r="O345" s="37"/>
    </row>
    <row r="346" spans="6:30" ht="12.75" customHeight="1">
      <c r="F346" s="54"/>
      <c r="G346" s="54"/>
      <c r="H346" s="54"/>
      <c r="I346" s="54"/>
      <c r="J346" s="37"/>
      <c r="K346" s="54"/>
      <c r="L346" s="54"/>
      <c r="M346" s="54"/>
      <c r="O346" s="37"/>
    </row>
    <row r="347" spans="6:30" ht="12.75" customHeight="1">
      <c r="F347" s="54"/>
      <c r="G347" s="54"/>
      <c r="H347" s="54"/>
      <c r="I347" s="54"/>
      <c r="J347" s="37"/>
      <c r="K347" s="54"/>
      <c r="L347" s="54"/>
      <c r="M347" s="54"/>
      <c r="O347" s="37"/>
    </row>
    <row r="348" spans="6:30" ht="12.75" customHeight="1">
      <c r="F348" s="54"/>
      <c r="G348" s="54"/>
      <c r="H348" s="54"/>
      <c r="I348" s="54"/>
      <c r="J348" s="37"/>
      <c r="K348" s="54"/>
      <c r="L348" s="54"/>
      <c r="M348" s="54"/>
      <c r="O348" s="37"/>
    </row>
    <row r="349" spans="6:30" ht="12.75" customHeight="1">
      <c r="F349" s="54"/>
      <c r="G349" s="54"/>
      <c r="H349" s="54"/>
      <c r="I349" s="54"/>
      <c r="J349" s="37"/>
      <c r="K349" s="54"/>
      <c r="L349" s="54"/>
      <c r="M349" s="54"/>
      <c r="O349" s="37"/>
    </row>
    <row r="350" spans="6:30" ht="12.75" customHeight="1">
      <c r="F350" s="54"/>
      <c r="G350" s="54"/>
      <c r="H350" s="54"/>
      <c r="I350" s="54"/>
      <c r="J350" s="37"/>
      <c r="K350" s="54"/>
      <c r="L350" s="54"/>
      <c r="M350" s="54"/>
      <c r="O350" s="37"/>
    </row>
    <row r="351" spans="6:30" ht="12.75" customHeight="1">
      <c r="F351" s="54"/>
      <c r="G351" s="54"/>
      <c r="H351" s="54"/>
      <c r="I351" s="54"/>
      <c r="J351" s="37"/>
      <c r="K351" s="54"/>
      <c r="L351" s="54"/>
      <c r="M351" s="54"/>
      <c r="O351" s="37"/>
    </row>
    <row r="352" spans="6:30" ht="12.75" customHeight="1">
      <c r="F352" s="54"/>
      <c r="G352" s="54"/>
      <c r="H352" s="54"/>
      <c r="I352" s="54"/>
      <c r="J352" s="37"/>
      <c r="K352" s="54"/>
      <c r="L352" s="54"/>
      <c r="M352" s="54"/>
      <c r="O352" s="37"/>
    </row>
    <row r="353" spans="6:15" ht="12.75" customHeight="1">
      <c r="F353" s="54"/>
      <c r="G353" s="54"/>
      <c r="H353" s="54"/>
      <c r="I353" s="54"/>
      <c r="J353" s="37"/>
      <c r="K353" s="54"/>
      <c r="L353" s="54"/>
      <c r="M353" s="54"/>
      <c r="O353" s="37"/>
    </row>
    <row r="354" spans="6:15" ht="12.75" customHeight="1">
      <c r="F354" s="54"/>
      <c r="G354" s="54"/>
      <c r="H354" s="54"/>
      <c r="I354" s="54"/>
      <c r="J354" s="37"/>
      <c r="K354" s="54"/>
      <c r="L354" s="54"/>
      <c r="M354" s="54"/>
      <c r="O354" s="37"/>
    </row>
    <row r="355" spans="6:15" ht="12.75" customHeight="1">
      <c r="F355" s="54"/>
      <c r="G355" s="54"/>
      <c r="H355" s="54"/>
      <c r="I355" s="54"/>
      <c r="J355" s="37"/>
      <c r="K355" s="54"/>
      <c r="L355" s="54"/>
      <c r="M355" s="54"/>
      <c r="O355" s="37"/>
    </row>
    <row r="356" spans="6:15" ht="12.75" customHeight="1">
      <c r="F356" s="54"/>
      <c r="G356" s="54"/>
      <c r="H356" s="54"/>
      <c r="I356" s="54"/>
      <c r="J356" s="37"/>
      <c r="K356" s="54"/>
      <c r="L356" s="54"/>
      <c r="M356" s="54"/>
      <c r="O356" s="37"/>
    </row>
    <row r="357" spans="6:15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15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15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15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15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15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15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15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15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15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15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15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5" customHeight="1">
      <c r="F471" s="54"/>
      <c r="G471" s="54"/>
      <c r="H471" s="54"/>
      <c r="I471" s="54"/>
      <c r="J471" s="37"/>
      <c r="K471" s="54"/>
      <c r="L471" s="54"/>
      <c r="M471" s="54"/>
      <c r="O471" s="37"/>
    </row>
  </sheetData>
  <mergeCells count="35">
    <mergeCell ref="A56:A57"/>
    <mergeCell ref="B56:B57"/>
    <mergeCell ref="J46:J47"/>
    <mergeCell ref="A46:A47"/>
    <mergeCell ref="B46:B47"/>
    <mergeCell ref="A48:A51"/>
    <mergeCell ref="B48:B51"/>
    <mergeCell ref="A54:A55"/>
    <mergeCell ref="B54:B55"/>
    <mergeCell ref="J54:J55"/>
    <mergeCell ref="A52:A53"/>
    <mergeCell ref="B52:B53"/>
    <mergeCell ref="J52:J53"/>
    <mergeCell ref="J48:J51"/>
    <mergeCell ref="M52:M53"/>
    <mergeCell ref="N52:N53"/>
    <mergeCell ref="O52:O53"/>
    <mergeCell ref="P52:P53"/>
    <mergeCell ref="J56:J57"/>
    <mergeCell ref="M46:M47"/>
    <mergeCell ref="N46:N47"/>
    <mergeCell ref="O46:O47"/>
    <mergeCell ref="P46:P47"/>
    <mergeCell ref="A59:A60"/>
    <mergeCell ref="B59:B60"/>
    <mergeCell ref="J59:J60"/>
    <mergeCell ref="O59:O60"/>
    <mergeCell ref="P59:P60"/>
    <mergeCell ref="M59:M60"/>
    <mergeCell ref="O48:O51"/>
    <mergeCell ref="P48:P51"/>
    <mergeCell ref="M54:M55"/>
    <mergeCell ref="N54:N55"/>
    <mergeCell ref="O54:O55"/>
    <mergeCell ref="P54:P55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2024-06-04T18:57:14Z</dcterms:modified>
</cp:coreProperties>
</file>