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F&amp;O)'!$R$1:$R$261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L40" i="6"/>
  <c r="M40" s="1"/>
  <c r="K40"/>
  <c r="L39"/>
  <c r="M39" s="1"/>
  <c r="K39"/>
  <c r="L38"/>
  <c r="K38"/>
  <c r="L24"/>
  <c r="K24"/>
  <c r="M24" s="1"/>
  <c r="L37"/>
  <c r="M37" s="1"/>
  <c r="K37"/>
  <c r="M38" l="1"/>
  <c r="L56"/>
  <c r="K56"/>
  <c r="M56" l="1"/>
  <c r="L12" l="1"/>
  <c r="K12"/>
  <c r="L11"/>
  <c r="K11"/>
  <c r="L54"/>
  <c r="K54"/>
  <c r="M11" l="1"/>
  <c r="M12"/>
  <c r="M54"/>
  <c r="L55"/>
  <c r="K55"/>
  <c r="H249"/>
  <c r="M55" l="1"/>
  <c r="K249" l="1"/>
  <c r="L249" s="1"/>
  <c r="K238"/>
  <c r="L238" s="1"/>
  <c r="K228"/>
  <c r="L228" s="1"/>
  <c r="K244" l="1"/>
  <c r="L244" s="1"/>
  <c r="K245" l="1"/>
  <c r="L245" s="1"/>
  <c r="K242" l="1"/>
  <c r="L242" s="1"/>
  <c r="K221"/>
  <c r="L221" s="1"/>
  <c r="K241"/>
  <c r="L241" s="1"/>
  <c r="K240"/>
  <c r="L240" s="1"/>
  <c r="K239"/>
  <c r="L239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7"/>
  <c r="L227" s="1"/>
  <c r="K226"/>
  <c r="L226" s="1"/>
  <c r="K225"/>
  <c r="L225" s="1"/>
  <c r="K224"/>
  <c r="L224" s="1"/>
  <c r="K223"/>
  <c r="L223" s="1"/>
  <c r="K222"/>
  <c r="L222" s="1"/>
  <c r="K220"/>
  <c r="L220" s="1"/>
  <c r="K219"/>
  <c r="L219" s="1"/>
  <c r="K218"/>
  <c r="L218" s="1"/>
  <c r="F217"/>
  <c r="K217" s="1"/>
  <c r="L217" s="1"/>
  <c r="K216"/>
  <c r="L216" s="1"/>
  <c r="K215"/>
  <c r="L215" s="1"/>
  <c r="K214"/>
  <c r="L214" s="1"/>
  <c r="K213"/>
  <c r="L213" s="1"/>
  <c r="K212"/>
  <c r="L212" s="1"/>
  <c r="F211"/>
  <c r="K211" s="1"/>
  <c r="L211" s="1"/>
  <c r="F210"/>
  <c r="K210" s="1"/>
  <c r="L210" s="1"/>
  <c r="K209"/>
  <c r="L209" s="1"/>
  <c r="F208"/>
  <c r="K208" s="1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2"/>
  <c r="L192" s="1"/>
  <c r="K190"/>
  <c r="L190" s="1"/>
  <c r="K189"/>
  <c r="L189" s="1"/>
  <c r="F188"/>
  <c r="K188" s="1"/>
  <c r="L188" s="1"/>
  <c r="K187"/>
  <c r="L187" s="1"/>
  <c r="K184"/>
  <c r="L184" s="1"/>
  <c r="K183"/>
  <c r="L183" s="1"/>
  <c r="K182"/>
  <c r="L182" s="1"/>
  <c r="K179"/>
  <c r="L179" s="1"/>
  <c r="K178"/>
  <c r="L178" s="1"/>
  <c r="K177"/>
  <c r="L177" s="1"/>
  <c r="K176"/>
  <c r="L176" s="1"/>
  <c r="K175"/>
  <c r="L175" s="1"/>
  <c r="K174"/>
  <c r="L174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2"/>
  <c r="L162" s="1"/>
  <c r="K160"/>
  <c r="L160" s="1"/>
  <c r="K158"/>
  <c r="L158" s="1"/>
  <c r="K156"/>
  <c r="L156" s="1"/>
  <c r="K155"/>
  <c r="L155" s="1"/>
  <c r="K154"/>
  <c r="L154" s="1"/>
  <c r="K152"/>
  <c r="L152" s="1"/>
  <c r="K151"/>
  <c r="L151" s="1"/>
  <c r="K150"/>
  <c r="L150" s="1"/>
  <c r="K149"/>
  <c r="K148"/>
  <c r="L148" s="1"/>
  <c r="K147"/>
  <c r="L147" s="1"/>
  <c r="K145"/>
  <c r="L145" s="1"/>
  <c r="K144"/>
  <c r="L144" s="1"/>
  <c r="K143"/>
  <c r="L143" s="1"/>
  <c r="K142"/>
  <c r="L142" s="1"/>
  <c r="K141"/>
  <c r="L141" s="1"/>
  <c r="F140"/>
  <c r="K140" s="1"/>
  <c r="L140" s="1"/>
  <c r="H139"/>
  <c r="K139" s="1"/>
  <c r="L139" s="1"/>
  <c r="K136"/>
  <c r="L136" s="1"/>
  <c r="K135"/>
  <c r="L135" s="1"/>
  <c r="K134"/>
  <c r="L134" s="1"/>
  <c r="K133"/>
  <c r="L133" s="1"/>
  <c r="K132"/>
  <c r="L132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H105"/>
  <c r="K105" s="1"/>
  <c r="L105" s="1"/>
  <c r="F104"/>
  <c r="K104" s="1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M7"/>
  <c r="D7" i="5"/>
  <c r="K6" i="4"/>
  <c r="K6" i="3"/>
  <c r="L6" i="2"/>
  <c r="P10" i="6" l="1"/>
</calcChain>
</file>

<file path=xl/sharedStrings.xml><?xml version="1.0" encoding="utf-8"?>
<sst xmlns="http://schemas.openxmlformats.org/spreadsheetml/2006/main" count="2907" uniqueCount="1058">
  <si>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</si>
  <si>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</si>
  <si>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</si>
  <si>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</si>
  <si>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</si>
  <si>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</si>
  <si>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</si>
  <si>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</si>
  <si>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</si>
  <si>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</si>
  <si>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</si>
  <si>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</si>
  <si>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</si>
  <si>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</si>
  <si>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</si>
  <si>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</si>
  <si>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</si>
  <si>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</si>
  <si>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</si>
  <si>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</si>
  <si>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</si>
  <si>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</si>
  <si>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</si>
  <si>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</si>
  <si>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</si>
  <si>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</si>
  <si>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</si>
  <si>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</si>
  <si>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</si>
  <si>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</si>
  <si>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</si>
  <si>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</si>
  <si>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</si>
  <si>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</si>
  <si>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</si>
  <si>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</si>
  <si>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</si>
  <si>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</si>
  <si>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</si>
  <si>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</si>
  <si>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</si>
  <si>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</si>
  <si>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</si>
  <si>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</si>
  <si>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</si>
  <si>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</si>
  <si>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</si>
  <si>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</si>
  <si>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</si>
  <si>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</si>
  <si>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</si>
  <si>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</si>
  <si>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</si>
  <si>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</si>
  <si>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</si>
  <si>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</si>
  <si>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</si>
  <si>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</si>
  <si>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</si>
  <si>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</si>
  <si>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</si>
  <si>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</si>
  <si>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</si>
  <si>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</si>
  <si>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</si>
  <si>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</si>
  <si>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</si>
  <si>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</si>
  <si>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</si>
  <si>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</si>
  <si>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</si>
  <si>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</si>
  <si>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</si>
  <si>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</si>
  <si>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</si>
  <si>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</si>
  <si>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</si>
  <si>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</si>
  <si>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</si>
  <si>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</si>
  <si>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</si>
  <si>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</si>
  <si>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</si>
  <si>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</si>
  <si>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</si>
  <si>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</si>
  <si>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</si>
  <si>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</si>
  <si>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</si>
  <si>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</si>
  <si>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</si>
  <si>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</si>
  <si>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</si>
  <si>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</si>
  <si>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</si>
  <si>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</si>
  <si>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</si>
  <si>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</si>
  <si>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</si>
  <si>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</si>
  <si>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</si>
  <si>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</si>
  <si>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</si>
  <si>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</si>
  <si>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</si>
  <si>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</si>
  <si>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</si>
  <si>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</si>
  <si>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</si>
  <si>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</si>
  <si>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</si>
  <si>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</si>
  <si>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</si>
  <si>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</si>
  <si>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</si>
  <si>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</si>
  <si>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</si>
  <si>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</si>
  <si>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</si>
  <si>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</si>
  <si>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</si>
  <si>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</si>
  <si>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</si>
  <si>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</si>
  <si>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</si>
  <si>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</si>
  <si>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</si>
  <si>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</si>
  <si>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</si>
  <si>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</si>
  <si>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</si>
  <si>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</si>
  <si>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</si>
  <si>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</si>
  <si>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</si>
  <si>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</si>
  <si>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</si>
  <si>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</si>
  <si>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</si>
  <si>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</si>
  <si>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</si>
  <si>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</si>
  <si>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</si>
  <si>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</si>
  <si>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</si>
  <si>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</si>
  <si>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</si>
  <si>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</si>
  <si>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</si>
  <si>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</si>
  <si>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</si>
  <si>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</si>
  <si>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</si>
  <si>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</si>
  <si>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</si>
  <si>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</si>
  <si>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</si>
  <si>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</si>
  <si>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</si>
  <si>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</si>
  <si>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</si>
  <si>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</si>
  <si>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</si>
  <si>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</si>
  <si>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</si>
  <si>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</si>
  <si>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</si>
  <si>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</si>
  <si>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</si>
  <si>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</si>
  <si>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</si>
  <si>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</si>
  <si>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</si>
  <si>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</si>
  <si>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</si>
  <si>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</si>
  <si>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</si>
  <si>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</si>
  <si>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</si>
  <si>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</si>
  <si>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</si>
  <si>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</si>
  <si>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</si>
  <si>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</si>
  <si>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</si>
  <si>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</si>
  <si>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</si>
  <si>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</si>
  <si>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</si>
  <si>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</si>
  <si>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</si>
  <si>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</si>
  <si>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</si>
  <si>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</si>
  <si>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</si>
  <si>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</si>
  <si>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</si>
  <si>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</si>
  <si>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</si>
  <si>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</si>
  <si>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</si>
  <si>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</si>
  <si>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</si>
  <si>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</si>
  <si>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</si>
  <si>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</si>
  <si>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</si>
  <si>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</si>
  <si>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</si>
  <si>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</si>
  <si>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</si>
  <si>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</si>
  <si>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</si>
  <si>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</si>
  <si>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</si>
  <si>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</si>
  <si>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</si>
  <si>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</si>
  <si>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</si>
  <si>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</si>
  <si>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</si>
  <si>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</si>
  <si>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</si>
  <si>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</si>
  <si>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</si>
  <si>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</si>
  <si>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</si>
  <si>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</si>
  <si>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</si>
  <si>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</si>
  <si>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</si>
  <si>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</si>
  <si>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</si>
  <si>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</si>
  <si>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</si>
  <si>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</si>
  <si>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</si>
  <si>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</si>
  <si>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</si>
  <si>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</si>
  <si>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</si>
  <si>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</si>
  <si>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</si>
  <si>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</si>
  <si>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</si>
  <si>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</si>
  <si>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</si>
  <si>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</si>
  <si>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</si>
  <si>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</si>
  <si>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</si>
  <si>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</si>
  <si>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</si>
  <si>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</si>
  <si>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</si>
  <si>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</si>
  <si>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</si>
  <si>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</si>
  <si>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</si>
  <si>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</si>
  <si>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</si>
  <si>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</si>
  <si>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</si>
  <si>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</si>
  <si>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</si>
  <si>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</si>
  <si>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</si>
  <si>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</si>
  <si>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</si>
  <si>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</si>
  <si>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</si>
  <si>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</si>
  <si>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</si>
  <si>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</si>
  <si>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</si>
  <si>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</si>
  <si>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</si>
  <si>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</si>
  <si>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</si>
  <si>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</si>
  <si>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</si>
  <si>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</si>
  <si>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</si>
  <si>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</si>
  <si>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</si>
  <si>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</si>
  <si>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</si>
  <si>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</si>
  <si>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</si>
  <si>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</si>
  <si>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</si>
  <si>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</si>
  <si>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</si>
  <si>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</si>
  <si>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</si>
  <si>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</si>
  <si>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</si>
  <si>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</si>
  <si>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</si>
  <si>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</si>
  <si>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</si>
  <si>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</si>
  <si>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</si>
  <si>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</si>
  <si>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</si>
  <si>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</si>
  <si>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</si>
  <si>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</si>
  <si>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</si>
  <si>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</si>
  <si>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</si>
  <si>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</si>
  <si>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</si>
  <si>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</si>
  <si>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</si>
  <si>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</si>
  <si>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</si>
  <si>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</si>
  <si>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</si>
  <si>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</si>
  <si>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</si>
  <si>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</si>
  <si>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</si>
  <si>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</si>
  <si>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</si>
  <si>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</si>
  <si>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</si>
  <si>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</si>
  <si>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</si>
  <si>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</si>
  <si>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</si>
  <si>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</si>
  <si>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</si>
  <si>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</si>
  <si>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</si>
  <si>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</si>
  <si>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</si>
  <si>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</si>
  <si>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</si>
  <si>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</si>
  <si>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</si>
  <si>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</si>
  <si>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</si>
  <si>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</si>
  <si>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</si>
  <si>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</si>
  <si>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</si>
  <si>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</si>
  <si>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</si>
  <si>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</si>
  <si>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</si>
  <si>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</si>
  <si>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</si>
  <si>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</si>
  <si>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</si>
  <si>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</si>
  <si>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</si>
  <si>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</si>
  <si>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</si>
  <si>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</si>
  <si>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</si>
  <si>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</si>
  <si>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</si>
  <si>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</si>
  <si>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</si>
  <si>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</si>
  <si>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</si>
  <si>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</si>
  <si>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</si>
  <si>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</si>
  <si>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</si>
  <si>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</si>
  <si>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</si>
  <si>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</si>
  <si>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</si>
  <si>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</si>
  <si>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</si>
  <si>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</si>
  <si>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</si>
  <si>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</si>
  <si>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</si>
  <si>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</si>
  <si>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</si>
  <si>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</si>
  <si>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</si>
  <si>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</si>
  <si>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</si>
  <si>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</si>
  <si>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</si>
  <si>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</si>
  <si>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</si>
  <si>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</si>
  <si>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</si>
  <si>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</si>
  <si>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</si>
  <si>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</si>
  <si>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</si>
  <si>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</si>
  <si>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</si>
  <si>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</si>
  <si>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</si>
  <si>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</si>
  <si>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</si>
  <si>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</si>
  <si>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</si>
  <si>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</si>
  <si>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</si>
  <si>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</si>
  <si>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</si>
  <si>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</si>
  <si>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</si>
  <si>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</si>
  <si>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</si>
  <si>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</si>
  <si>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</si>
  <si>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</si>
  <si>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</si>
  <si>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</si>
  <si>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</si>
  <si>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</si>
  <si>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</si>
  <si>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</si>
  <si>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</si>
  <si>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</si>
  <si>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</si>
  <si>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</si>
  <si>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</si>
  <si>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</si>
  <si>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</si>
  <si>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</si>
  <si>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</si>
  <si>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</si>
  <si>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</si>
  <si>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</si>
  <si>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</si>
  <si>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</si>
  <si>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</si>
  <si>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</si>
  <si>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</si>
  <si>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</si>
  <si>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</si>
  <si>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</si>
  <si>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</si>
  <si>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</si>
  <si>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</si>
  <si>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</si>
  <si>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</si>
  <si>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</si>
  <si>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</si>
  <si>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</si>
  <si>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</si>
  <si>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</si>
  <si>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</si>
  <si>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</si>
  <si>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</si>
  <si>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</si>
  <si>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</si>
  <si>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</si>
  <si>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</si>
  <si>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</si>
  <si>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</si>
  <si>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</si>
  <si>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</si>
  <si>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</si>
  <si>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</si>
  <si>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</si>
  <si>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</si>
  <si>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</si>
  <si>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</si>
  <si>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</si>
  <si>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</si>
  <si>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</si>
  <si>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</si>
  <si>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</si>
  <si>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</si>
  <si>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</si>
  <si>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</si>
  <si>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</si>
  <si>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</si>
  <si>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</si>
  <si>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</si>
  <si>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</si>
  <si>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</si>
  <si>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</si>
  <si>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</si>
  <si>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</si>
  <si>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</si>
  <si>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</si>
  <si>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</si>
  <si>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</si>
  <si>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</si>
  <si>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</si>
  <si>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</si>
  <si>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</si>
  <si>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</si>
  <si>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</si>
  <si>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</si>
  <si>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</si>
  <si>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</si>
  <si>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</si>
  <si>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</si>
  <si>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</si>
  <si>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</si>
  <si>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</si>
  <si>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</si>
  <si>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</si>
  <si>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</si>
  <si>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</si>
  <si>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</si>
  <si>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</si>
  <si>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</si>
  <si>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</si>
  <si>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</si>
  <si>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</si>
  <si>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</si>
  <si>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</si>
  <si>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</si>
  <si>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</si>
  <si>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</si>
  <si>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</si>
  <si>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</si>
  <si>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</si>
  <si>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</si>
  <si>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</si>
  <si>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</si>
  <si>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</si>
  <si>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</si>
  <si>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</si>
  <si>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</si>
  <si>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</si>
  <si>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</si>
  <si>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</si>
  <si>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</si>
  <si>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</si>
  <si>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</si>
  <si>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</si>
  <si>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</si>
  <si>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</si>
  <si>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</si>
  <si>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</si>
  <si>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</si>
  <si>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</si>
  <si>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</si>
  <si>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</si>
  <si>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</si>
  <si>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</si>
  <si>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</si>
  <si>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</si>
  <si>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</si>
  <si>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</si>
  <si>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</si>
  <si>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</si>
  <si>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</si>
  <si>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</si>
  <si>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</si>
  <si>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</si>
  <si>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</si>
  <si>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</si>
  <si>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</si>
  <si>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</si>
  <si>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</si>
  <si>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</si>
  <si>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</si>
  <si>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</si>
  <si>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</si>
  <si>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</si>
  <si>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</si>
  <si>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</si>
  <si>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</si>
  <si>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</si>
  <si>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</si>
  <si>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</si>
  <si>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</si>
  <si>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</si>
  <si>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</si>
  <si>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</si>
  <si>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</si>
  <si>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</si>
  <si>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</si>
  <si>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</si>
  <si>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</si>
  <si>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</si>
  <si>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</si>
  <si>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</si>
  <si>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</si>
  <si>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</si>
  <si>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</si>
  <si>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</si>
  <si>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</si>
  <si>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</si>
  <si>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</si>
  <si>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</si>
  <si>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</si>
  <si>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</si>
  <si>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</si>
  <si>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</si>
  <si>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</si>
  <si>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</si>
  <si>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</si>
  <si>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</si>
  <si>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</si>
  <si>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</si>
  <si>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</si>
  <si>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</si>
  <si>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</si>
  <si>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</si>
  <si>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</si>
  <si>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</si>
  <si>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</si>
  <si>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</si>
  <si>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</si>
  <si>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</si>
  <si>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</si>
  <si>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</si>
  <si>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</si>
  <si>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</si>
  <si>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</si>
  <si>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</si>
  <si>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</si>
  <si>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</si>
  <si>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</si>
  <si>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</si>
  <si>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</si>
  <si>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</si>
  <si>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</si>
  <si>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</si>
  <si>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</si>
  <si>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</si>
  <si>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</si>
  <si>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</si>
  <si>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</si>
  <si>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</si>
  <si>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</si>
  <si>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</si>
  <si>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</si>
  <si>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</si>
  <si>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</si>
  <si>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</si>
  <si>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</si>
  <si>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</si>
  <si>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</si>
  <si>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</si>
  <si>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</si>
  <si>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</si>
  <si>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</si>
  <si>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</si>
  <si>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</si>
  <si>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</si>
  <si>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</si>
  <si>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</si>
  <si>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</si>
  <si>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</si>
  <si>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</si>
  <si>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</si>
  <si>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</si>
  <si>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</si>
  <si>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</si>
  <si>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</si>
  <si>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</si>
  <si>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</si>
  <si>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</si>
  <si>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</si>
  <si>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</si>
  <si>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</si>
  <si>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</si>
  <si>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</si>
  <si>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</si>
  <si>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</si>
  <si>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</si>
  <si>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</si>
  <si>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</si>
  <si>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</si>
  <si>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</si>
  <si>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</si>
  <si>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</si>
  <si>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</si>
  <si>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</si>
  <si>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</si>
  <si>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</si>
  <si>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</si>
  <si>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</si>
  <si>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</si>
  <si>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</si>
  <si>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</si>
  <si>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</si>
  <si>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</si>
  <si>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</si>
  <si>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</si>
  <si>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</si>
  <si>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</si>
  <si>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</si>
  <si>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</si>
  <si>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</si>
  <si>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</si>
  <si>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</si>
  <si>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</si>
  <si>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</si>
  <si>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</si>
  <si>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</si>
  <si>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</si>
  <si>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</si>
  <si>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</si>
  <si>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</si>
  <si>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</si>
  <si>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</si>
  <si>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</si>
  <si>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</si>
  <si>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</si>
  <si>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</si>
  <si>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</si>
  <si>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</si>
  <si>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</si>
  <si>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</si>
  <si>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</si>
  <si>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</si>
  <si>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</si>
  <si>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</si>
  <si>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</si>
  <si>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</si>
  <si>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</si>
  <si>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</si>
  <si>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</si>
  <si>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</si>
  <si>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</si>
  <si>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</si>
  <si>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</si>
  <si>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</si>
  <si>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</si>
  <si>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</si>
  <si>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</si>
  <si>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</si>
  <si>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</si>
  <si>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</si>
  <si>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</si>
  <si>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</si>
  <si>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</si>
  <si>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</si>
  <si>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</si>
  <si>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</si>
  <si>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</si>
  <si>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</si>
  <si>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</si>
  <si>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</si>
  <si>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</si>
  <si>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</si>
  <si>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</si>
  <si>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</si>
  <si>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</si>
  <si>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</si>
  <si>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</si>
  <si>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</si>
  <si>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</si>
  <si>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</si>
  <si>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</si>
  <si>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</si>
  <si>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</si>
  <si>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</si>
  <si>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</si>
  <si>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</si>
  <si>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</si>
  <si>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</si>
  <si>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</si>
  <si>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</si>
  <si>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</si>
  <si>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</si>
  <si>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</si>
  <si>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</si>
  <si>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</si>
  <si>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</si>
  <si>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</si>
  <si>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</si>
  <si>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</si>
  <si>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</si>
  <si>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</si>
  <si>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</si>
  <si>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</si>
  <si>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</si>
  <si>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</si>
  <si>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</si>
  <si>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</si>
  <si>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</si>
  <si>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</si>
  <si>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</si>
  <si>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</si>
  <si>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</si>
  <si>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</si>
  <si>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</si>
  <si>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</si>
  <si>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</si>
  <si>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</si>
  <si>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</si>
  <si>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</si>
  <si>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</si>
  <si>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</si>
  <si>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</si>
  <si>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</si>
  <si>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</si>
  <si>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</si>
  <si>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</si>
  <si>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</si>
  <si>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</si>
  <si>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</si>
  <si>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</si>
  <si>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</si>
  <si>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</si>
  <si>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</si>
  <si>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</si>
  <si>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</si>
  <si>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</si>
  <si>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</si>
  <si>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</si>
  <si>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</si>
  <si>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</si>
  <si>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</si>
  <si>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</si>
  <si>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</si>
  <si>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</si>
  <si>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</si>
  <si>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</si>
  <si>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</si>
  <si>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</si>
  <si>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</si>
  <si>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</si>
  <si>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</si>
  <si>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</si>
  <si>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</si>
  <si>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</si>
  <si>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</si>
  <si>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</si>
  <si>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</si>
  <si>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</si>
  <si>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</si>
  <si>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</si>
  <si>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</si>
  <si>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</si>
  <si>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</si>
  <si>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</si>
  <si>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</si>
  <si>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</si>
  <si>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</si>
  <si>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</si>
  <si>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</si>
  <si>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</si>
  <si>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</si>
  <si>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</si>
  <si>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</si>
  <si>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</si>
  <si>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</si>
  <si>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</si>
  <si>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</si>
  <si>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</si>
  <si>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</si>
  <si>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</si>
  <si>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</si>
  <si>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</si>
  <si>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</si>
  <si>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</si>
  <si>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</si>
  <si>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</si>
  <si>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</si>
  <si>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</si>
  <si>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</si>
  <si>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</si>
  <si>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420-450</t>
  </si>
  <si>
    <t>N</t>
  </si>
  <si>
    <t>440-450</t>
  </si>
  <si>
    <t>RIIL</t>
  </si>
  <si>
    <t>Reliance Indl Infra Ltd</t>
  </si>
  <si>
    <t>250-275</t>
  </si>
  <si>
    <t>750-780</t>
  </si>
  <si>
    <t>270-275</t>
  </si>
  <si>
    <t>Loss of Rs.7.5/-</t>
  </si>
  <si>
    <t>677-685</t>
  </si>
  <si>
    <t>Part profit of Rs.37.75/-</t>
  </si>
  <si>
    <t>ITC&lt;&gt;</t>
  </si>
  <si>
    <t>ALPHA LEON ENTERPRISES LLP</t>
  </si>
  <si>
    <t>1750-1800</t>
  </si>
  <si>
    <t>GSPL JUNE FUT</t>
  </si>
  <si>
    <t>GUJCOTEX</t>
  </si>
  <si>
    <t>GRAVITON RESEARCH CAPITAL LLP</t>
  </si>
  <si>
    <t>468-471</t>
  </si>
  <si>
    <t>490-500</t>
  </si>
  <si>
    <t>145-150</t>
  </si>
  <si>
    <t>CHETAN SHAILESH PAREKH</t>
  </si>
  <si>
    <t>SHARPLINE</t>
  </si>
  <si>
    <t>Part Profit of Rs.62.5/-</t>
  </si>
  <si>
    <t>1110-1120</t>
  </si>
  <si>
    <t>1160-1180</t>
  </si>
  <si>
    <t>JONJUA</t>
  </si>
  <si>
    <t>Part Profit of Rs.5/-</t>
  </si>
  <si>
    <t>IFL</t>
  </si>
  <si>
    <t>SCANDENT</t>
  </si>
  <si>
    <t>SHREE BALAJI ENTERPRISES</t>
  </si>
  <si>
    <t>SETU SECURITIES PVT LTD</t>
  </si>
  <si>
    <t>VITESSE</t>
  </si>
  <si>
    <t>PIIND JUNE FUT</t>
  </si>
  <si>
    <t>2820-2850</t>
  </si>
  <si>
    <t xml:space="preserve">NIFTY JUNE FUT </t>
  </si>
  <si>
    <t>215-220</t>
  </si>
  <si>
    <t>600-604</t>
  </si>
  <si>
    <t>Retail Research Technical Calls &amp; Fundamental Performance Report for the month of June-2022</t>
  </si>
  <si>
    <t>SAWABUSI</t>
  </si>
  <si>
    <t>SATISH RAMANLAL SHAH</t>
  </si>
  <si>
    <t>DIPAK MATHURBHAI SALVI</t>
  </si>
  <si>
    <t>ASLIND</t>
  </si>
  <si>
    <t>ASL Industries Limited</t>
  </si>
  <si>
    <t>BHAVESH VORA (HUF)</t>
  </si>
  <si>
    <t>HBLPOWER</t>
  </si>
  <si>
    <t>HBL Power Systems Limited</t>
  </si>
  <si>
    <t>QE SECURITIES</t>
  </si>
  <si>
    <t>XTX MARKETS LLP</t>
  </si>
  <si>
    <t>OLGA TRADING PRIVATE LIMITED</t>
  </si>
  <si>
    <t>Profit of Rs.16/-</t>
  </si>
  <si>
    <t>Profit of Rs.24.5/-</t>
  </si>
  <si>
    <t>Loss of Rs.50/-</t>
  </si>
  <si>
    <t>NIFTY JUNE FUT</t>
  </si>
  <si>
    <t>16700-16800</t>
  </si>
  <si>
    <t>960-965</t>
  </si>
  <si>
    <t>1000-1020</t>
  </si>
  <si>
    <t>103-103.8</t>
  </si>
  <si>
    <t>108-110</t>
  </si>
  <si>
    <t>143-144</t>
  </si>
  <si>
    <t>Profit of Rs.5.75/-</t>
  </si>
  <si>
    <t>Profit of Rs.80/-</t>
  </si>
  <si>
    <t>AEPL</t>
  </si>
  <si>
    <t>SANJEEV HARBANSLAL BHATIA</t>
  </si>
  <si>
    <t>MASTER MERCHANTS PVT LTD</t>
  </si>
  <si>
    <t>AKM</t>
  </si>
  <si>
    <t>CHANDA SONI</t>
  </si>
  <si>
    <t>SANJAY VERMA</t>
  </si>
  <si>
    <t>BANASFN</t>
  </si>
  <si>
    <t>BCLENTERPR</t>
  </si>
  <si>
    <t>RISHABH MOOLCHAND MEHTA</t>
  </si>
  <si>
    <t>ATIESH MOOLCHAND MEHTA</t>
  </si>
  <si>
    <t>CBPL</t>
  </si>
  <si>
    <t>ADITYA ENTERPRISE</t>
  </si>
  <si>
    <t>PADMAVATI INVESTMENT</t>
  </si>
  <si>
    <t>DHYAANI</t>
  </si>
  <si>
    <t>GULAB PRASAD</t>
  </si>
  <si>
    <t>FABINO</t>
  </si>
  <si>
    <t>EMRALD COMMERCIAL LIMITED</t>
  </si>
  <si>
    <t>ARYAMAN BROKING LIMITED</t>
  </si>
  <si>
    <t>FRASER</t>
  </si>
  <si>
    <t>GOURISHANKERGUPTA</t>
  </si>
  <si>
    <t>PRADEEPTAKUMARSETHY</t>
  </si>
  <si>
    <t>SAURABHAGARWAL</t>
  </si>
  <si>
    <t>GBFL</t>
  </si>
  <si>
    <t>VORA PRANAV PRAFULCHANDRA</t>
  </si>
  <si>
    <t>GOYALALUM</t>
  </si>
  <si>
    <t>PREMIER PORTFOLIO PRIVATE LIMITED PREMIER PORTFOLI</t>
  </si>
  <si>
    <t>HINDMOTORS</t>
  </si>
  <si>
    <t>SHIV PRAKASH CHOUDHARY HUF</t>
  </si>
  <si>
    <t>HIMANSHU MOHANBHAI MADHAK</t>
  </si>
  <si>
    <t>RADHIKA AJAY MARUDA</t>
  </si>
  <si>
    <t>ISFL</t>
  </si>
  <si>
    <t>BONANZA PORTFOLIO LIMITED</t>
  </si>
  <si>
    <t>PAYAL GARG</t>
  </si>
  <si>
    <t>TOPGAIN FINANCE PRIVATE LIMITED</t>
  </si>
  <si>
    <t>PRABHULAL LALLUBHAI PAREKH</t>
  </si>
  <si>
    <t>JETMALL</t>
  </si>
  <si>
    <t>RICHA GOYAL</t>
  </si>
  <si>
    <t>BHARAT KUMAR PUKHRAJJI</t>
  </si>
  <si>
    <t>PRATYUSH MITTAL</t>
  </si>
  <si>
    <t>GOPAL ROY CHOUDHURY</t>
  </si>
  <si>
    <t>KRETTOSYS</t>
  </si>
  <si>
    <t>VINOD J PATEL</t>
  </si>
  <si>
    <t>OMANSH</t>
  </si>
  <si>
    <t>RAJIV CHADHA</t>
  </si>
  <si>
    <t>MANJUDEVIMEENA</t>
  </si>
  <si>
    <t>PHARMAID</t>
  </si>
  <si>
    <t>SADHANALA VENKATA RAO</t>
  </si>
  <si>
    <t>SHANKARAPPANAGARAJA VINAYA BABU</t>
  </si>
  <si>
    <t>GOVINDARAJA SETTY SRINIVASA MITHRA</t>
  </si>
  <si>
    <t>POOJA</t>
  </si>
  <si>
    <t>EPITOME TRADING AND INVESTMENTS</t>
  </si>
  <si>
    <t>QUASAR</t>
  </si>
  <si>
    <t>LINKPOINT BARTER PRIVATE LIMITED .</t>
  </si>
  <si>
    <t>RAJNISH</t>
  </si>
  <si>
    <t>RAJNISHKUMAR SURENDRAPRASAD SINGH</t>
  </si>
  <si>
    <t>ABHINAV COMMOSALES</t>
  </si>
  <si>
    <t>GAURI NANDAN TRADERS</t>
  </si>
  <si>
    <t>NIKHILESH TRADERS LLP</t>
  </si>
  <si>
    <t>AVANCE TECHNOLOGIES LIMITED</t>
  </si>
  <si>
    <t>RELIABVEN</t>
  </si>
  <si>
    <t>B J DHELARIA HUF</t>
  </si>
  <si>
    <t>REMIEDEL</t>
  </si>
  <si>
    <t>REMI FINANCE AND INVESTMENTS PRIVATE LIMITED</t>
  </si>
  <si>
    <t>HANUMAN FREIGHT AND CARRIERS PRIVATE LIMITED</t>
  </si>
  <si>
    <t>RAGNESH BABULAL VORA</t>
  </si>
  <si>
    <t>VANRAJ DADBHAI KAHOR</t>
  </si>
  <si>
    <t>PANNALAL BHANSALI</t>
  </si>
  <si>
    <t>ZALA MOHITSINH KIRANSINH</t>
  </si>
  <si>
    <t>MUHSINA ABDUL MUBASH</t>
  </si>
  <si>
    <t>SBLI</t>
  </si>
  <si>
    <t>RAJKUMAR BASUDEV AGARWAL</t>
  </si>
  <si>
    <t>PAWANKUMAR BASUDEV AGARWAL</t>
  </si>
  <si>
    <t>SHALPRO</t>
  </si>
  <si>
    <t>COBIA DISTRIBUTORS PRIVATE LIMITED .</t>
  </si>
  <si>
    <t>SYSCHEM</t>
  </si>
  <si>
    <t>SURESH GADALEY</t>
  </si>
  <si>
    <t>UMAEXPORTS</t>
  </si>
  <si>
    <t>HRTI PRIVATE LIMITED</t>
  </si>
  <si>
    <t>KUNWAR'S CONSULTANCY PRIVATE LIMITED</t>
  </si>
  <si>
    <t>TANGO COMMOSALES LLP</t>
  </si>
  <si>
    <t>SUNAYANA INVESTMENT COMPANY LIMITED</t>
  </si>
  <si>
    <t>BLISSGVS</t>
  </si>
  <si>
    <t>Bliss GVS Pharma Ltd</t>
  </si>
  <si>
    <t>M/S. PRARTHANA ENTERPRISES</t>
  </si>
  <si>
    <t>BOMDYEING</t>
  </si>
  <si>
    <t>Bombay Dyeing &amp; Mfg Co.</t>
  </si>
  <si>
    <t>COMPINFO</t>
  </si>
  <si>
    <t>Compuage Infocom Ltd</t>
  </si>
  <si>
    <t>SUNTECK WEALTHMAX CAPITAL PRIVATE LIMITED</t>
  </si>
  <si>
    <t>ANUSTUP TRADING  PRIVATE LIMITED</t>
  </si>
  <si>
    <t>REKHA ARUN KURANI</t>
  </si>
  <si>
    <t>DYNAMATECH</t>
  </si>
  <si>
    <t>Dynamatic Technologies</t>
  </si>
  <si>
    <t>CHRISTINE HODEN INDIA PVT LTD</t>
  </si>
  <si>
    <t>GLOBE</t>
  </si>
  <si>
    <t>Globe Textiles (I) Ltd.</t>
  </si>
  <si>
    <t>SAIRAM INFRATRADE LLP</t>
  </si>
  <si>
    <t>GSTL</t>
  </si>
  <si>
    <t>Globesecure Techno Ltd</t>
  </si>
  <si>
    <t>ELIXIR WEALTH MANAGEMENT PRIVATE LIMITED</t>
  </si>
  <si>
    <t>VIJAY JAYANTILAL SANGHAVI</t>
  </si>
  <si>
    <t>NIRMAN SHARE BROKERS PVT. LTD</t>
  </si>
  <si>
    <t>ASHISH SHARADKUMAR NEMANI</t>
  </si>
  <si>
    <t>VEENA RAJESH SHAH</t>
  </si>
  <si>
    <t>KABRA KAILASH</t>
  </si>
  <si>
    <t>KBCGLOBAL</t>
  </si>
  <si>
    <t>KBC Global Limited</t>
  </si>
  <si>
    <t>PRUDENT</t>
  </si>
  <si>
    <t>Prudent Corp Adv Ser Ltd</t>
  </si>
  <si>
    <t>RAMESHCHANDRA CHIMANLAL SHAH</t>
  </si>
  <si>
    <t>RAYMOND</t>
  </si>
  <si>
    <t>Raymond Ltd.</t>
  </si>
  <si>
    <t>Uma Exports Limited</t>
  </si>
  <si>
    <t>SUNEET LAL</t>
  </si>
  <si>
    <t>VISHWARAJ</t>
  </si>
  <si>
    <t>Vishwaraj Sugar Ind Ltd</t>
  </si>
  <si>
    <t>SOCIETE GENERALE</t>
  </si>
  <si>
    <t>ARVIND</t>
  </si>
  <si>
    <t>Arvind Limited</t>
  </si>
  <si>
    <t>BIRLA SUNLIFE INSURANCE CO.LTD</t>
  </si>
  <si>
    <t>AJAY HARKISHANDAS MEHTA</t>
  </si>
  <si>
    <t>WAVELL INVESTMENT PVT LTD</t>
  </si>
  <si>
    <t>Future Consumer Ltd</t>
  </si>
  <si>
    <t>VISTRA ITCL INDIA LIMITED</t>
  </si>
  <si>
    <t>FEL</t>
  </si>
  <si>
    <t>Future Enterprises Ltd</t>
  </si>
  <si>
    <t>ABDUL AZEES</t>
  </si>
  <si>
    <t>VINEY PARKASH AGARWAL</t>
  </si>
  <si>
    <t>MOHIT PRAKASH JALAN</t>
  </si>
  <si>
    <t>BASANT TRADERS - PRAKASH SATYANARAYAN JALAN</t>
  </si>
  <si>
    <t>ANITA PRAKASH JALAN</t>
  </si>
  <si>
    <t>ANANT AGGARWAL</t>
  </si>
  <si>
    <t>MANOJ AGARWAL</t>
  </si>
  <si>
    <t>MARSHALLWACEINVESTMENTSTRATEGIESMARKETNEUTRALTOPSFUND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</si>
</sst>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399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2" fillId="18" borderId="21" xfId="0" applyFont="1" applyFill="1" applyBorder="1" applyAlignment="1">
      <alignment horizontal="center" vertical="center"/>
    </xf>
    <xf numFmtId="0" fontId="0" fillId="21" borderId="21" xfId="0" applyFont="1" applyFill="1" applyBorder="1" applyAlignment="1"/>
    <xf numFmtId="0" fontId="1" fillId="0" borderId="23" xfId="0" applyFont="1" applyBorder="1"/>
    <xf numFmtId="2" fontId="1" fillId="0" borderId="23" xfId="0" applyNumberFormat="1" applyFont="1" applyBorder="1"/>
    <xf numFmtId="0" fontId="0" fillId="0" borderId="23" xfId="0" applyFont="1" applyBorder="1" applyAlignment="1"/>
    <xf numFmtId="0" fontId="1" fillId="0" borderId="24" xfId="0" applyFont="1" applyBorder="1"/>
    <xf numFmtId="16" fontId="32" fillId="18" borderId="2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/>
    </xf>
    <xf numFmtId="16" fontId="31" fillId="11" borderId="1" xfId="0" applyNumberFormat="1" applyFont="1" applyFill="1" applyBorder="1" applyAlignment="1">
      <alignment horizontal="center" vertic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1" borderId="21" xfId="0" applyFont="1" applyFill="1" applyBorder="1" applyAlignment="1">
      <alignment horizontal="center" vertical="center"/>
    </xf>
    <xf numFmtId="16" fontId="32" fillId="6" borderId="2" xfId="0" applyNumberFormat="1" applyFont="1" applyFill="1" applyBorder="1" applyAlignment="1">
      <alignment horizontal="center" vertical="center"/>
    </xf>
    <xf numFmtId="0" fontId="0" fillId="22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511</xdr:row>
      <xdr:rowOff>0</xdr:rowOff>
    </xdr:from>
    <xdr:to>
      <xdr:col>12</xdr:col>
      <xdr:colOff>331694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510</xdr:row>
      <xdr:rowOff>11206</xdr:rowOff>
    </xdr:from>
    <xdr:to>
      <xdr:col>5</xdr:col>
      <xdr:colOff>224117</xdr:colOff>
      <xdr:row>514</xdr:row>
      <xdr:rowOff>22412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44715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13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13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4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13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13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C16" sqref="C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6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44715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9" t="s">
        <v>16</v>
      </c>
      <c r="B9" s="391" t="s">
        <v>17</v>
      </c>
      <c r="C9" s="391" t="s">
        <v>18</v>
      </c>
      <c r="D9" s="391" t="s">
        <v>19</v>
      </c>
      <c r="E9" s="23" t="s">
        <v>20</v>
      </c>
      <c r="F9" s="23" t="s">
        <v>21</v>
      </c>
      <c r="G9" s="386" t="s">
        <v>22</v>
      </c>
      <c r="H9" s="387"/>
      <c r="I9" s="388"/>
      <c r="J9" s="386" t="s">
        <v>23</v>
      </c>
      <c r="K9" s="387"/>
      <c r="L9" s="388"/>
      <c r="M9" s="23"/>
      <c r="N9" s="24"/>
      <c r="O9" s="24"/>
      <c r="P9" s="24"/>
    </row>
    <row r="10" spans="1:16" ht="59.25" customHeight="1">
      <c r="A10" s="390"/>
      <c r="B10" s="392"/>
      <c r="C10" s="392"/>
      <c r="D10" s="392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44742</v>
      </c>
      <c r="E11" s="32">
        <v>16621.2</v>
      </c>
      <c r="F11" s="32">
        <v>16565.399999999998</v>
      </c>
      <c r="G11" s="33">
        <v>16485.799999999996</v>
      </c>
      <c r="H11" s="33">
        <v>16350.399999999998</v>
      </c>
      <c r="I11" s="33">
        <v>16270.799999999996</v>
      </c>
      <c r="J11" s="33">
        <v>16700.799999999996</v>
      </c>
      <c r="K11" s="33">
        <v>16780.399999999994</v>
      </c>
      <c r="L11" s="33">
        <v>16915.799999999996</v>
      </c>
      <c r="M11" s="34">
        <v>16645</v>
      </c>
      <c r="N11" s="34">
        <v>16430</v>
      </c>
      <c r="O11" s="35">
        <v>12420050</v>
      </c>
      <c r="P11" s="36">
        <v>3.050429789917361E-2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44742</v>
      </c>
      <c r="E12" s="37">
        <v>35698.1</v>
      </c>
      <c r="F12" s="37">
        <v>35640.700000000004</v>
      </c>
      <c r="G12" s="38">
        <v>35512.05000000001</v>
      </c>
      <c r="H12" s="38">
        <v>35326.000000000007</v>
      </c>
      <c r="I12" s="38">
        <v>35197.350000000013</v>
      </c>
      <c r="J12" s="38">
        <v>35826.750000000007</v>
      </c>
      <c r="K12" s="38">
        <v>35955.4</v>
      </c>
      <c r="L12" s="38">
        <v>36141.450000000004</v>
      </c>
      <c r="M12" s="28">
        <v>35769.35</v>
      </c>
      <c r="N12" s="28">
        <v>35454.65</v>
      </c>
      <c r="O12" s="39">
        <v>2572350</v>
      </c>
      <c r="P12" s="40">
        <v>2.5412580722315236E-2</v>
      </c>
    </row>
    <row r="13" spans="1:16" ht="12.75" customHeight="1">
      <c r="A13" s="28">
        <v>3</v>
      </c>
      <c r="B13" s="29" t="s">
        <v>35</v>
      </c>
      <c r="C13" s="30" t="s">
        <v>825</v>
      </c>
      <c r="D13" s="31">
        <v>44740</v>
      </c>
      <c r="E13" s="37">
        <v>16508.75</v>
      </c>
      <c r="F13" s="37">
        <v>16484.55</v>
      </c>
      <c r="G13" s="38">
        <v>16426.199999999997</v>
      </c>
      <c r="H13" s="38">
        <v>16343.649999999998</v>
      </c>
      <c r="I13" s="38">
        <v>16285.299999999996</v>
      </c>
      <c r="J13" s="38">
        <v>16567.099999999999</v>
      </c>
      <c r="K13" s="38">
        <v>16625.449999999997</v>
      </c>
      <c r="L13" s="38">
        <v>16708</v>
      </c>
      <c r="M13" s="28">
        <v>16542.900000000001</v>
      </c>
      <c r="N13" s="28">
        <v>16402</v>
      </c>
      <c r="O13" s="39">
        <v>2120</v>
      </c>
      <c r="P13" s="40">
        <v>1.9230769230769232E-2</v>
      </c>
    </row>
    <row r="14" spans="1:16" ht="12.75" customHeight="1">
      <c r="A14" s="28">
        <v>4</v>
      </c>
      <c r="B14" s="29" t="s">
        <v>35</v>
      </c>
      <c r="C14" s="30" t="s">
        <v>854</v>
      </c>
      <c r="D14" s="31">
        <v>44740</v>
      </c>
      <c r="E14" s="37">
        <v>6818</v>
      </c>
      <c r="F14" s="37">
        <v>6861.95</v>
      </c>
      <c r="G14" s="38">
        <v>6774</v>
      </c>
      <c r="H14" s="38">
        <v>6730</v>
      </c>
      <c r="I14" s="38">
        <v>6642.05</v>
      </c>
      <c r="J14" s="38">
        <v>6905.95</v>
      </c>
      <c r="K14" s="38">
        <v>6993.8999999999987</v>
      </c>
      <c r="L14" s="38">
        <v>7037.9</v>
      </c>
      <c r="M14" s="28">
        <v>6949.9</v>
      </c>
      <c r="N14" s="28">
        <v>6817.95</v>
      </c>
      <c r="O14" s="39">
        <v>1950</v>
      </c>
      <c r="P14" s="40">
        <v>-3.7037037037037035E-2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44742</v>
      </c>
      <c r="E15" s="37">
        <v>742.4</v>
      </c>
      <c r="F15" s="37">
        <v>745.13333333333321</v>
      </c>
      <c r="G15" s="38">
        <v>737.46666666666647</v>
      </c>
      <c r="H15" s="38">
        <v>732.5333333333333</v>
      </c>
      <c r="I15" s="38">
        <v>724.86666666666656</v>
      </c>
      <c r="J15" s="38">
        <v>750.06666666666638</v>
      </c>
      <c r="K15" s="38">
        <v>757.73333333333312</v>
      </c>
      <c r="L15" s="38">
        <v>762.66666666666629</v>
      </c>
      <c r="M15" s="28">
        <v>752.8</v>
      </c>
      <c r="N15" s="28">
        <v>740.2</v>
      </c>
      <c r="O15" s="39">
        <v>3694950</v>
      </c>
      <c r="P15" s="40">
        <v>2.7416686362562042E-2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44742</v>
      </c>
      <c r="E16" s="37">
        <v>2420.75</v>
      </c>
      <c r="F16" s="37">
        <v>2418.9500000000003</v>
      </c>
      <c r="G16" s="38">
        <v>2392.9000000000005</v>
      </c>
      <c r="H16" s="38">
        <v>2365.0500000000002</v>
      </c>
      <c r="I16" s="38">
        <v>2339.0000000000005</v>
      </c>
      <c r="J16" s="38">
        <v>2446.8000000000006</v>
      </c>
      <c r="K16" s="38">
        <v>2472.8500000000008</v>
      </c>
      <c r="L16" s="38">
        <v>2500.7000000000007</v>
      </c>
      <c r="M16" s="28">
        <v>2445</v>
      </c>
      <c r="N16" s="28">
        <v>2391.1</v>
      </c>
      <c r="O16" s="39">
        <v>635500</v>
      </c>
      <c r="P16" s="40">
        <v>-1.6253869969040248E-2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44742</v>
      </c>
      <c r="E17" s="37">
        <v>18440.55</v>
      </c>
      <c r="F17" s="37">
        <v>18271.866666666669</v>
      </c>
      <c r="G17" s="38">
        <v>17893.733333333337</v>
      </c>
      <c r="H17" s="38">
        <v>17346.916666666668</v>
      </c>
      <c r="I17" s="38">
        <v>16968.783333333336</v>
      </c>
      <c r="J17" s="38">
        <v>18818.683333333338</v>
      </c>
      <c r="K17" s="38">
        <v>19196.816666666669</v>
      </c>
      <c r="L17" s="38">
        <v>19743.633333333339</v>
      </c>
      <c r="M17" s="28">
        <v>18650</v>
      </c>
      <c r="N17" s="28">
        <v>17725.05</v>
      </c>
      <c r="O17" s="39">
        <v>36105</v>
      </c>
      <c r="P17" s="40">
        <v>0.32059253840526702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44742</v>
      </c>
      <c r="E18" s="37">
        <v>103.75</v>
      </c>
      <c r="F18" s="37">
        <v>102.95</v>
      </c>
      <c r="G18" s="38">
        <v>101.9</v>
      </c>
      <c r="H18" s="38">
        <v>100.05</v>
      </c>
      <c r="I18" s="38">
        <v>99</v>
      </c>
      <c r="J18" s="38">
        <v>104.80000000000001</v>
      </c>
      <c r="K18" s="38">
        <v>105.85</v>
      </c>
      <c r="L18" s="38">
        <v>107.70000000000002</v>
      </c>
      <c r="M18" s="28">
        <v>104</v>
      </c>
      <c r="N18" s="28">
        <v>101.1</v>
      </c>
      <c r="O18" s="39">
        <v>20222400</v>
      </c>
      <c r="P18" s="40">
        <v>-2.3081902590313137E-2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44742</v>
      </c>
      <c r="E19" s="37">
        <v>274.2</v>
      </c>
      <c r="F19" s="37">
        <v>273.95</v>
      </c>
      <c r="G19" s="38">
        <v>270.95</v>
      </c>
      <c r="H19" s="38">
        <v>267.7</v>
      </c>
      <c r="I19" s="38">
        <v>264.7</v>
      </c>
      <c r="J19" s="38">
        <v>277.2</v>
      </c>
      <c r="K19" s="38">
        <v>280.2</v>
      </c>
      <c r="L19" s="38">
        <v>283.45</v>
      </c>
      <c r="M19" s="28">
        <v>276.95</v>
      </c>
      <c r="N19" s="28">
        <v>270.7</v>
      </c>
      <c r="O19" s="39">
        <v>10397400</v>
      </c>
      <c r="P19" s="40">
        <v>-4.9893086243763367E-2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44742</v>
      </c>
      <c r="E20" s="37">
        <v>2206.5</v>
      </c>
      <c r="F20" s="37">
        <v>2205.4</v>
      </c>
      <c r="G20" s="38">
        <v>2193.8000000000002</v>
      </c>
      <c r="H20" s="38">
        <v>2181.1</v>
      </c>
      <c r="I20" s="38">
        <v>2169.5</v>
      </c>
      <c r="J20" s="38">
        <v>2218.1000000000004</v>
      </c>
      <c r="K20" s="38">
        <v>2229.6999999999998</v>
      </c>
      <c r="L20" s="38">
        <v>2242.4000000000005</v>
      </c>
      <c r="M20" s="28">
        <v>2217</v>
      </c>
      <c r="N20" s="28">
        <v>2192.6999999999998</v>
      </c>
      <c r="O20" s="39">
        <v>2514750</v>
      </c>
      <c r="P20" s="40">
        <v>-6.9541029207232264E-4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44742</v>
      </c>
      <c r="E21" s="37">
        <v>2218.4</v>
      </c>
      <c r="F21" s="37">
        <v>2197.0666666666671</v>
      </c>
      <c r="G21" s="38">
        <v>2167.6833333333343</v>
      </c>
      <c r="H21" s="38">
        <v>2116.9666666666672</v>
      </c>
      <c r="I21" s="38">
        <v>2087.5833333333344</v>
      </c>
      <c r="J21" s="38">
        <v>2247.7833333333342</v>
      </c>
      <c r="K21" s="38">
        <v>2277.1666666666665</v>
      </c>
      <c r="L21" s="38">
        <v>2327.8833333333341</v>
      </c>
      <c r="M21" s="28">
        <v>2226.4499999999998</v>
      </c>
      <c r="N21" s="28">
        <v>2146.35</v>
      </c>
      <c r="O21" s="39">
        <v>20891500</v>
      </c>
      <c r="P21" s="40">
        <v>5.3899275728482403E-3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44742</v>
      </c>
      <c r="E22" s="37">
        <v>751.25</v>
      </c>
      <c r="F22" s="37">
        <v>746.13333333333321</v>
      </c>
      <c r="G22" s="38">
        <v>737.6666666666664</v>
      </c>
      <c r="H22" s="38">
        <v>724.08333333333314</v>
      </c>
      <c r="I22" s="38">
        <v>715.61666666666633</v>
      </c>
      <c r="J22" s="38">
        <v>759.71666666666647</v>
      </c>
      <c r="K22" s="38">
        <v>768.18333333333317</v>
      </c>
      <c r="L22" s="38">
        <v>781.76666666666654</v>
      </c>
      <c r="M22" s="28">
        <v>754.6</v>
      </c>
      <c r="N22" s="28">
        <v>732.55</v>
      </c>
      <c r="O22" s="39">
        <v>78741250</v>
      </c>
      <c r="P22" s="40">
        <v>1.1383340825894291E-2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44742</v>
      </c>
      <c r="E23" s="37">
        <v>3096.3</v>
      </c>
      <c r="F23" s="37">
        <v>3082.0333333333333</v>
      </c>
      <c r="G23" s="38">
        <v>3053.6166666666668</v>
      </c>
      <c r="H23" s="38">
        <v>3010.9333333333334</v>
      </c>
      <c r="I23" s="38">
        <v>2982.5166666666669</v>
      </c>
      <c r="J23" s="38">
        <v>3124.7166666666667</v>
      </c>
      <c r="K23" s="38">
        <v>3153.1333333333337</v>
      </c>
      <c r="L23" s="38">
        <v>3195.8166666666666</v>
      </c>
      <c r="M23" s="28">
        <v>3110.45</v>
      </c>
      <c r="N23" s="28">
        <v>3039.35</v>
      </c>
      <c r="O23" s="39">
        <v>214800</v>
      </c>
      <c r="P23" s="40">
        <v>2.9721955896452542E-2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44742</v>
      </c>
      <c r="E24" s="37">
        <v>509.15</v>
      </c>
      <c r="F24" s="37">
        <v>507.40000000000003</v>
      </c>
      <c r="G24" s="38">
        <v>505.00000000000006</v>
      </c>
      <c r="H24" s="38">
        <v>500.85</v>
      </c>
      <c r="I24" s="38">
        <v>498.45000000000005</v>
      </c>
      <c r="J24" s="38">
        <v>511.55000000000007</v>
      </c>
      <c r="K24" s="38">
        <v>513.95000000000005</v>
      </c>
      <c r="L24" s="38">
        <v>518.10000000000014</v>
      </c>
      <c r="M24" s="28">
        <v>509.8</v>
      </c>
      <c r="N24" s="28">
        <v>503.25</v>
      </c>
      <c r="O24" s="39">
        <v>6523000</v>
      </c>
      <c r="P24" s="40">
        <v>2.150868028883085E-3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44742</v>
      </c>
      <c r="E25" s="37">
        <v>373.85</v>
      </c>
      <c r="F25" s="37">
        <v>374.01666666666665</v>
      </c>
      <c r="G25" s="38">
        <v>371.63333333333333</v>
      </c>
      <c r="H25" s="38">
        <v>369.41666666666669</v>
      </c>
      <c r="I25" s="38">
        <v>367.03333333333336</v>
      </c>
      <c r="J25" s="38">
        <v>376.23333333333329</v>
      </c>
      <c r="K25" s="38">
        <v>378.61666666666662</v>
      </c>
      <c r="L25" s="38">
        <v>380.83333333333326</v>
      </c>
      <c r="M25" s="28">
        <v>376.4</v>
      </c>
      <c r="N25" s="28">
        <v>371.8</v>
      </c>
      <c r="O25" s="39">
        <v>50493300</v>
      </c>
      <c r="P25" s="40">
        <v>1.2147380194959439E-2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44742</v>
      </c>
      <c r="E26" s="37">
        <v>732.95</v>
      </c>
      <c r="F26" s="37">
        <v>731.2166666666667</v>
      </c>
      <c r="G26" s="38">
        <v>722.33333333333337</v>
      </c>
      <c r="H26" s="38">
        <v>711.7166666666667</v>
      </c>
      <c r="I26" s="38">
        <v>702.83333333333337</v>
      </c>
      <c r="J26" s="38">
        <v>741.83333333333337</v>
      </c>
      <c r="K26" s="38">
        <v>750.71666666666658</v>
      </c>
      <c r="L26" s="38">
        <v>761.33333333333337</v>
      </c>
      <c r="M26" s="28">
        <v>740.1</v>
      </c>
      <c r="N26" s="28">
        <v>720.6</v>
      </c>
      <c r="O26" s="39">
        <v>1206800</v>
      </c>
      <c r="P26" s="40">
        <v>-1.5419760137064534E-2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44742</v>
      </c>
      <c r="E27" s="37">
        <v>3655.4</v>
      </c>
      <c r="F27" s="37">
        <v>3719.8166666666671</v>
      </c>
      <c r="G27" s="38">
        <v>3563.7833333333342</v>
      </c>
      <c r="H27" s="38">
        <v>3472.166666666667</v>
      </c>
      <c r="I27" s="38">
        <v>3316.1333333333341</v>
      </c>
      <c r="J27" s="38">
        <v>3811.4333333333343</v>
      </c>
      <c r="K27" s="38">
        <v>3967.4666666666672</v>
      </c>
      <c r="L27" s="38">
        <v>4059.0833333333344</v>
      </c>
      <c r="M27" s="28">
        <v>3875.85</v>
      </c>
      <c r="N27" s="28">
        <v>3628.2</v>
      </c>
      <c r="O27" s="39">
        <v>2096125</v>
      </c>
      <c r="P27" s="40">
        <v>0.12249815918066805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44742</v>
      </c>
      <c r="E28" s="37">
        <v>220.3</v>
      </c>
      <c r="F28" s="37">
        <v>219.28333333333333</v>
      </c>
      <c r="G28" s="38">
        <v>217.66666666666666</v>
      </c>
      <c r="H28" s="38">
        <v>215.03333333333333</v>
      </c>
      <c r="I28" s="38">
        <v>213.41666666666666</v>
      </c>
      <c r="J28" s="38">
        <v>221.91666666666666</v>
      </c>
      <c r="K28" s="38">
        <v>223.53333333333333</v>
      </c>
      <c r="L28" s="38">
        <v>226.16666666666666</v>
      </c>
      <c r="M28" s="28">
        <v>220.9</v>
      </c>
      <c r="N28" s="28">
        <v>216.65</v>
      </c>
      <c r="O28" s="39">
        <v>18875500</v>
      </c>
      <c r="P28" s="40">
        <v>9.7360044935405361E-3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44742</v>
      </c>
      <c r="E29" s="37">
        <v>143.85</v>
      </c>
      <c r="F29" s="37">
        <v>142.68333333333334</v>
      </c>
      <c r="G29" s="38">
        <v>140.61666666666667</v>
      </c>
      <c r="H29" s="38">
        <v>137.38333333333333</v>
      </c>
      <c r="I29" s="38">
        <v>135.31666666666666</v>
      </c>
      <c r="J29" s="38">
        <v>145.91666666666669</v>
      </c>
      <c r="K29" s="38">
        <v>147.98333333333335</v>
      </c>
      <c r="L29" s="38">
        <v>151.2166666666667</v>
      </c>
      <c r="M29" s="28">
        <v>144.75</v>
      </c>
      <c r="N29" s="28">
        <v>139.44999999999999</v>
      </c>
      <c r="O29" s="39">
        <v>42454500</v>
      </c>
      <c r="P29" s="40">
        <v>4.7651362789492516E-2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44742</v>
      </c>
      <c r="E30" s="37">
        <v>2902.1</v>
      </c>
      <c r="F30" s="37">
        <v>2884.1833333333329</v>
      </c>
      <c r="G30" s="38">
        <v>2853.516666666666</v>
      </c>
      <c r="H30" s="38">
        <v>2804.9333333333329</v>
      </c>
      <c r="I30" s="38">
        <v>2774.266666666666</v>
      </c>
      <c r="J30" s="38">
        <v>2932.766666666666</v>
      </c>
      <c r="K30" s="38">
        <v>2963.4333333333329</v>
      </c>
      <c r="L30" s="38">
        <v>3012.016666666666</v>
      </c>
      <c r="M30" s="28">
        <v>2914.85</v>
      </c>
      <c r="N30" s="28">
        <v>2835.6</v>
      </c>
      <c r="O30" s="39">
        <v>6159500</v>
      </c>
      <c r="P30" s="40">
        <v>-3.8464540501724973E-2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44742</v>
      </c>
      <c r="E31" s="37">
        <v>1767.8</v>
      </c>
      <c r="F31" s="37">
        <v>1781.6000000000001</v>
      </c>
      <c r="G31" s="38">
        <v>1749.2000000000003</v>
      </c>
      <c r="H31" s="38">
        <v>1730.6000000000001</v>
      </c>
      <c r="I31" s="38">
        <v>1698.2000000000003</v>
      </c>
      <c r="J31" s="38">
        <v>1800.2000000000003</v>
      </c>
      <c r="K31" s="38">
        <v>1832.6000000000004</v>
      </c>
      <c r="L31" s="38">
        <v>1851.2000000000003</v>
      </c>
      <c r="M31" s="28">
        <v>1814</v>
      </c>
      <c r="N31" s="28">
        <v>1763</v>
      </c>
      <c r="O31" s="39">
        <v>870375</v>
      </c>
      <c r="P31" s="40">
        <v>-4.6399517927086471E-2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44742</v>
      </c>
      <c r="E32" s="37">
        <v>8148.95</v>
      </c>
      <c r="F32" s="37">
        <v>8098.1833333333334</v>
      </c>
      <c r="G32" s="38">
        <v>8023.0166666666664</v>
      </c>
      <c r="H32" s="38">
        <v>7897.083333333333</v>
      </c>
      <c r="I32" s="38">
        <v>7821.9166666666661</v>
      </c>
      <c r="J32" s="38">
        <v>8224.1166666666668</v>
      </c>
      <c r="K32" s="38">
        <v>8299.2833333333328</v>
      </c>
      <c r="L32" s="38">
        <v>8425.2166666666672</v>
      </c>
      <c r="M32" s="28">
        <v>8173.35</v>
      </c>
      <c r="N32" s="28">
        <v>7972.25</v>
      </c>
      <c r="O32" s="39">
        <v>96075</v>
      </c>
      <c r="P32" s="40">
        <v>-9.0198863636363633E-2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44742</v>
      </c>
      <c r="E33" s="37">
        <v>1297.2</v>
      </c>
      <c r="F33" s="37">
        <v>1292.8333333333333</v>
      </c>
      <c r="G33" s="38">
        <v>1282.8666666666666</v>
      </c>
      <c r="H33" s="38">
        <v>1268.5333333333333</v>
      </c>
      <c r="I33" s="38">
        <v>1258.5666666666666</v>
      </c>
      <c r="J33" s="38">
        <v>1307.1666666666665</v>
      </c>
      <c r="K33" s="38">
        <v>1317.1333333333332</v>
      </c>
      <c r="L33" s="38">
        <v>1331.4666666666665</v>
      </c>
      <c r="M33" s="28">
        <v>1302.8</v>
      </c>
      <c r="N33" s="28">
        <v>1278.5</v>
      </c>
      <c r="O33" s="39">
        <v>3196500</v>
      </c>
      <c r="P33" s="40">
        <v>-1.7368582846603135E-2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44742</v>
      </c>
      <c r="E34" s="37">
        <v>528.9</v>
      </c>
      <c r="F34" s="37">
        <v>531.16666666666663</v>
      </c>
      <c r="G34" s="38">
        <v>520.73333333333323</v>
      </c>
      <c r="H34" s="38">
        <v>512.56666666666661</v>
      </c>
      <c r="I34" s="38">
        <v>502.13333333333321</v>
      </c>
      <c r="J34" s="38">
        <v>539.33333333333326</v>
      </c>
      <c r="K34" s="38">
        <v>549.76666666666665</v>
      </c>
      <c r="L34" s="38">
        <v>557.93333333333328</v>
      </c>
      <c r="M34" s="28">
        <v>541.6</v>
      </c>
      <c r="N34" s="28">
        <v>523</v>
      </c>
      <c r="O34" s="39">
        <v>15896500</v>
      </c>
      <c r="P34" s="40">
        <v>6.6172745694022287E-3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44742</v>
      </c>
      <c r="E35" s="37">
        <v>691.7</v>
      </c>
      <c r="F35" s="37">
        <v>689.91666666666663</v>
      </c>
      <c r="G35" s="38">
        <v>686.08333333333326</v>
      </c>
      <c r="H35" s="38">
        <v>680.46666666666658</v>
      </c>
      <c r="I35" s="38">
        <v>676.63333333333321</v>
      </c>
      <c r="J35" s="38">
        <v>695.5333333333333</v>
      </c>
      <c r="K35" s="38">
        <v>699.36666666666656</v>
      </c>
      <c r="L35" s="38">
        <v>704.98333333333335</v>
      </c>
      <c r="M35" s="28">
        <v>693.75</v>
      </c>
      <c r="N35" s="28">
        <v>684.3</v>
      </c>
      <c r="O35" s="39">
        <v>58401600</v>
      </c>
      <c r="P35" s="40">
        <v>8.9350498579928266E-3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44742</v>
      </c>
      <c r="E36" s="37">
        <v>3541.45</v>
      </c>
      <c r="F36" s="37">
        <v>3551.75</v>
      </c>
      <c r="G36" s="38">
        <v>3510</v>
      </c>
      <c r="H36" s="38">
        <v>3478.55</v>
      </c>
      <c r="I36" s="38">
        <v>3436.8</v>
      </c>
      <c r="J36" s="38">
        <v>3583.2</v>
      </c>
      <c r="K36" s="38">
        <v>3624.95</v>
      </c>
      <c r="L36" s="38">
        <v>3656.3999999999996</v>
      </c>
      <c r="M36" s="28">
        <v>3593.5</v>
      </c>
      <c r="N36" s="28">
        <v>3520.3</v>
      </c>
      <c r="O36" s="39">
        <v>2872750</v>
      </c>
      <c r="P36" s="40">
        <v>2.1059178958592502E-2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44742</v>
      </c>
      <c r="E37" s="37">
        <v>12952.3</v>
      </c>
      <c r="F37" s="37">
        <v>12819.766666666668</v>
      </c>
      <c r="G37" s="38">
        <v>12609.533333333336</v>
      </c>
      <c r="H37" s="38">
        <v>12266.766666666668</v>
      </c>
      <c r="I37" s="38">
        <v>12056.533333333336</v>
      </c>
      <c r="J37" s="38">
        <v>13162.533333333336</v>
      </c>
      <c r="K37" s="38">
        <v>13372.76666666667</v>
      </c>
      <c r="L37" s="38">
        <v>13715.533333333336</v>
      </c>
      <c r="M37" s="28">
        <v>13030</v>
      </c>
      <c r="N37" s="28">
        <v>12477</v>
      </c>
      <c r="O37" s="39">
        <v>1106050</v>
      </c>
      <c r="P37" s="40">
        <v>9.6763886987082937E-3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44742</v>
      </c>
      <c r="E38" s="37">
        <v>6058.95</v>
      </c>
      <c r="F38" s="37">
        <v>6025.3166666666666</v>
      </c>
      <c r="G38" s="38">
        <v>5970.6333333333332</v>
      </c>
      <c r="H38" s="38">
        <v>5882.3166666666666</v>
      </c>
      <c r="I38" s="38">
        <v>5827.6333333333332</v>
      </c>
      <c r="J38" s="38">
        <v>6113.6333333333332</v>
      </c>
      <c r="K38" s="38">
        <v>6168.3166666666657</v>
      </c>
      <c r="L38" s="38">
        <v>6256.6333333333332</v>
      </c>
      <c r="M38" s="28">
        <v>6080</v>
      </c>
      <c r="N38" s="28">
        <v>5937</v>
      </c>
      <c r="O38" s="39">
        <v>5207750</v>
      </c>
      <c r="P38" s="40">
        <v>-6.4626904824362673E-3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44742</v>
      </c>
      <c r="E39" s="37">
        <v>2325.3000000000002</v>
      </c>
      <c r="F39" s="37">
        <v>2316.9666666666667</v>
      </c>
      <c r="G39" s="38">
        <v>2278.9333333333334</v>
      </c>
      <c r="H39" s="38">
        <v>2232.5666666666666</v>
      </c>
      <c r="I39" s="38">
        <v>2194.5333333333333</v>
      </c>
      <c r="J39" s="38">
        <v>2363.3333333333335</v>
      </c>
      <c r="K39" s="38">
        <v>2401.3666666666672</v>
      </c>
      <c r="L39" s="38">
        <v>2447.7333333333336</v>
      </c>
      <c r="M39" s="28">
        <v>2355</v>
      </c>
      <c r="N39" s="28">
        <v>2270.6</v>
      </c>
      <c r="O39" s="39">
        <v>1261400</v>
      </c>
      <c r="P39" s="40">
        <v>7.9339892097746742E-4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44742</v>
      </c>
      <c r="E40" s="37">
        <v>406.1</v>
      </c>
      <c r="F40" s="37">
        <v>407.18333333333334</v>
      </c>
      <c r="G40" s="38">
        <v>400.9666666666667</v>
      </c>
      <c r="H40" s="38">
        <v>395.83333333333337</v>
      </c>
      <c r="I40" s="38">
        <v>389.61666666666673</v>
      </c>
      <c r="J40" s="38">
        <v>412.31666666666666</v>
      </c>
      <c r="K40" s="38">
        <v>418.53333333333325</v>
      </c>
      <c r="L40" s="38">
        <v>423.66666666666663</v>
      </c>
      <c r="M40" s="28">
        <v>413.4</v>
      </c>
      <c r="N40" s="28">
        <v>402.05</v>
      </c>
      <c r="O40" s="39">
        <v>7328000</v>
      </c>
      <c r="P40" s="40">
        <v>6.313834726090993E-2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44742</v>
      </c>
      <c r="E41" s="37">
        <v>329.3</v>
      </c>
      <c r="F41" s="37">
        <v>330.86666666666662</v>
      </c>
      <c r="G41" s="38">
        <v>325.98333333333323</v>
      </c>
      <c r="H41" s="38">
        <v>322.66666666666663</v>
      </c>
      <c r="I41" s="38">
        <v>317.78333333333325</v>
      </c>
      <c r="J41" s="38">
        <v>334.18333333333322</v>
      </c>
      <c r="K41" s="38">
        <v>339.06666666666655</v>
      </c>
      <c r="L41" s="38">
        <v>342.38333333333321</v>
      </c>
      <c r="M41" s="28">
        <v>335.75</v>
      </c>
      <c r="N41" s="28">
        <v>327.55</v>
      </c>
      <c r="O41" s="39">
        <v>36277200</v>
      </c>
      <c r="P41" s="40">
        <v>-8.8034230069345392E-3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44742</v>
      </c>
      <c r="E42" s="37">
        <v>101.1</v>
      </c>
      <c r="F42" s="37">
        <v>101.35000000000001</v>
      </c>
      <c r="G42" s="38">
        <v>99.500000000000014</v>
      </c>
      <c r="H42" s="38">
        <v>97.9</v>
      </c>
      <c r="I42" s="38">
        <v>96.050000000000011</v>
      </c>
      <c r="J42" s="38">
        <v>102.95000000000002</v>
      </c>
      <c r="K42" s="38">
        <v>104.80000000000001</v>
      </c>
      <c r="L42" s="38">
        <v>106.40000000000002</v>
      </c>
      <c r="M42" s="28">
        <v>103.2</v>
      </c>
      <c r="N42" s="28">
        <v>99.75</v>
      </c>
      <c r="O42" s="39">
        <v>110705400</v>
      </c>
      <c r="P42" s="40">
        <v>2.9205416870615109E-2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44742</v>
      </c>
      <c r="E43" s="37">
        <v>1850.25</v>
      </c>
      <c r="F43" s="37">
        <v>1856.3166666666666</v>
      </c>
      <c r="G43" s="38">
        <v>1837.6333333333332</v>
      </c>
      <c r="H43" s="38">
        <v>1825.0166666666667</v>
      </c>
      <c r="I43" s="38">
        <v>1806.3333333333333</v>
      </c>
      <c r="J43" s="38">
        <v>1868.9333333333332</v>
      </c>
      <c r="K43" s="38">
        <v>1887.6166666666666</v>
      </c>
      <c r="L43" s="38">
        <v>1900.2333333333331</v>
      </c>
      <c r="M43" s="28">
        <v>1875</v>
      </c>
      <c r="N43" s="28">
        <v>1843.7</v>
      </c>
      <c r="O43" s="39">
        <v>1492425</v>
      </c>
      <c r="P43" s="40">
        <v>1.6611295681063123E-3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44742</v>
      </c>
      <c r="E44" s="37">
        <v>246.65</v>
      </c>
      <c r="F44" s="37">
        <v>246.86666666666667</v>
      </c>
      <c r="G44" s="38">
        <v>244.28333333333336</v>
      </c>
      <c r="H44" s="38">
        <v>241.91666666666669</v>
      </c>
      <c r="I44" s="38">
        <v>239.33333333333337</v>
      </c>
      <c r="J44" s="38">
        <v>249.23333333333335</v>
      </c>
      <c r="K44" s="38">
        <v>251.81666666666666</v>
      </c>
      <c r="L44" s="38">
        <v>254.18333333333334</v>
      </c>
      <c r="M44" s="28">
        <v>249.45</v>
      </c>
      <c r="N44" s="28">
        <v>244.5</v>
      </c>
      <c r="O44" s="39">
        <v>30624200</v>
      </c>
      <c r="P44" s="40">
        <v>3.2543241511851374E-2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44742</v>
      </c>
      <c r="E45" s="37">
        <v>621.95000000000005</v>
      </c>
      <c r="F45" s="37">
        <v>615.81666666666672</v>
      </c>
      <c r="G45" s="38">
        <v>600.58333333333348</v>
      </c>
      <c r="H45" s="38">
        <v>579.21666666666681</v>
      </c>
      <c r="I45" s="38">
        <v>563.98333333333358</v>
      </c>
      <c r="J45" s="38">
        <v>637.18333333333339</v>
      </c>
      <c r="K45" s="38">
        <v>652.41666666666674</v>
      </c>
      <c r="L45" s="38">
        <v>673.7833333333333</v>
      </c>
      <c r="M45" s="28">
        <v>631.04999999999995</v>
      </c>
      <c r="N45" s="28">
        <v>594.45000000000005</v>
      </c>
      <c r="O45" s="39">
        <v>5634200</v>
      </c>
      <c r="P45" s="40">
        <v>-4.6004842615012108E-2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44742</v>
      </c>
      <c r="E46" s="37">
        <v>685.65</v>
      </c>
      <c r="F46" s="37">
        <v>685.54999999999984</v>
      </c>
      <c r="G46" s="38">
        <v>673.89999999999964</v>
      </c>
      <c r="H46" s="38">
        <v>662.14999999999975</v>
      </c>
      <c r="I46" s="38">
        <v>650.49999999999955</v>
      </c>
      <c r="J46" s="38">
        <v>697.29999999999973</v>
      </c>
      <c r="K46" s="38">
        <v>708.95</v>
      </c>
      <c r="L46" s="38">
        <v>720.69999999999982</v>
      </c>
      <c r="M46" s="28">
        <v>697.2</v>
      </c>
      <c r="N46" s="28">
        <v>673.8</v>
      </c>
      <c r="O46" s="39">
        <v>6515500</v>
      </c>
      <c r="P46" s="40">
        <v>1.6141609482220837E-2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44742</v>
      </c>
      <c r="E47" s="37">
        <v>696.25</v>
      </c>
      <c r="F47" s="37">
        <v>692.55000000000007</v>
      </c>
      <c r="G47" s="38">
        <v>687.85000000000014</v>
      </c>
      <c r="H47" s="38">
        <v>679.45</v>
      </c>
      <c r="I47" s="38">
        <v>674.75000000000011</v>
      </c>
      <c r="J47" s="38">
        <v>700.95000000000016</v>
      </c>
      <c r="K47" s="38">
        <v>705.6500000000002</v>
      </c>
      <c r="L47" s="38">
        <v>714.05000000000018</v>
      </c>
      <c r="M47" s="28">
        <v>697.25</v>
      </c>
      <c r="N47" s="28">
        <v>684.15</v>
      </c>
      <c r="O47" s="39">
        <v>57916750</v>
      </c>
      <c r="P47" s="40">
        <v>-1.8337508391047367E-3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44742</v>
      </c>
      <c r="E48" s="37">
        <v>52.35</v>
      </c>
      <c r="F48" s="37">
        <v>52.15</v>
      </c>
      <c r="G48" s="38">
        <v>51.75</v>
      </c>
      <c r="H48" s="38">
        <v>51.15</v>
      </c>
      <c r="I48" s="38">
        <v>50.75</v>
      </c>
      <c r="J48" s="38">
        <v>52.75</v>
      </c>
      <c r="K48" s="38">
        <v>53.149999999999991</v>
      </c>
      <c r="L48" s="38">
        <v>53.75</v>
      </c>
      <c r="M48" s="28">
        <v>52.55</v>
      </c>
      <c r="N48" s="28">
        <v>51.55</v>
      </c>
      <c r="O48" s="39">
        <v>99477000</v>
      </c>
      <c r="P48" s="40">
        <v>9.5087163232963554E-4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44742</v>
      </c>
      <c r="E49" s="37">
        <v>323.5</v>
      </c>
      <c r="F49" s="37">
        <v>324.21666666666664</v>
      </c>
      <c r="G49" s="38">
        <v>319.63333333333327</v>
      </c>
      <c r="H49" s="38">
        <v>315.76666666666665</v>
      </c>
      <c r="I49" s="38">
        <v>311.18333333333328</v>
      </c>
      <c r="J49" s="38">
        <v>328.08333333333326</v>
      </c>
      <c r="K49" s="38">
        <v>332.66666666666663</v>
      </c>
      <c r="L49" s="38">
        <v>336.53333333333325</v>
      </c>
      <c r="M49" s="28">
        <v>328.8</v>
      </c>
      <c r="N49" s="28">
        <v>320.35000000000002</v>
      </c>
      <c r="O49" s="39">
        <v>13972500</v>
      </c>
      <c r="P49" s="40">
        <v>7.0107451118548533E-2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44742</v>
      </c>
      <c r="E50" s="37">
        <v>14785.8</v>
      </c>
      <c r="F50" s="37">
        <v>14739.016666666668</v>
      </c>
      <c r="G50" s="38">
        <v>14613.033333333336</v>
      </c>
      <c r="H50" s="38">
        <v>14440.266666666668</v>
      </c>
      <c r="I50" s="38">
        <v>14314.283333333336</v>
      </c>
      <c r="J50" s="38">
        <v>14911.783333333336</v>
      </c>
      <c r="K50" s="38">
        <v>15037.76666666667</v>
      </c>
      <c r="L50" s="38">
        <v>15210.533333333336</v>
      </c>
      <c r="M50" s="28">
        <v>14865</v>
      </c>
      <c r="N50" s="28">
        <v>14566.25</v>
      </c>
      <c r="O50" s="39">
        <v>99950</v>
      </c>
      <c r="P50" s="40">
        <v>1.010611419909045E-2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44742</v>
      </c>
      <c r="E51" s="37">
        <v>330.45</v>
      </c>
      <c r="F51" s="37">
        <v>329.46666666666664</v>
      </c>
      <c r="G51" s="38">
        <v>323.7833333333333</v>
      </c>
      <c r="H51" s="38">
        <v>317.11666666666667</v>
      </c>
      <c r="I51" s="38">
        <v>311.43333333333334</v>
      </c>
      <c r="J51" s="38">
        <v>336.13333333333327</v>
      </c>
      <c r="K51" s="38">
        <v>341.81666666666655</v>
      </c>
      <c r="L51" s="38">
        <v>348.48333333333323</v>
      </c>
      <c r="M51" s="28">
        <v>335.15</v>
      </c>
      <c r="N51" s="28">
        <v>322.8</v>
      </c>
      <c r="O51" s="39">
        <v>17200800</v>
      </c>
      <c r="P51" s="40">
        <v>-2.0700963312154128E-2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44742</v>
      </c>
      <c r="E52" s="37">
        <v>3521.55</v>
      </c>
      <c r="F52" s="37">
        <v>3502.5500000000006</v>
      </c>
      <c r="G52" s="38">
        <v>3474.0500000000011</v>
      </c>
      <c r="H52" s="38">
        <v>3426.5500000000006</v>
      </c>
      <c r="I52" s="38">
        <v>3398.0500000000011</v>
      </c>
      <c r="J52" s="38">
        <v>3550.0500000000011</v>
      </c>
      <c r="K52" s="38">
        <v>3578.55</v>
      </c>
      <c r="L52" s="38">
        <v>3626.0500000000011</v>
      </c>
      <c r="M52" s="28">
        <v>3531.05</v>
      </c>
      <c r="N52" s="28">
        <v>3455.05</v>
      </c>
      <c r="O52" s="39">
        <v>1745000</v>
      </c>
      <c r="P52" s="40">
        <v>-9.7605266144591991E-3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44742</v>
      </c>
      <c r="E53" s="37">
        <v>373.65</v>
      </c>
      <c r="F53" s="37">
        <v>371.96666666666664</v>
      </c>
      <c r="G53" s="38">
        <v>367.48333333333329</v>
      </c>
      <c r="H53" s="38">
        <v>361.31666666666666</v>
      </c>
      <c r="I53" s="38">
        <v>356.83333333333331</v>
      </c>
      <c r="J53" s="38">
        <v>378.13333333333327</v>
      </c>
      <c r="K53" s="38">
        <v>382.61666666666662</v>
      </c>
      <c r="L53" s="38">
        <v>388.78333333333325</v>
      </c>
      <c r="M53" s="28">
        <v>376.45</v>
      </c>
      <c r="N53" s="28">
        <v>365.8</v>
      </c>
      <c r="O53" s="39">
        <v>3429400</v>
      </c>
      <c r="P53" s="40">
        <v>6.4568200161420494E-2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44742</v>
      </c>
      <c r="E54" s="37">
        <v>207.25</v>
      </c>
      <c r="F54" s="37">
        <v>205.83333333333334</v>
      </c>
      <c r="G54" s="38">
        <v>203.76666666666668</v>
      </c>
      <c r="H54" s="38">
        <v>200.28333333333333</v>
      </c>
      <c r="I54" s="38">
        <v>198.21666666666667</v>
      </c>
      <c r="J54" s="38">
        <v>209.31666666666669</v>
      </c>
      <c r="K54" s="38">
        <v>211.38333333333335</v>
      </c>
      <c r="L54" s="38">
        <v>214.8666666666667</v>
      </c>
      <c r="M54" s="28">
        <v>207.9</v>
      </c>
      <c r="N54" s="28">
        <v>202.35</v>
      </c>
      <c r="O54" s="39">
        <v>49185900</v>
      </c>
      <c r="P54" s="40">
        <v>-3.0494944119212348E-2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44742</v>
      </c>
      <c r="E55" s="37">
        <v>483.95</v>
      </c>
      <c r="F55" s="37">
        <v>480.56666666666661</v>
      </c>
      <c r="G55" s="38">
        <v>475.53333333333319</v>
      </c>
      <c r="H55" s="38">
        <v>467.11666666666656</v>
      </c>
      <c r="I55" s="38">
        <v>462.08333333333314</v>
      </c>
      <c r="J55" s="38">
        <v>488.98333333333323</v>
      </c>
      <c r="K55" s="38">
        <v>494.01666666666665</v>
      </c>
      <c r="L55" s="38">
        <v>502.43333333333328</v>
      </c>
      <c r="M55" s="28">
        <v>485.6</v>
      </c>
      <c r="N55" s="28">
        <v>472.15</v>
      </c>
      <c r="O55" s="39">
        <v>3300375</v>
      </c>
      <c r="P55" s="40">
        <v>3.5801713586291313E-2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44742</v>
      </c>
      <c r="E56" s="37">
        <v>366.6</v>
      </c>
      <c r="F56" s="37">
        <v>361.55</v>
      </c>
      <c r="G56" s="38">
        <v>355.6</v>
      </c>
      <c r="H56" s="38">
        <v>344.6</v>
      </c>
      <c r="I56" s="38">
        <v>338.65000000000003</v>
      </c>
      <c r="J56" s="38">
        <v>372.55</v>
      </c>
      <c r="K56" s="38">
        <v>378.49999999999994</v>
      </c>
      <c r="L56" s="38">
        <v>389.5</v>
      </c>
      <c r="M56" s="28">
        <v>367.5</v>
      </c>
      <c r="N56" s="28">
        <v>350.55</v>
      </c>
      <c r="O56" s="39">
        <v>3219000</v>
      </c>
      <c r="P56" s="40">
        <v>9.4073377234242701E-3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44742</v>
      </c>
      <c r="E57" s="37">
        <v>678.65</v>
      </c>
      <c r="F57" s="37">
        <v>674.99999999999989</v>
      </c>
      <c r="G57" s="38">
        <v>670.19999999999982</v>
      </c>
      <c r="H57" s="38">
        <v>661.74999999999989</v>
      </c>
      <c r="I57" s="38">
        <v>656.94999999999982</v>
      </c>
      <c r="J57" s="38">
        <v>683.44999999999982</v>
      </c>
      <c r="K57" s="38">
        <v>688.24999999999977</v>
      </c>
      <c r="L57" s="38">
        <v>696.69999999999982</v>
      </c>
      <c r="M57" s="28">
        <v>679.8</v>
      </c>
      <c r="N57" s="28">
        <v>666.55</v>
      </c>
      <c r="O57" s="39">
        <v>8046250</v>
      </c>
      <c r="P57" s="40">
        <v>-5.1004636785162288E-3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44742</v>
      </c>
      <c r="E58" s="37">
        <v>987.05</v>
      </c>
      <c r="F58" s="37">
        <v>990.31666666666661</v>
      </c>
      <c r="G58" s="38">
        <v>974.18333333333317</v>
      </c>
      <c r="H58" s="38">
        <v>961.31666666666661</v>
      </c>
      <c r="I58" s="38">
        <v>945.18333333333317</v>
      </c>
      <c r="J58" s="38">
        <v>1003.1833333333332</v>
      </c>
      <c r="K58" s="38">
        <v>1019.3166666666666</v>
      </c>
      <c r="L58" s="38">
        <v>1032.1833333333332</v>
      </c>
      <c r="M58" s="28">
        <v>1006.45</v>
      </c>
      <c r="N58" s="28">
        <v>977.45</v>
      </c>
      <c r="O58" s="39">
        <v>8953750</v>
      </c>
      <c r="P58" s="40">
        <v>5.8475487936068847E-2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44742</v>
      </c>
      <c r="E59" s="37">
        <v>197.05</v>
      </c>
      <c r="F59" s="37">
        <v>196.61666666666667</v>
      </c>
      <c r="G59" s="38">
        <v>194.33333333333334</v>
      </c>
      <c r="H59" s="38">
        <v>191.61666666666667</v>
      </c>
      <c r="I59" s="38">
        <v>189.33333333333334</v>
      </c>
      <c r="J59" s="38">
        <v>199.33333333333334</v>
      </c>
      <c r="K59" s="38">
        <v>201.61666666666665</v>
      </c>
      <c r="L59" s="38">
        <v>204.33333333333334</v>
      </c>
      <c r="M59" s="28">
        <v>198.9</v>
      </c>
      <c r="N59" s="28">
        <v>193.9</v>
      </c>
      <c r="O59" s="39">
        <v>33041400</v>
      </c>
      <c r="P59" s="40">
        <v>4.2953731936895133E-2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44742</v>
      </c>
      <c r="E60" s="37">
        <v>3850.85</v>
      </c>
      <c r="F60" s="37">
        <v>3832.6</v>
      </c>
      <c r="G60" s="38">
        <v>3792.2</v>
      </c>
      <c r="H60" s="38">
        <v>3733.5499999999997</v>
      </c>
      <c r="I60" s="38">
        <v>3693.1499999999996</v>
      </c>
      <c r="J60" s="38">
        <v>3891.25</v>
      </c>
      <c r="K60" s="38">
        <v>3931.6500000000005</v>
      </c>
      <c r="L60" s="38">
        <v>3990.3</v>
      </c>
      <c r="M60" s="28">
        <v>3873</v>
      </c>
      <c r="N60" s="28">
        <v>3773.95</v>
      </c>
      <c r="O60" s="39">
        <v>576700</v>
      </c>
      <c r="P60" s="40">
        <v>1.3888888888888888E-2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44742</v>
      </c>
      <c r="E61" s="37">
        <v>1595.1</v>
      </c>
      <c r="F61" s="37">
        <v>1605.9833333333333</v>
      </c>
      <c r="G61" s="38">
        <v>1581.4666666666667</v>
      </c>
      <c r="H61" s="38">
        <v>1567.8333333333333</v>
      </c>
      <c r="I61" s="38">
        <v>1543.3166666666666</v>
      </c>
      <c r="J61" s="38">
        <v>1619.6166666666668</v>
      </c>
      <c r="K61" s="38">
        <v>1644.1333333333337</v>
      </c>
      <c r="L61" s="38">
        <v>1657.7666666666669</v>
      </c>
      <c r="M61" s="28">
        <v>1630.5</v>
      </c>
      <c r="N61" s="28">
        <v>1592.35</v>
      </c>
      <c r="O61" s="39">
        <v>2641800</v>
      </c>
      <c r="P61" s="40">
        <v>6.6286623359406067E-4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44742</v>
      </c>
      <c r="E62" s="37">
        <v>653.79999999999995</v>
      </c>
      <c r="F62" s="37">
        <v>657.36666666666667</v>
      </c>
      <c r="G62" s="38">
        <v>648.23333333333335</v>
      </c>
      <c r="H62" s="38">
        <v>642.66666666666663</v>
      </c>
      <c r="I62" s="38">
        <v>633.5333333333333</v>
      </c>
      <c r="J62" s="38">
        <v>662.93333333333339</v>
      </c>
      <c r="K62" s="38">
        <v>672.06666666666683</v>
      </c>
      <c r="L62" s="38">
        <v>677.63333333333344</v>
      </c>
      <c r="M62" s="28">
        <v>666.5</v>
      </c>
      <c r="N62" s="28">
        <v>651.79999999999995</v>
      </c>
      <c r="O62" s="39">
        <v>6103800</v>
      </c>
      <c r="P62" s="40">
        <v>-2.251617449234514E-2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44742</v>
      </c>
      <c r="E63" s="37">
        <v>940.2</v>
      </c>
      <c r="F63" s="37">
        <v>932.88333333333333</v>
      </c>
      <c r="G63" s="38">
        <v>894.66666666666663</v>
      </c>
      <c r="H63" s="38">
        <v>849.13333333333333</v>
      </c>
      <c r="I63" s="38">
        <v>810.91666666666663</v>
      </c>
      <c r="J63" s="38">
        <v>978.41666666666663</v>
      </c>
      <c r="K63" s="38">
        <v>1016.6333333333333</v>
      </c>
      <c r="L63" s="38">
        <v>1062.1666666666665</v>
      </c>
      <c r="M63" s="28">
        <v>971.1</v>
      </c>
      <c r="N63" s="28">
        <v>887.35</v>
      </c>
      <c r="O63" s="39">
        <v>1665775</v>
      </c>
      <c r="P63" s="40">
        <v>0.25446672314788665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44742</v>
      </c>
      <c r="E64" s="37">
        <v>369.35</v>
      </c>
      <c r="F64" s="37">
        <v>367.20000000000005</v>
      </c>
      <c r="G64" s="38">
        <v>361.60000000000008</v>
      </c>
      <c r="H64" s="38">
        <v>353.85</v>
      </c>
      <c r="I64" s="38">
        <v>348.25000000000006</v>
      </c>
      <c r="J64" s="38">
        <v>374.9500000000001</v>
      </c>
      <c r="K64" s="38">
        <v>380.55</v>
      </c>
      <c r="L64" s="38">
        <v>388.30000000000013</v>
      </c>
      <c r="M64" s="28">
        <v>372.8</v>
      </c>
      <c r="N64" s="28">
        <v>359.45</v>
      </c>
      <c r="O64" s="39">
        <v>2711600</v>
      </c>
      <c r="P64" s="40">
        <v>-3.446802449793477E-2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44742</v>
      </c>
      <c r="E65" s="37">
        <v>142.5</v>
      </c>
      <c r="F65" s="37">
        <v>143.45000000000002</v>
      </c>
      <c r="G65" s="38">
        <v>140.10000000000002</v>
      </c>
      <c r="H65" s="38">
        <v>137.70000000000002</v>
      </c>
      <c r="I65" s="38">
        <v>134.35000000000002</v>
      </c>
      <c r="J65" s="38">
        <v>145.85000000000002</v>
      </c>
      <c r="K65" s="38">
        <v>149.19999999999999</v>
      </c>
      <c r="L65" s="38">
        <v>151.60000000000002</v>
      </c>
      <c r="M65" s="28">
        <v>146.80000000000001</v>
      </c>
      <c r="N65" s="28">
        <v>141.05000000000001</v>
      </c>
      <c r="O65" s="39">
        <v>11896600</v>
      </c>
      <c r="P65" s="40">
        <v>6.2670835194283167E-2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44742</v>
      </c>
      <c r="E66" s="37">
        <v>1026.7</v>
      </c>
      <c r="F66" s="37">
        <v>1024.7</v>
      </c>
      <c r="G66" s="38">
        <v>1017.75</v>
      </c>
      <c r="H66" s="38">
        <v>1008.8</v>
      </c>
      <c r="I66" s="38">
        <v>1001.8499999999999</v>
      </c>
      <c r="J66" s="38">
        <v>1033.6500000000001</v>
      </c>
      <c r="K66" s="38">
        <v>1040.6000000000004</v>
      </c>
      <c r="L66" s="38">
        <v>1049.5500000000002</v>
      </c>
      <c r="M66" s="28">
        <v>1031.6500000000001</v>
      </c>
      <c r="N66" s="28">
        <v>1015.75</v>
      </c>
      <c r="O66" s="39">
        <v>1273200</v>
      </c>
      <c r="P66" s="40">
        <v>-4.3282236248872862E-2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44742</v>
      </c>
      <c r="E67" s="37">
        <v>522</v>
      </c>
      <c r="F67" s="37">
        <v>519.95000000000005</v>
      </c>
      <c r="G67" s="38">
        <v>515.25000000000011</v>
      </c>
      <c r="H67" s="38">
        <v>508.50000000000011</v>
      </c>
      <c r="I67" s="38">
        <v>503.80000000000018</v>
      </c>
      <c r="J67" s="38">
        <v>526.70000000000005</v>
      </c>
      <c r="K67" s="38">
        <v>531.39999999999986</v>
      </c>
      <c r="L67" s="38">
        <v>538.15</v>
      </c>
      <c r="M67" s="28">
        <v>524.65</v>
      </c>
      <c r="N67" s="28">
        <v>513.20000000000005</v>
      </c>
      <c r="O67" s="39">
        <v>14328750</v>
      </c>
      <c r="P67" s="40">
        <v>-2.523494604942569E-3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44742</v>
      </c>
      <c r="E68" s="37">
        <v>1377.1</v>
      </c>
      <c r="F68" s="37">
        <v>1367.7833333333335</v>
      </c>
      <c r="G68" s="38">
        <v>1353.8166666666671</v>
      </c>
      <c r="H68" s="38">
        <v>1330.5333333333335</v>
      </c>
      <c r="I68" s="38">
        <v>1316.5666666666671</v>
      </c>
      <c r="J68" s="38">
        <v>1391.0666666666671</v>
      </c>
      <c r="K68" s="38">
        <v>1405.0333333333338</v>
      </c>
      <c r="L68" s="38">
        <v>1428.3166666666671</v>
      </c>
      <c r="M68" s="28">
        <v>1381.75</v>
      </c>
      <c r="N68" s="28">
        <v>1344.5</v>
      </c>
      <c r="O68" s="39">
        <v>1025000</v>
      </c>
      <c r="P68" s="40">
        <v>0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44742</v>
      </c>
      <c r="E69" s="37">
        <v>2052.15</v>
      </c>
      <c r="F69" s="37">
        <v>2035.5333333333335</v>
      </c>
      <c r="G69" s="38">
        <v>2016.166666666667</v>
      </c>
      <c r="H69" s="38">
        <v>1980.1833333333334</v>
      </c>
      <c r="I69" s="38">
        <v>1960.8166666666668</v>
      </c>
      <c r="J69" s="38">
        <v>2071.5166666666673</v>
      </c>
      <c r="K69" s="38">
        <v>2090.8833333333332</v>
      </c>
      <c r="L69" s="38">
        <v>2126.8666666666672</v>
      </c>
      <c r="M69" s="28">
        <v>2054.9</v>
      </c>
      <c r="N69" s="28">
        <v>1999.55</v>
      </c>
      <c r="O69" s="39">
        <v>1042250</v>
      </c>
      <c r="P69" s="40">
        <v>-8.7969567284831192E-3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44742</v>
      </c>
      <c r="E70" s="37">
        <v>210.65</v>
      </c>
      <c r="F70" s="37">
        <v>212.85000000000002</v>
      </c>
      <c r="G70" s="38">
        <v>205.90000000000003</v>
      </c>
      <c r="H70" s="38">
        <v>201.15</v>
      </c>
      <c r="I70" s="38">
        <v>194.20000000000002</v>
      </c>
      <c r="J70" s="38">
        <v>217.60000000000005</v>
      </c>
      <c r="K70" s="38">
        <v>224.55000000000004</v>
      </c>
      <c r="L70" s="38">
        <v>229.30000000000007</v>
      </c>
      <c r="M70" s="28">
        <v>219.8</v>
      </c>
      <c r="N70" s="28">
        <v>208.1</v>
      </c>
      <c r="O70" s="39">
        <v>15925200</v>
      </c>
      <c r="P70" s="40">
        <v>2.8826151560178308E-2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44742</v>
      </c>
      <c r="E71" s="37">
        <v>3536.7</v>
      </c>
      <c r="F71" s="37">
        <v>3535.4833333333331</v>
      </c>
      <c r="G71" s="38">
        <v>3514.1166666666663</v>
      </c>
      <c r="H71" s="38">
        <v>3491.5333333333333</v>
      </c>
      <c r="I71" s="38">
        <v>3470.1666666666665</v>
      </c>
      <c r="J71" s="38">
        <v>3558.0666666666662</v>
      </c>
      <c r="K71" s="38">
        <v>3579.4333333333329</v>
      </c>
      <c r="L71" s="38">
        <v>3602.016666666666</v>
      </c>
      <c r="M71" s="28">
        <v>3556.85</v>
      </c>
      <c r="N71" s="28">
        <v>3512.9</v>
      </c>
      <c r="O71" s="39">
        <v>3417250</v>
      </c>
      <c r="P71" s="40">
        <v>1.6448787162212406E-2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44742</v>
      </c>
      <c r="E72" s="37">
        <v>3918.75</v>
      </c>
      <c r="F72" s="37">
        <v>3900.9166666666665</v>
      </c>
      <c r="G72" s="38">
        <v>3862.833333333333</v>
      </c>
      <c r="H72" s="38">
        <v>3806.9166666666665</v>
      </c>
      <c r="I72" s="38">
        <v>3768.833333333333</v>
      </c>
      <c r="J72" s="38">
        <v>3956.833333333333</v>
      </c>
      <c r="K72" s="38">
        <v>3994.9166666666661</v>
      </c>
      <c r="L72" s="38">
        <v>4050.833333333333</v>
      </c>
      <c r="M72" s="28">
        <v>3939</v>
      </c>
      <c r="N72" s="28">
        <v>3845</v>
      </c>
      <c r="O72" s="39">
        <v>745000</v>
      </c>
      <c r="P72" s="40">
        <v>-6.5010835139189867E-3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44742</v>
      </c>
      <c r="E73" s="37">
        <v>340.9</v>
      </c>
      <c r="F73" s="37">
        <v>339.51666666666665</v>
      </c>
      <c r="G73" s="38">
        <v>336.68333333333328</v>
      </c>
      <c r="H73" s="38">
        <v>332.46666666666664</v>
      </c>
      <c r="I73" s="38">
        <v>329.63333333333327</v>
      </c>
      <c r="J73" s="38">
        <v>343.73333333333329</v>
      </c>
      <c r="K73" s="38">
        <v>346.56666666666666</v>
      </c>
      <c r="L73" s="38">
        <v>350.7833333333333</v>
      </c>
      <c r="M73" s="28">
        <v>342.35</v>
      </c>
      <c r="N73" s="28">
        <v>335.3</v>
      </c>
      <c r="O73" s="39">
        <v>44422950</v>
      </c>
      <c r="P73" s="40">
        <v>4.814510711353288E-3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44742</v>
      </c>
      <c r="E74" s="37">
        <v>4338.3500000000004</v>
      </c>
      <c r="F74" s="37">
        <v>4331.3166666666666</v>
      </c>
      <c r="G74" s="38">
        <v>4302.6333333333332</v>
      </c>
      <c r="H74" s="38">
        <v>4266.916666666667</v>
      </c>
      <c r="I74" s="38">
        <v>4238.2333333333336</v>
      </c>
      <c r="J74" s="38">
        <v>4367.0333333333328</v>
      </c>
      <c r="K74" s="38">
        <v>4395.7166666666653</v>
      </c>
      <c r="L74" s="38">
        <v>4431.4333333333325</v>
      </c>
      <c r="M74" s="28">
        <v>4360</v>
      </c>
      <c r="N74" s="28">
        <v>4295.6000000000004</v>
      </c>
      <c r="O74" s="39">
        <v>2222125</v>
      </c>
      <c r="P74" s="40">
        <v>-2.9374829374829374E-2</v>
      </c>
    </row>
    <row r="75" spans="1:16" ht="12.75" customHeight="1">
      <c r="A75" s="28">
        <v>65</v>
      </c>
      <c r="B75" s="29" t="s">
        <v>49</v>
      </c>
      <c r="C75" s="281" t="s">
        <v>99</v>
      </c>
      <c r="D75" s="31">
        <v>44742</v>
      </c>
      <c r="E75" s="37">
        <v>2732.5</v>
      </c>
      <c r="F75" s="37">
        <v>2745.1833333333329</v>
      </c>
      <c r="G75" s="38">
        <v>2705.1666666666661</v>
      </c>
      <c r="H75" s="38">
        <v>2677.833333333333</v>
      </c>
      <c r="I75" s="38">
        <v>2637.8166666666662</v>
      </c>
      <c r="J75" s="38">
        <v>2772.516666666666</v>
      </c>
      <c r="K75" s="38">
        <v>2812.5333333333333</v>
      </c>
      <c r="L75" s="38">
        <v>2839.8666666666659</v>
      </c>
      <c r="M75" s="28">
        <v>2785.2</v>
      </c>
      <c r="N75" s="28">
        <v>2717.85</v>
      </c>
      <c r="O75" s="39">
        <v>3547950</v>
      </c>
      <c r="P75" s="40">
        <v>4.5585174908334162E-3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44742</v>
      </c>
      <c r="E76" s="37">
        <v>1618.7</v>
      </c>
      <c r="F76" s="37">
        <v>1608.1333333333332</v>
      </c>
      <c r="G76" s="38">
        <v>1595.4166666666665</v>
      </c>
      <c r="H76" s="38">
        <v>1572.1333333333332</v>
      </c>
      <c r="I76" s="38">
        <v>1559.4166666666665</v>
      </c>
      <c r="J76" s="38">
        <v>1631.4166666666665</v>
      </c>
      <c r="K76" s="38">
        <v>1644.1333333333332</v>
      </c>
      <c r="L76" s="38">
        <v>1667.4166666666665</v>
      </c>
      <c r="M76" s="28">
        <v>1620.85</v>
      </c>
      <c r="N76" s="28">
        <v>1584.85</v>
      </c>
      <c r="O76" s="39">
        <v>2539350</v>
      </c>
      <c r="P76" s="40">
        <v>-3.8834951456310678E-3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44742</v>
      </c>
      <c r="E77" s="37">
        <v>147.75</v>
      </c>
      <c r="F77" s="37">
        <v>147.41666666666666</v>
      </c>
      <c r="G77" s="38">
        <v>146.83333333333331</v>
      </c>
      <c r="H77" s="38">
        <v>145.91666666666666</v>
      </c>
      <c r="I77" s="38">
        <v>145.33333333333331</v>
      </c>
      <c r="J77" s="38">
        <v>148.33333333333331</v>
      </c>
      <c r="K77" s="38">
        <v>148.91666666666663</v>
      </c>
      <c r="L77" s="38">
        <v>149.83333333333331</v>
      </c>
      <c r="M77" s="28">
        <v>148</v>
      </c>
      <c r="N77" s="28">
        <v>146.5</v>
      </c>
      <c r="O77" s="39">
        <v>19609200</v>
      </c>
      <c r="P77" s="40">
        <v>1.0762664687326035E-2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44742</v>
      </c>
      <c r="E78" s="37">
        <v>92.25</v>
      </c>
      <c r="F78" s="37">
        <v>91.350000000000009</v>
      </c>
      <c r="G78" s="38">
        <v>90.15000000000002</v>
      </c>
      <c r="H78" s="38">
        <v>88.050000000000011</v>
      </c>
      <c r="I78" s="38">
        <v>86.850000000000023</v>
      </c>
      <c r="J78" s="38">
        <v>93.450000000000017</v>
      </c>
      <c r="K78" s="38">
        <v>94.65</v>
      </c>
      <c r="L78" s="38">
        <v>96.750000000000014</v>
      </c>
      <c r="M78" s="28">
        <v>92.55</v>
      </c>
      <c r="N78" s="28">
        <v>89.25</v>
      </c>
      <c r="O78" s="39">
        <v>80500000</v>
      </c>
      <c r="P78" s="40">
        <v>0.11157138911902789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44742</v>
      </c>
      <c r="E79" s="37">
        <v>111.35</v>
      </c>
      <c r="F79" s="37">
        <v>111.38333333333333</v>
      </c>
      <c r="G79" s="38">
        <v>109.11666666666665</v>
      </c>
      <c r="H79" s="38">
        <v>106.88333333333333</v>
      </c>
      <c r="I79" s="38">
        <v>104.61666666666665</v>
      </c>
      <c r="J79" s="38">
        <v>113.61666666666665</v>
      </c>
      <c r="K79" s="38">
        <v>115.88333333333333</v>
      </c>
      <c r="L79" s="38">
        <v>118.11666666666665</v>
      </c>
      <c r="M79" s="28">
        <v>113.65</v>
      </c>
      <c r="N79" s="28">
        <v>109.15</v>
      </c>
      <c r="O79" s="39">
        <v>10977200</v>
      </c>
      <c r="P79" s="40">
        <v>-1.8912529550827422E-3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44742</v>
      </c>
      <c r="E80" s="37">
        <v>149.15</v>
      </c>
      <c r="F80" s="37">
        <v>148.48333333333332</v>
      </c>
      <c r="G80" s="38">
        <v>147.46666666666664</v>
      </c>
      <c r="H80" s="38">
        <v>145.78333333333333</v>
      </c>
      <c r="I80" s="38">
        <v>144.76666666666665</v>
      </c>
      <c r="J80" s="38">
        <v>150.16666666666663</v>
      </c>
      <c r="K80" s="38">
        <v>151.18333333333334</v>
      </c>
      <c r="L80" s="38">
        <v>152.86666666666662</v>
      </c>
      <c r="M80" s="28">
        <v>149.5</v>
      </c>
      <c r="N80" s="28">
        <v>146.80000000000001</v>
      </c>
      <c r="O80" s="39">
        <v>29670400</v>
      </c>
      <c r="P80" s="40">
        <v>-1.3787510137875101E-2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44742</v>
      </c>
      <c r="E81" s="37">
        <v>390.55</v>
      </c>
      <c r="F81" s="37">
        <v>389.3</v>
      </c>
      <c r="G81" s="38">
        <v>384.35</v>
      </c>
      <c r="H81" s="38">
        <v>378.15000000000003</v>
      </c>
      <c r="I81" s="38">
        <v>373.20000000000005</v>
      </c>
      <c r="J81" s="38">
        <v>395.5</v>
      </c>
      <c r="K81" s="38">
        <v>400.44999999999993</v>
      </c>
      <c r="L81" s="38">
        <v>406.65</v>
      </c>
      <c r="M81" s="28">
        <v>394.25</v>
      </c>
      <c r="N81" s="28">
        <v>383.1</v>
      </c>
      <c r="O81" s="39">
        <v>6878150</v>
      </c>
      <c r="P81" s="40">
        <v>1.8042553191489362E-2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44742</v>
      </c>
      <c r="E82" s="37">
        <v>38.65</v>
      </c>
      <c r="F82" s="37">
        <v>38.516666666666673</v>
      </c>
      <c r="G82" s="38">
        <v>38.283333333333346</v>
      </c>
      <c r="H82" s="38">
        <v>37.916666666666671</v>
      </c>
      <c r="I82" s="38">
        <v>37.683333333333344</v>
      </c>
      <c r="J82" s="38">
        <v>38.883333333333347</v>
      </c>
      <c r="K82" s="38">
        <v>39.116666666666681</v>
      </c>
      <c r="L82" s="38">
        <v>39.483333333333348</v>
      </c>
      <c r="M82" s="28">
        <v>38.75</v>
      </c>
      <c r="N82" s="28">
        <v>38.15</v>
      </c>
      <c r="O82" s="39">
        <v>107707500</v>
      </c>
      <c r="P82" s="40">
        <v>1.6348195329087049E-2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44742</v>
      </c>
      <c r="E83" s="37">
        <v>672.05</v>
      </c>
      <c r="F83" s="37">
        <v>673.4</v>
      </c>
      <c r="G83" s="38">
        <v>661.09999999999991</v>
      </c>
      <c r="H83" s="38">
        <v>650.15</v>
      </c>
      <c r="I83" s="38">
        <v>637.84999999999991</v>
      </c>
      <c r="J83" s="38">
        <v>684.34999999999991</v>
      </c>
      <c r="K83" s="38">
        <v>696.64999999999986</v>
      </c>
      <c r="L83" s="38">
        <v>707.59999999999991</v>
      </c>
      <c r="M83" s="28">
        <v>685.7</v>
      </c>
      <c r="N83" s="28">
        <v>662.45</v>
      </c>
      <c r="O83" s="39">
        <v>2631200</v>
      </c>
      <c r="P83" s="40">
        <v>1.8108651911468814E-2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44742</v>
      </c>
      <c r="E84" s="37">
        <v>770.95</v>
      </c>
      <c r="F84" s="37">
        <v>767.4</v>
      </c>
      <c r="G84" s="38">
        <v>761.09999999999991</v>
      </c>
      <c r="H84" s="38">
        <v>751.24999999999989</v>
      </c>
      <c r="I84" s="38">
        <v>744.94999999999982</v>
      </c>
      <c r="J84" s="38">
        <v>777.25</v>
      </c>
      <c r="K84" s="38">
        <v>783.55</v>
      </c>
      <c r="L84" s="38">
        <v>793.40000000000009</v>
      </c>
      <c r="M84" s="28">
        <v>773.7</v>
      </c>
      <c r="N84" s="28">
        <v>757.55</v>
      </c>
      <c r="O84" s="39">
        <v>6980500</v>
      </c>
      <c r="P84" s="40">
        <v>2.8733567990805258E-3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44742</v>
      </c>
      <c r="E85" s="37">
        <v>1392.65</v>
      </c>
      <c r="F85" s="37">
        <v>1381.6166666666668</v>
      </c>
      <c r="G85" s="38">
        <v>1366.8833333333337</v>
      </c>
      <c r="H85" s="38">
        <v>1341.1166666666668</v>
      </c>
      <c r="I85" s="38">
        <v>1326.3833333333337</v>
      </c>
      <c r="J85" s="38">
        <v>1407.3833333333337</v>
      </c>
      <c r="K85" s="38">
        <v>1422.1166666666668</v>
      </c>
      <c r="L85" s="38">
        <v>1447.8833333333337</v>
      </c>
      <c r="M85" s="28">
        <v>1396.35</v>
      </c>
      <c r="N85" s="28">
        <v>1355.85</v>
      </c>
      <c r="O85" s="39">
        <v>4046250</v>
      </c>
      <c r="P85" s="40">
        <v>-4.6370322993284302E-3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44742</v>
      </c>
      <c r="E86" s="37">
        <v>272.45</v>
      </c>
      <c r="F86" s="37">
        <v>271.21666666666664</v>
      </c>
      <c r="G86" s="38">
        <v>267.98333333333329</v>
      </c>
      <c r="H86" s="38">
        <v>263.51666666666665</v>
      </c>
      <c r="I86" s="38">
        <v>260.2833333333333</v>
      </c>
      <c r="J86" s="38">
        <v>275.68333333333328</v>
      </c>
      <c r="K86" s="38">
        <v>278.91666666666663</v>
      </c>
      <c r="L86" s="38">
        <v>283.38333333333327</v>
      </c>
      <c r="M86" s="28">
        <v>274.45</v>
      </c>
      <c r="N86" s="28">
        <v>266.75</v>
      </c>
      <c r="O86" s="39">
        <v>8615050</v>
      </c>
      <c r="P86" s="40">
        <v>-1.3620345898826911E-3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44742</v>
      </c>
      <c r="E87" s="37">
        <v>1438.1</v>
      </c>
      <c r="F87" s="37">
        <v>1434.8166666666666</v>
      </c>
      <c r="G87" s="38">
        <v>1420.2833333333333</v>
      </c>
      <c r="H87" s="38">
        <v>1402.4666666666667</v>
      </c>
      <c r="I87" s="38">
        <v>1387.9333333333334</v>
      </c>
      <c r="J87" s="38">
        <v>1452.6333333333332</v>
      </c>
      <c r="K87" s="38">
        <v>1467.1666666666665</v>
      </c>
      <c r="L87" s="38">
        <v>1484.9833333333331</v>
      </c>
      <c r="M87" s="28">
        <v>1449.35</v>
      </c>
      <c r="N87" s="28">
        <v>1417</v>
      </c>
      <c r="O87" s="39">
        <v>10826675</v>
      </c>
      <c r="P87" s="40">
        <v>8.8969546742209624E-3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44742</v>
      </c>
      <c r="E88" s="37">
        <v>255.2</v>
      </c>
      <c r="F88" s="37">
        <v>255.54999999999998</v>
      </c>
      <c r="G88" s="38">
        <v>253.29999999999995</v>
      </c>
      <c r="H88" s="38">
        <v>251.39999999999998</v>
      </c>
      <c r="I88" s="38">
        <v>249.14999999999995</v>
      </c>
      <c r="J88" s="38">
        <v>257.44999999999993</v>
      </c>
      <c r="K88" s="38">
        <v>259.70000000000005</v>
      </c>
      <c r="L88" s="38">
        <v>261.59999999999997</v>
      </c>
      <c r="M88" s="28">
        <v>257.8</v>
      </c>
      <c r="N88" s="28">
        <v>253.65</v>
      </c>
      <c r="O88" s="39">
        <v>2347700</v>
      </c>
      <c r="P88" s="40">
        <v>1.2812769628990509E-2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44742</v>
      </c>
      <c r="E89" s="37">
        <v>573.1</v>
      </c>
      <c r="F89" s="37">
        <v>569.98333333333323</v>
      </c>
      <c r="G89" s="38">
        <v>561.96666666666647</v>
      </c>
      <c r="H89" s="38">
        <v>550.83333333333326</v>
      </c>
      <c r="I89" s="38">
        <v>542.81666666666649</v>
      </c>
      <c r="J89" s="38">
        <v>581.11666666666645</v>
      </c>
      <c r="K89" s="38">
        <v>589.1333333333331</v>
      </c>
      <c r="L89" s="38">
        <v>600.26666666666642</v>
      </c>
      <c r="M89" s="28">
        <v>578</v>
      </c>
      <c r="N89" s="28">
        <v>558.85</v>
      </c>
      <c r="O89" s="39">
        <v>2087500</v>
      </c>
      <c r="P89" s="40">
        <v>3.1500926497838172E-2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44742</v>
      </c>
      <c r="E90" s="37">
        <v>1900.8</v>
      </c>
      <c r="F90" s="37">
        <v>1902.6000000000001</v>
      </c>
      <c r="G90" s="38">
        <v>1883.2000000000003</v>
      </c>
      <c r="H90" s="38">
        <v>1865.6000000000001</v>
      </c>
      <c r="I90" s="38">
        <v>1846.2000000000003</v>
      </c>
      <c r="J90" s="38">
        <v>1920.2000000000003</v>
      </c>
      <c r="K90" s="38">
        <v>1939.6000000000004</v>
      </c>
      <c r="L90" s="38">
        <v>1957.2000000000003</v>
      </c>
      <c r="M90" s="28">
        <v>1922</v>
      </c>
      <c r="N90" s="28">
        <v>1885</v>
      </c>
      <c r="O90" s="39">
        <v>1965075</v>
      </c>
      <c r="P90" s="40">
        <v>-7.3045036970647542E-2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44742</v>
      </c>
      <c r="E91" s="37">
        <v>1171.1500000000001</v>
      </c>
      <c r="F91" s="37">
        <v>1176.9166666666667</v>
      </c>
      <c r="G91" s="38">
        <v>1163.1833333333334</v>
      </c>
      <c r="H91" s="38">
        <v>1155.2166666666667</v>
      </c>
      <c r="I91" s="38">
        <v>1141.4833333333333</v>
      </c>
      <c r="J91" s="38">
        <v>1184.8833333333334</v>
      </c>
      <c r="K91" s="38">
        <v>1198.6166666666666</v>
      </c>
      <c r="L91" s="38">
        <v>1206.5833333333335</v>
      </c>
      <c r="M91" s="28">
        <v>1190.6500000000001</v>
      </c>
      <c r="N91" s="28">
        <v>1168.95</v>
      </c>
      <c r="O91" s="39">
        <v>5398000</v>
      </c>
      <c r="P91" s="40">
        <v>3.747837785892754E-2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44742</v>
      </c>
      <c r="E92" s="37">
        <v>1041.95</v>
      </c>
      <c r="F92" s="37">
        <v>1033.5666666666666</v>
      </c>
      <c r="G92" s="38">
        <v>1018.1333333333332</v>
      </c>
      <c r="H92" s="38">
        <v>994.31666666666661</v>
      </c>
      <c r="I92" s="38">
        <v>978.88333333333321</v>
      </c>
      <c r="J92" s="38">
        <v>1057.3833333333332</v>
      </c>
      <c r="K92" s="38">
        <v>1072.8166666666666</v>
      </c>
      <c r="L92" s="38">
        <v>1096.6333333333332</v>
      </c>
      <c r="M92" s="28">
        <v>1049</v>
      </c>
      <c r="N92" s="28">
        <v>1009.75</v>
      </c>
      <c r="O92" s="39">
        <v>22643600</v>
      </c>
      <c r="P92" s="40">
        <v>1.0521755276350808E-3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44742</v>
      </c>
      <c r="E93" s="37">
        <v>2297.5500000000002</v>
      </c>
      <c r="F93" s="37">
        <v>2304.15</v>
      </c>
      <c r="G93" s="38">
        <v>2279.8000000000002</v>
      </c>
      <c r="H93" s="38">
        <v>2262.0500000000002</v>
      </c>
      <c r="I93" s="38">
        <v>2237.7000000000003</v>
      </c>
      <c r="J93" s="38">
        <v>2321.9</v>
      </c>
      <c r="K93" s="38">
        <v>2346.2499999999995</v>
      </c>
      <c r="L93" s="38">
        <v>2364</v>
      </c>
      <c r="M93" s="28">
        <v>2328.5</v>
      </c>
      <c r="N93" s="28">
        <v>2286.4</v>
      </c>
      <c r="O93" s="39">
        <v>22217400</v>
      </c>
      <c r="P93" s="40">
        <v>-5.679300761267974E-3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44742</v>
      </c>
      <c r="E94" s="37">
        <v>1845.2</v>
      </c>
      <c r="F94" s="37">
        <v>1831.9333333333334</v>
      </c>
      <c r="G94" s="38">
        <v>1814.8166666666668</v>
      </c>
      <c r="H94" s="38">
        <v>1784.4333333333334</v>
      </c>
      <c r="I94" s="38">
        <v>1767.3166666666668</v>
      </c>
      <c r="J94" s="38">
        <v>1862.3166666666668</v>
      </c>
      <c r="K94" s="38">
        <v>1879.4333333333336</v>
      </c>
      <c r="L94" s="38">
        <v>1909.8166666666668</v>
      </c>
      <c r="M94" s="28">
        <v>1849.05</v>
      </c>
      <c r="N94" s="28">
        <v>1801.55</v>
      </c>
      <c r="O94" s="39">
        <v>4456100</v>
      </c>
      <c r="P94" s="40">
        <v>7.0737660459229794E-3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44742</v>
      </c>
      <c r="E95" s="37">
        <v>1388.55</v>
      </c>
      <c r="F95" s="37">
        <v>1386.8999999999999</v>
      </c>
      <c r="G95" s="38">
        <v>1381.6999999999998</v>
      </c>
      <c r="H95" s="38">
        <v>1374.85</v>
      </c>
      <c r="I95" s="38">
        <v>1369.6499999999999</v>
      </c>
      <c r="J95" s="38">
        <v>1393.7499999999998</v>
      </c>
      <c r="K95" s="38">
        <v>1398.95</v>
      </c>
      <c r="L95" s="38">
        <v>1405.7999999999997</v>
      </c>
      <c r="M95" s="28">
        <v>1392.1</v>
      </c>
      <c r="N95" s="28">
        <v>1380.05</v>
      </c>
      <c r="O95" s="39">
        <v>64885700</v>
      </c>
      <c r="P95" s="40">
        <v>-1.3356081324066873E-2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44742</v>
      </c>
      <c r="E96" s="37">
        <v>608.04999999999995</v>
      </c>
      <c r="F96" s="37">
        <v>603.61666666666667</v>
      </c>
      <c r="G96" s="38">
        <v>597.43333333333339</v>
      </c>
      <c r="H96" s="38">
        <v>586.81666666666672</v>
      </c>
      <c r="I96" s="38">
        <v>580.63333333333344</v>
      </c>
      <c r="J96" s="38">
        <v>614.23333333333335</v>
      </c>
      <c r="K96" s="38">
        <v>620.41666666666652</v>
      </c>
      <c r="L96" s="38">
        <v>631.0333333333333</v>
      </c>
      <c r="M96" s="28">
        <v>609.79999999999995</v>
      </c>
      <c r="N96" s="28">
        <v>593</v>
      </c>
      <c r="O96" s="39">
        <v>21828400</v>
      </c>
      <c r="P96" s="40">
        <v>-3.9652662751593635E-3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44742</v>
      </c>
      <c r="E97" s="37">
        <v>2665.15</v>
      </c>
      <c r="F97" s="37">
        <v>2681.2333333333331</v>
      </c>
      <c r="G97" s="38">
        <v>2619.4666666666662</v>
      </c>
      <c r="H97" s="38">
        <v>2573.7833333333333</v>
      </c>
      <c r="I97" s="38">
        <v>2512.0166666666664</v>
      </c>
      <c r="J97" s="38">
        <v>2726.9166666666661</v>
      </c>
      <c r="K97" s="38">
        <v>2788.6833333333334</v>
      </c>
      <c r="L97" s="38">
        <v>2834.3666666666659</v>
      </c>
      <c r="M97" s="28">
        <v>2743</v>
      </c>
      <c r="N97" s="28">
        <v>2635.55</v>
      </c>
      <c r="O97" s="39">
        <v>3858600</v>
      </c>
      <c r="P97" s="40">
        <v>3.8765950573413019E-2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44742</v>
      </c>
      <c r="E98" s="37">
        <v>411.3</v>
      </c>
      <c r="F98" s="37">
        <v>411.09999999999997</v>
      </c>
      <c r="G98" s="38">
        <v>406.89999999999992</v>
      </c>
      <c r="H98" s="38">
        <v>402.49999999999994</v>
      </c>
      <c r="I98" s="38">
        <v>398.2999999999999</v>
      </c>
      <c r="J98" s="38">
        <v>415.49999999999994</v>
      </c>
      <c r="K98" s="38">
        <v>419.7</v>
      </c>
      <c r="L98" s="38">
        <v>424.09999999999997</v>
      </c>
      <c r="M98" s="28">
        <v>415.3</v>
      </c>
      <c r="N98" s="28">
        <v>406.7</v>
      </c>
      <c r="O98" s="39">
        <v>39016050</v>
      </c>
      <c r="P98" s="40">
        <v>1.9351214717034125E-2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44742</v>
      </c>
      <c r="E99" s="37">
        <v>106.85</v>
      </c>
      <c r="F99" s="37">
        <v>106.03333333333335</v>
      </c>
      <c r="G99" s="38">
        <v>104.81666666666669</v>
      </c>
      <c r="H99" s="38">
        <v>102.78333333333335</v>
      </c>
      <c r="I99" s="38">
        <v>101.56666666666669</v>
      </c>
      <c r="J99" s="38">
        <v>108.06666666666669</v>
      </c>
      <c r="K99" s="38">
        <v>109.28333333333336</v>
      </c>
      <c r="L99" s="38">
        <v>111.31666666666669</v>
      </c>
      <c r="M99" s="28">
        <v>107.25</v>
      </c>
      <c r="N99" s="28">
        <v>104</v>
      </c>
      <c r="O99" s="39">
        <v>12160400</v>
      </c>
      <c r="P99" s="40">
        <v>-4.5758535726856744E-3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44742</v>
      </c>
      <c r="E100" s="37">
        <v>233</v>
      </c>
      <c r="F100" s="37">
        <v>231.79999999999998</v>
      </c>
      <c r="G100" s="38">
        <v>230.39999999999998</v>
      </c>
      <c r="H100" s="38">
        <v>227.79999999999998</v>
      </c>
      <c r="I100" s="38">
        <v>226.39999999999998</v>
      </c>
      <c r="J100" s="38">
        <v>234.39999999999998</v>
      </c>
      <c r="K100" s="38">
        <v>235.8</v>
      </c>
      <c r="L100" s="38">
        <v>238.39999999999998</v>
      </c>
      <c r="M100" s="28">
        <v>233.2</v>
      </c>
      <c r="N100" s="28">
        <v>229.2</v>
      </c>
      <c r="O100" s="39">
        <v>20225700</v>
      </c>
      <c r="P100" s="40">
        <v>1.9599836668027767E-2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44742</v>
      </c>
      <c r="E101" s="37">
        <v>2274.1</v>
      </c>
      <c r="F101" s="37">
        <v>2271</v>
      </c>
      <c r="G101" s="38">
        <v>2248.4</v>
      </c>
      <c r="H101" s="38">
        <v>2222.7000000000003</v>
      </c>
      <c r="I101" s="38">
        <v>2200.1000000000004</v>
      </c>
      <c r="J101" s="38">
        <v>2296.6999999999998</v>
      </c>
      <c r="K101" s="38">
        <v>2319.3000000000002</v>
      </c>
      <c r="L101" s="38">
        <v>2344.9999999999995</v>
      </c>
      <c r="M101" s="28">
        <v>2293.6</v>
      </c>
      <c r="N101" s="28">
        <v>2245.3000000000002</v>
      </c>
      <c r="O101" s="39">
        <v>12291600</v>
      </c>
      <c r="P101" s="40">
        <v>1.2952418192037928E-3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44742</v>
      </c>
      <c r="E102" s="37">
        <v>31851.200000000001</v>
      </c>
      <c r="F102" s="37">
        <v>31647.283333333336</v>
      </c>
      <c r="G102" s="38">
        <v>31394.516666666674</v>
      </c>
      <c r="H102" s="38">
        <v>30937.833333333336</v>
      </c>
      <c r="I102" s="38">
        <v>30685.066666666673</v>
      </c>
      <c r="J102" s="38">
        <v>32103.966666666674</v>
      </c>
      <c r="K102" s="38">
        <v>32356.733333333337</v>
      </c>
      <c r="L102" s="38">
        <v>32813.416666666672</v>
      </c>
      <c r="M102" s="28">
        <v>31900.05</v>
      </c>
      <c r="N102" s="28">
        <v>31190.6</v>
      </c>
      <c r="O102" s="39">
        <v>12435</v>
      </c>
      <c r="P102" s="40">
        <v>2.9813664596273291E-2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44742</v>
      </c>
      <c r="E103" s="37">
        <v>117.9</v>
      </c>
      <c r="F103" s="37">
        <v>117.11666666666667</v>
      </c>
      <c r="G103" s="38">
        <v>115.68333333333335</v>
      </c>
      <c r="H103" s="38">
        <v>113.46666666666668</v>
      </c>
      <c r="I103" s="38">
        <v>112.03333333333336</v>
      </c>
      <c r="J103" s="38">
        <v>119.33333333333334</v>
      </c>
      <c r="K103" s="38">
        <v>120.76666666666668</v>
      </c>
      <c r="L103" s="38">
        <v>122.98333333333333</v>
      </c>
      <c r="M103" s="28">
        <v>118.55</v>
      </c>
      <c r="N103" s="28">
        <v>114.9</v>
      </c>
      <c r="O103" s="39">
        <v>34752000</v>
      </c>
      <c r="P103" s="40">
        <v>1.1026096063770982E-2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44742</v>
      </c>
      <c r="E104" s="37">
        <v>751.95</v>
      </c>
      <c r="F104" s="37">
        <v>750.26666666666677</v>
      </c>
      <c r="G104" s="38">
        <v>746.93333333333351</v>
      </c>
      <c r="H104" s="38">
        <v>741.91666666666674</v>
      </c>
      <c r="I104" s="38">
        <v>738.58333333333348</v>
      </c>
      <c r="J104" s="38">
        <v>755.28333333333353</v>
      </c>
      <c r="K104" s="38">
        <v>758.61666666666679</v>
      </c>
      <c r="L104" s="38">
        <v>763.63333333333355</v>
      </c>
      <c r="M104" s="28">
        <v>753.6</v>
      </c>
      <c r="N104" s="28">
        <v>745.25</v>
      </c>
      <c r="O104" s="39">
        <v>83191625</v>
      </c>
      <c r="P104" s="40">
        <v>3.6161565895330514E-3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44742</v>
      </c>
      <c r="E105" s="37">
        <v>1239.1500000000001</v>
      </c>
      <c r="F105" s="37">
        <v>1240.2833333333333</v>
      </c>
      <c r="G105" s="38">
        <v>1229.2666666666667</v>
      </c>
      <c r="H105" s="38">
        <v>1219.3833333333334</v>
      </c>
      <c r="I105" s="38">
        <v>1208.3666666666668</v>
      </c>
      <c r="J105" s="38">
        <v>1250.1666666666665</v>
      </c>
      <c r="K105" s="38">
        <v>1261.1833333333329</v>
      </c>
      <c r="L105" s="38">
        <v>1271.0666666666664</v>
      </c>
      <c r="M105" s="28">
        <v>1251.3</v>
      </c>
      <c r="N105" s="28">
        <v>1230.4000000000001</v>
      </c>
      <c r="O105" s="39">
        <v>2539800</v>
      </c>
      <c r="P105" s="40">
        <v>1.1338635979015061E-2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44742</v>
      </c>
      <c r="E106" s="37">
        <v>546.5</v>
      </c>
      <c r="F106" s="37">
        <v>545.41666666666663</v>
      </c>
      <c r="G106" s="38">
        <v>538.18333333333328</v>
      </c>
      <c r="H106" s="38">
        <v>529.86666666666667</v>
      </c>
      <c r="I106" s="38">
        <v>522.63333333333333</v>
      </c>
      <c r="J106" s="38">
        <v>553.73333333333323</v>
      </c>
      <c r="K106" s="38">
        <v>560.96666666666658</v>
      </c>
      <c r="L106" s="38">
        <v>569.28333333333319</v>
      </c>
      <c r="M106" s="28">
        <v>552.65</v>
      </c>
      <c r="N106" s="28">
        <v>537.1</v>
      </c>
      <c r="O106" s="39">
        <v>5744250</v>
      </c>
      <c r="P106" s="40">
        <v>-2.6810673443456164E-2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44742</v>
      </c>
      <c r="E107" s="37">
        <v>9.6</v>
      </c>
      <c r="F107" s="37">
        <v>9.5333333333333332</v>
      </c>
      <c r="G107" s="38">
        <v>9.4166666666666661</v>
      </c>
      <c r="H107" s="38">
        <v>9.2333333333333325</v>
      </c>
      <c r="I107" s="38">
        <v>9.1166666666666654</v>
      </c>
      <c r="J107" s="38">
        <v>9.7166666666666668</v>
      </c>
      <c r="K107" s="38">
        <v>9.8333333333333339</v>
      </c>
      <c r="L107" s="38">
        <v>10.016666666666667</v>
      </c>
      <c r="M107" s="28">
        <v>9.65</v>
      </c>
      <c r="N107" s="28">
        <v>9.35</v>
      </c>
      <c r="O107" s="39">
        <v>656040000</v>
      </c>
      <c r="P107" s="40">
        <v>-1.0557432432432432E-2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44742</v>
      </c>
      <c r="E108" s="37">
        <v>50.8</v>
      </c>
      <c r="F108" s="37">
        <v>50.433333333333337</v>
      </c>
      <c r="G108" s="38">
        <v>49.916666666666671</v>
      </c>
      <c r="H108" s="38">
        <v>49.033333333333331</v>
      </c>
      <c r="I108" s="38">
        <v>48.516666666666666</v>
      </c>
      <c r="J108" s="38">
        <v>51.316666666666677</v>
      </c>
      <c r="K108" s="38">
        <v>51.833333333333343</v>
      </c>
      <c r="L108" s="38">
        <v>52.716666666666683</v>
      </c>
      <c r="M108" s="28">
        <v>50.95</v>
      </c>
      <c r="N108" s="28">
        <v>49.55</v>
      </c>
      <c r="O108" s="39">
        <v>100030000</v>
      </c>
      <c r="P108" s="40">
        <v>-1.2634488204520778E-2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44742</v>
      </c>
      <c r="E109" s="37">
        <v>36.450000000000003</v>
      </c>
      <c r="F109" s="37">
        <v>36.4</v>
      </c>
      <c r="G109" s="38">
        <v>36.15</v>
      </c>
      <c r="H109" s="38">
        <v>35.85</v>
      </c>
      <c r="I109" s="38">
        <v>35.6</v>
      </c>
      <c r="J109" s="38">
        <v>36.699999999999996</v>
      </c>
      <c r="K109" s="38">
        <v>36.949999999999996</v>
      </c>
      <c r="L109" s="38">
        <v>37.249999999999993</v>
      </c>
      <c r="M109" s="28">
        <v>36.65</v>
      </c>
      <c r="N109" s="28">
        <v>36.1</v>
      </c>
      <c r="O109" s="39">
        <v>216187200</v>
      </c>
      <c r="P109" s="40">
        <v>9.4865602393773493E-3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44742</v>
      </c>
      <c r="E110" s="37">
        <v>188.75</v>
      </c>
      <c r="F110" s="37">
        <v>189.08333333333334</v>
      </c>
      <c r="G110" s="38">
        <v>186.9666666666667</v>
      </c>
      <c r="H110" s="38">
        <v>185.18333333333337</v>
      </c>
      <c r="I110" s="38">
        <v>183.06666666666672</v>
      </c>
      <c r="J110" s="38">
        <v>190.86666666666667</v>
      </c>
      <c r="K110" s="38">
        <v>192.98333333333329</v>
      </c>
      <c r="L110" s="38">
        <v>194.76666666666665</v>
      </c>
      <c r="M110" s="28">
        <v>191.2</v>
      </c>
      <c r="N110" s="28">
        <v>187.3</v>
      </c>
      <c r="O110" s="39">
        <v>42810000</v>
      </c>
      <c r="P110" s="40">
        <v>4.0941004832679859E-2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44742</v>
      </c>
      <c r="E111" s="37">
        <v>363.35</v>
      </c>
      <c r="F111" s="37">
        <v>365.43333333333334</v>
      </c>
      <c r="G111" s="38">
        <v>358.4666666666667</v>
      </c>
      <c r="H111" s="38">
        <v>353.58333333333337</v>
      </c>
      <c r="I111" s="38">
        <v>346.61666666666673</v>
      </c>
      <c r="J111" s="38">
        <v>370.31666666666666</v>
      </c>
      <c r="K111" s="38">
        <v>377.28333333333325</v>
      </c>
      <c r="L111" s="38">
        <v>382.16666666666663</v>
      </c>
      <c r="M111" s="28">
        <v>372.4</v>
      </c>
      <c r="N111" s="28">
        <v>360.55</v>
      </c>
      <c r="O111" s="39">
        <v>13004750</v>
      </c>
      <c r="P111" s="40">
        <v>4.9489569462938303E-2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44742</v>
      </c>
      <c r="E112" s="37">
        <v>234.9</v>
      </c>
      <c r="F112" s="37">
        <v>234.04999999999998</v>
      </c>
      <c r="G112" s="38">
        <v>231.49999999999997</v>
      </c>
      <c r="H112" s="38">
        <v>228.1</v>
      </c>
      <c r="I112" s="38">
        <v>225.54999999999998</v>
      </c>
      <c r="J112" s="38">
        <v>237.44999999999996</v>
      </c>
      <c r="K112" s="38">
        <v>239.99999999999997</v>
      </c>
      <c r="L112" s="38">
        <v>243.39999999999995</v>
      </c>
      <c r="M112" s="28">
        <v>236.6</v>
      </c>
      <c r="N112" s="28">
        <v>230.65</v>
      </c>
      <c r="O112" s="39">
        <v>21606184</v>
      </c>
      <c r="P112" s="40">
        <v>2.8724626579854463E-2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44742</v>
      </c>
      <c r="E113" s="37">
        <v>169.05</v>
      </c>
      <c r="F113" s="37">
        <v>167.9</v>
      </c>
      <c r="G113" s="38">
        <v>166</v>
      </c>
      <c r="H113" s="38">
        <v>162.94999999999999</v>
      </c>
      <c r="I113" s="38">
        <v>161.04999999999998</v>
      </c>
      <c r="J113" s="38">
        <v>170.95000000000002</v>
      </c>
      <c r="K113" s="38">
        <v>172.85000000000005</v>
      </c>
      <c r="L113" s="38">
        <v>175.90000000000003</v>
      </c>
      <c r="M113" s="28">
        <v>169.8</v>
      </c>
      <c r="N113" s="28">
        <v>164.85</v>
      </c>
      <c r="O113" s="39">
        <v>12037900</v>
      </c>
      <c r="P113" s="40">
        <v>7.0354196991751581E-3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44742</v>
      </c>
      <c r="E114" s="37">
        <v>4563.75</v>
      </c>
      <c r="F114" s="37">
        <v>4538.1166666666668</v>
      </c>
      <c r="G114" s="38">
        <v>4476.2333333333336</v>
      </c>
      <c r="H114" s="38">
        <v>4388.7166666666672</v>
      </c>
      <c r="I114" s="38">
        <v>4326.8333333333339</v>
      </c>
      <c r="J114" s="38">
        <v>4625.6333333333332</v>
      </c>
      <c r="K114" s="38">
        <v>4687.5166666666664</v>
      </c>
      <c r="L114" s="38">
        <v>4775.0333333333328</v>
      </c>
      <c r="M114" s="28">
        <v>4600</v>
      </c>
      <c r="N114" s="28">
        <v>4450.6000000000004</v>
      </c>
      <c r="O114" s="39">
        <v>272700</v>
      </c>
      <c r="P114" s="40">
        <v>8.3194675540765387E-3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44742</v>
      </c>
      <c r="E115" s="37">
        <v>1834.9</v>
      </c>
      <c r="F115" s="37">
        <v>1840.1000000000001</v>
      </c>
      <c r="G115" s="38">
        <v>1816.6000000000004</v>
      </c>
      <c r="H115" s="38">
        <v>1798.3000000000002</v>
      </c>
      <c r="I115" s="38">
        <v>1774.8000000000004</v>
      </c>
      <c r="J115" s="38">
        <v>1858.4000000000003</v>
      </c>
      <c r="K115" s="38">
        <v>1881.8999999999999</v>
      </c>
      <c r="L115" s="38">
        <v>1900.2000000000003</v>
      </c>
      <c r="M115" s="28">
        <v>1863.6</v>
      </c>
      <c r="N115" s="28">
        <v>1821.8</v>
      </c>
      <c r="O115" s="39">
        <v>3180200</v>
      </c>
      <c r="P115" s="40">
        <v>3.4110493285207946E-2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44742</v>
      </c>
      <c r="E116" s="37">
        <v>943.25</v>
      </c>
      <c r="F116" s="37">
        <v>938.73333333333323</v>
      </c>
      <c r="G116" s="38">
        <v>930.56666666666649</v>
      </c>
      <c r="H116" s="38">
        <v>917.88333333333321</v>
      </c>
      <c r="I116" s="38">
        <v>909.71666666666647</v>
      </c>
      <c r="J116" s="38">
        <v>951.41666666666652</v>
      </c>
      <c r="K116" s="38">
        <v>959.58333333333326</v>
      </c>
      <c r="L116" s="38">
        <v>972.26666666666654</v>
      </c>
      <c r="M116" s="28">
        <v>946.9</v>
      </c>
      <c r="N116" s="28">
        <v>926.05</v>
      </c>
      <c r="O116" s="39">
        <v>24494400</v>
      </c>
      <c r="P116" s="40">
        <v>4.0581421087582089E-3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44742</v>
      </c>
      <c r="E117" s="37">
        <v>202.05</v>
      </c>
      <c r="F117" s="37">
        <v>201.18333333333337</v>
      </c>
      <c r="G117" s="38">
        <v>199.96666666666673</v>
      </c>
      <c r="H117" s="38">
        <v>197.88333333333335</v>
      </c>
      <c r="I117" s="38">
        <v>196.66666666666671</v>
      </c>
      <c r="J117" s="38">
        <v>203.26666666666674</v>
      </c>
      <c r="K117" s="38">
        <v>204.48333333333338</v>
      </c>
      <c r="L117" s="38">
        <v>206.56666666666675</v>
      </c>
      <c r="M117" s="28">
        <v>202.4</v>
      </c>
      <c r="N117" s="28">
        <v>199.1</v>
      </c>
      <c r="O117" s="39">
        <v>16984800</v>
      </c>
      <c r="P117" s="40">
        <v>5.3032814053695721E-3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44742</v>
      </c>
      <c r="E118" s="37">
        <v>1508.4</v>
      </c>
      <c r="F118" s="37">
        <v>1499.5833333333333</v>
      </c>
      <c r="G118" s="38">
        <v>1485.1666666666665</v>
      </c>
      <c r="H118" s="38">
        <v>1461.9333333333332</v>
      </c>
      <c r="I118" s="38">
        <v>1447.5166666666664</v>
      </c>
      <c r="J118" s="38">
        <v>1522.8166666666666</v>
      </c>
      <c r="K118" s="38">
        <v>1537.2333333333331</v>
      </c>
      <c r="L118" s="38">
        <v>1560.4666666666667</v>
      </c>
      <c r="M118" s="28">
        <v>1514</v>
      </c>
      <c r="N118" s="28">
        <v>1476.35</v>
      </c>
      <c r="O118" s="39">
        <v>49655700</v>
      </c>
      <c r="P118" s="40">
        <v>-2.3163995184249664E-2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44742</v>
      </c>
      <c r="E119" s="37">
        <v>683.8</v>
      </c>
      <c r="F119" s="37">
        <v>679.21666666666658</v>
      </c>
      <c r="G119" s="38">
        <v>671.63333333333321</v>
      </c>
      <c r="H119" s="38">
        <v>659.46666666666658</v>
      </c>
      <c r="I119" s="38">
        <v>651.88333333333321</v>
      </c>
      <c r="J119" s="38">
        <v>691.38333333333321</v>
      </c>
      <c r="K119" s="38">
        <v>698.96666666666647</v>
      </c>
      <c r="L119" s="38">
        <v>711.13333333333321</v>
      </c>
      <c r="M119" s="28">
        <v>686.8</v>
      </c>
      <c r="N119" s="28">
        <v>667.05</v>
      </c>
      <c r="O119" s="39">
        <v>1002000</v>
      </c>
      <c r="P119" s="40">
        <v>8.9722675367047311E-2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44742</v>
      </c>
      <c r="E120" s="37">
        <v>118.1</v>
      </c>
      <c r="F120" s="37">
        <v>117.98333333333333</v>
      </c>
      <c r="G120" s="38">
        <v>116.71666666666667</v>
      </c>
      <c r="H120" s="38">
        <v>115.33333333333333</v>
      </c>
      <c r="I120" s="38">
        <v>114.06666666666666</v>
      </c>
      <c r="J120" s="38">
        <v>119.36666666666667</v>
      </c>
      <c r="K120" s="38">
        <v>120.63333333333335</v>
      </c>
      <c r="L120" s="38">
        <v>122.01666666666668</v>
      </c>
      <c r="M120" s="28">
        <v>119.25</v>
      </c>
      <c r="N120" s="28">
        <v>116.6</v>
      </c>
      <c r="O120" s="39">
        <v>36608000</v>
      </c>
      <c r="P120" s="40">
        <v>3.1501831501831501E-2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44742</v>
      </c>
      <c r="E121" s="37">
        <v>880.35</v>
      </c>
      <c r="F121" s="37">
        <v>881.13333333333321</v>
      </c>
      <c r="G121" s="38">
        <v>872.26666666666642</v>
      </c>
      <c r="H121" s="38">
        <v>864.18333333333317</v>
      </c>
      <c r="I121" s="38">
        <v>855.31666666666638</v>
      </c>
      <c r="J121" s="38">
        <v>889.21666666666647</v>
      </c>
      <c r="K121" s="38">
        <v>898.08333333333326</v>
      </c>
      <c r="L121" s="38">
        <v>906.16666666666652</v>
      </c>
      <c r="M121" s="28">
        <v>890</v>
      </c>
      <c r="N121" s="28">
        <v>873.05</v>
      </c>
      <c r="O121" s="39">
        <v>988450</v>
      </c>
      <c r="P121" s="40">
        <v>4.8086099035097023E-2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44742</v>
      </c>
      <c r="E122" s="37">
        <v>669.25</v>
      </c>
      <c r="F122" s="37">
        <v>672.01666666666677</v>
      </c>
      <c r="G122" s="38">
        <v>659.83333333333348</v>
      </c>
      <c r="H122" s="38">
        <v>650.41666666666674</v>
      </c>
      <c r="I122" s="38">
        <v>638.23333333333346</v>
      </c>
      <c r="J122" s="38">
        <v>681.43333333333351</v>
      </c>
      <c r="K122" s="38">
        <v>693.61666666666667</v>
      </c>
      <c r="L122" s="38">
        <v>703.03333333333353</v>
      </c>
      <c r="M122" s="28">
        <v>684.2</v>
      </c>
      <c r="N122" s="28">
        <v>662.6</v>
      </c>
      <c r="O122" s="39">
        <v>13748875</v>
      </c>
      <c r="P122" s="40">
        <v>3.5794330916282133E-2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44742</v>
      </c>
      <c r="E123" s="37">
        <v>273.60000000000002</v>
      </c>
      <c r="F123" s="37">
        <v>272.06666666666666</v>
      </c>
      <c r="G123" s="38">
        <v>269.73333333333335</v>
      </c>
      <c r="H123" s="38">
        <v>265.86666666666667</v>
      </c>
      <c r="I123" s="38">
        <v>263.53333333333336</v>
      </c>
      <c r="J123" s="38">
        <v>275.93333333333334</v>
      </c>
      <c r="K123" s="38">
        <v>278.26666666666671</v>
      </c>
      <c r="L123" s="38">
        <v>282.13333333333333</v>
      </c>
      <c r="M123" s="28">
        <v>274.39999999999998</v>
      </c>
      <c r="N123" s="28">
        <v>268.2</v>
      </c>
      <c r="O123" s="39">
        <v>88038400</v>
      </c>
      <c r="P123" s="40">
        <v>-7.9330737054666093E-3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44742</v>
      </c>
      <c r="E124" s="37">
        <v>378.7</v>
      </c>
      <c r="F124" s="37">
        <v>378.51666666666665</v>
      </c>
      <c r="G124" s="38">
        <v>373.43333333333328</v>
      </c>
      <c r="H124" s="38">
        <v>368.16666666666663</v>
      </c>
      <c r="I124" s="38">
        <v>363.08333333333326</v>
      </c>
      <c r="J124" s="38">
        <v>383.7833333333333</v>
      </c>
      <c r="K124" s="38">
        <v>388.86666666666667</v>
      </c>
      <c r="L124" s="38">
        <v>394.13333333333333</v>
      </c>
      <c r="M124" s="28">
        <v>383.6</v>
      </c>
      <c r="N124" s="28">
        <v>373.25</v>
      </c>
      <c r="O124" s="39">
        <v>35526250</v>
      </c>
      <c r="P124" s="40">
        <v>3.4243085880640463E-2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44742</v>
      </c>
      <c r="E125" s="37">
        <v>2349.6</v>
      </c>
      <c r="F125" s="37">
        <v>2348.4</v>
      </c>
      <c r="G125" s="38">
        <v>2316.7000000000003</v>
      </c>
      <c r="H125" s="38">
        <v>2283.8000000000002</v>
      </c>
      <c r="I125" s="38">
        <v>2252.1000000000004</v>
      </c>
      <c r="J125" s="38">
        <v>2381.3000000000002</v>
      </c>
      <c r="K125" s="38">
        <v>2413</v>
      </c>
      <c r="L125" s="38">
        <v>2445.9</v>
      </c>
      <c r="M125" s="28">
        <v>2380.1</v>
      </c>
      <c r="N125" s="28">
        <v>2315.5</v>
      </c>
      <c r="O125" s="39">
        <v>280550</v>
      </c>
      <c r="P125" s="40">
        <v>5.3511077731881337E-2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44742</v>
      </c>
      <c r="E126" s="37">
        <v>575.15</v>
      </c>
      <c r="F126" s="37">
        <v>570.43333333333328</v>
      </c>
      <c r="G126" s="38">
        <v>563.96666666666658</v>
      </c>
      <c r="H126" s="38">
        <v>552.7833333333333</v>
      </c>
      <c r="I126" s="38">
        <v>546.31666666666661</v>
      </c>
      <c r="J126" s="38">
        <v>581.61666666666656</v>
      </c>
      <c r="K126" s="38">
        <v>588.08333333333326</v>
      </c>
      <c r="L126" s="38">
        <v>599.26666666666654</v>
      </c>
      <c r="M126" s="28">
        <v>576.9</v>
      </c>
      <c r="N126" s="28">
        <v>559.25</v>
      </c>
      <c r="O126" s="39">
        <v>47352600</v>
      </c>
      <c r="P126" s="40">
        <v>2.5254296737986671E-2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44742</v>
      </c>
      <c r="E127" s="37">
        <v>554.4</v>
      </c>
      <c r="F127" s="37">
        <v>553.83333333333337</v>
      </c>
      <c r="G127" s="38">
        <v>548.7166666666667</v>
      </c>
      <c r="H127" s="38">
        <v>543.0333333333333</v>
      </c>
      <c r="I127" s="38">
        <v>537.91666666666663</v>
      </c>
      <c r="J127" s="38">
        <v>559.51666666666677</v>
      </c>
      <c r="K127" s="38">
        <v>564.63333333333333</v>
      </c>
      <c r="L127" s="38">
        <v>570.31666666666683</v>
      </c>
      <c r="M127" s="28">
        <v>558.95000000000005</v>
      </c>
      <c r="N127" s="28">
        <v>548.15</v>
      </c>
      <c r="O127" s="39">
        <v>11391250</v>
      </c>
      <c r="P127" s="40">
        <v>-5.022382356152418E-3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44742</v>
      </c>
      <c r="E128" s="37">
        <v>1864.5</v>
      </c>
      <c r="F128" s="37">
        <v>1865.6333333333332</v>
      </c>
      <c r="G128" s="38">
        <v>1850.9666666666665</v>
      </c>
      <c r="H128" s="38">
        <v>1837.4333333333332</v>
      </c>
      <c r="I128" s="38">
        <v>1822.7666666666664</v>
      </c>
      <c r="J128" s="38">
        <v>1879.1666666666665</v>
      </c>
      <c r="K128" s="38">
        <v>1893.8333333333335</v>
      </c>
      <c r="L128" s="38">
        <v>1907.3666666666666</v>
      </c>
      <c r="M128" s="28">
        <v>1880.3</v>
      </c>
      <c r="N128" s="28">
        <v>1852.1</v>
      </c>
      <c r="O128" s="39">
        <v>12662800</v>
      </c>
      <c r="P128" s="40">
        <v>1.9647631011047766E-2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44742</v>
      </c>
      <c r="E129" s="37">
        <v>78.349999999999994</v>
      </c>
      <c r="F129" s="37">
        <v>77.75</v>
      </c>
      <c r="G129" s="38">
        <v>76.400000000000006</v>
      </c>
      <c r="H129" s="38">
        <v>74.45</v>
      </c>
      <c r="I129" s="38">
        <v>73.100000000000009</v>
      </c>
      <c r="J129" s="38">
        <v>79.7</v>
      </c>
      <c r="K129" s="38">
        <v>81.05</v>
      </c>
      <c r="L129" s="38">
        <v>83</v>
      </c>
      <c r="M129" s="28">
        <v>79.099999999999994</v>
      </c>
      <c r="N129" s="28">
        <v>75.8</v>
      </c>
      <c r="O129" s="39">
        <v>52705144</v>
      </c>
      <c r="P129" s="40">
        <v>3.4506918899982482E-2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44742</v>
      </c>
      <c r="E130" s="37">
        <v>2058.6999999999998</v>
      </c>
      <c r="F130" s="37">
        <v>2045.8166666666666</v>
      </c>
      <c r="G130" s="38">
        <v>2024.6833333333334</v>
      </c>
      <c r="H130" s="38">
        <v>1990.6666666666667</v>
      </c>
      <c r="I130" s="38">
        <v>1969.5333333333335</v>
      </c>
      <c r="J130" s="38">
        <v>2079.833333333333</v>
      </c>
      <c r="K130" s="38">
        <v>2100.9666666666662</v>
      </c>
      <c r="L130" s="38">
        <v>2134.9833333333331</v>
      </c>
      <c r="M130" s="28">
        <v>2066.9499999999998</v>
      </c>
      <c r="N130" s="28">
        <v>2011.8</v>
      </c>
      <c r="O130" s="39">
        <v>1240625</v>
      </c>
      <c r="P130" s="40">
        <v>-3.3139184575215908E-3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44742</v>
      </c>
      <c r="E131" s="37">
        <v>561.35</v>
      </c>
      <c r="F131" s="37">
        <v>560.7166666666667</v>
      </c>
      <c r="G131" s="38">
        <v>555.03333333333342</v>
      </c>
      <c r="H131" s="38">
        <v>548.7166666666667</v>
      </c>
      <c r="I131" s="38">
        <v>543.03333333333342</v>
      </c>
      <c r="J131" s="38">
        <v>567.03333333333342</v>
      </c>
      <c r="K131" s="38">
        <v>572.71666666666681</v>
      </c>
      <c r="L131" s="38">
        <v>579.03333333333342</v>
      </c>
      <c r="M131" s="28">
        <v>566.4</v>
      </c>
      <c r="N131" s="28">
        <v>554.4</v>
      </c>
      <c r="O131" s="39">
        <v>6169500</v>
      </c>
      <c r="P131" s="40">
        <v>-5.0798258345428155E-3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44742</v>
      </c>
      <c r="E132" s="37">
        <v>379.15</v>
      </c>
      <c r="F132" s="37">
        <v>377.31666666666666</v>
      </c>
      <c r="G132" s="38">
        <v>374.63333333333333</v>
      </c>
      <c r="H132" s="38">
        <v>370.11666666666667</v>
      </c>
      <c r="I132" s="38">
        <v>367.43333333333334</v>
      </c>
      <c r="J132" s="38">
        <v>381.83333333333331</v>
      </c>
      <c r="K132" s="38">
        <v>384.51666666666659</v>
      </c>
      <c r="L132" s="38">
        <v>389.0333333333333</v>
      </c>
      <c r="M132" s="28">
        <v>380</v>
      </c>
      <c r="N132" s="28">
        <v>372.8</v>
      </c>
      <c r="O132" s="39">
        <v>18738000</v>
      </c>
      <c r="P132" s="40">
        <v>-9.3052765147509774E-3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44742</v>
      </c>
      <c r="E133" s="37">
        <v>1641.7</v>
      </c>
      <c r="F133" s="37">
        <v>1638.95</v>
      </c>
      <c r="G133" s="38">
        <v>1628.2</v>
      </c>
      <c r="H133" s="38">
        <v>1614.7</v>
      </c>
      <c r="I133" s="38">
        <v>1603.95</v>
      </c>
      <c r="J133" s="38">
        <v>1652.45</v>
      </c>
      <c r="K133" s="38">
        <v>1663.2</v>
      </c>
      <c r="L133" s="38">
        <v>1676.7</v>
      </c>
      <c r="M133" s="28">
        <v>1649.7</v>
      </c>
      <c r="N133" s="28">
        <v>1625.45</v>
      </c>
      <c r="O133" s="39">
        <v>15299075</v>
      </c>
      <c r="P133" s="40">
        <v>-1.9456712484261754E-3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44742</v>
      </c>
      <c r="E134" s="37">
        <v>4321.3500000000004</v>
      </c>
      <c r="F134" s="37">
        <v>4277.8499999999995</v>
      </c>
      <c r="G134" s="38">
        <v>4215.5499999999993</v>
      </c>
      <c r="H134" s="38">
        <v>4109.75</v>
      </c>
      <c r="I134" s="38">
        <v>4047.45</v>
      </c>
      <c r="J134" s="38">
        <v>4383.6499999999987</v>
      </c>
      <c r="K134" s="38">
        <v>4445.95</v>
      </c>
      <c r="L134" s="38">
        <v>4551.7499999999982</v>
      </c>
      <c r="M134" s="28">
        <v>4340.1499999999996</v>
      </c>
      <c r="N134" s="28">
        <v>4172.05</v>
      </c>
      <c r="O134" s="39">
        <v>1542300</v>
      </c>
      <c r="P134" s="40">
        <v>-3.0457331447430458E-2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44742</v>
      </c>
      <c r="E135" s="37">
        <v>3613.65</v>
      </c>
      <c r="F135" s="37">
        <v>3573.1333333333332</v>
      </c>
      <c r="G135" s="38">
        <v>3522.4166666666665</v>
      </c>
      <c r="H135" s="38">
        <v>3431.1833333333334</v>
      </c>
      <c r="I135" s="38">
        <v>3380.4666666666667</v>
      </c>
      <c r="J135" s="38">
        <v>3664.3666666666663</v>
      </c>
      <c r="K135" s="38">
        <v>3715.0833333333335</v>
      </c>
      <c r="L135" s="38">
        <v>3806.3166666666662</v>
      </c>
      <c r="M135" s="28">
        <v>3623.85</v>
      </c>
      <c r="N135" s="28">
        <v>3481.9</v>
      </c>
      <c r="O135" s="39">
        <v>1228800</v>
      </c>
      <c r="P135" s="40">
        <v>-8.0723280594123346E-3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44742</v>
      </c>
      <c r="E136" s="37">
        <v>615.25</v>
      </c>
      <c r="F136" s="37">
        <v>611.85</v>
      </c>
      <c r="G136" s="38">
        <v>607.1</v>
      </c>
      <c r="H136" s="38">
        <v>598.95000000000005</v>
      </c>
      <c r="I136" s="38">
        <v>594.20000000000005</v>
      </c>
      <c r="J136" s="38">
        <v>620</v>
      </c>
      <c r="K136" s="38">
        <v>624.75</v>
      </c>
      <c r="L136" s="38">
        <v>632.9</v>
      </c>
      <c r="M136" s="28">
        <v>616.6</v>
      </c>
      <c r="N136" s="28">
        <v>603.70000000000005</v>
      </c>
      <c r="O136" s="39">
        <v>9538700</v>
      </c>
      <c r="P136" s="40">
        <v>-1.7682072829131652E-2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44742</v>
      </c>
      <c r="E137" s="37">
        <v>1045.5</v>
      </c>
      <c r="F137" s="37">
        <v>1046.2166666666667</v>
      </c>
      <c r="G137" s="38">
        <v>1034.7833333333333</v>
      </c>
      <c r="H137" s="38">
        <v>1024.0666666666666</v>
      </c>
      <c r="I137" s="38">
        <v>1012.6333333333332</v>
      </c>
      <c r="J137" s="38">
        <v>1056.9333333333334</v>
      </c>
      <c r="K137" s="38">
        <v>1068.3666666666668</v>
      </c>
      <c r="L137" s="38">
        <v>1079.0833333333335</v>
      </c>
      <c r="M137" s="28">
        <v>1057.6500000000001</v>
      </c>
      <c r="N137" s="28">
        <v>1035.5</v>
      </c>
      <c r="O137" s="39">
        <v>15495900</v>
      </c>
      <c r="P137" s="40">
        <v>1.9245821630830148E-2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44742</v>
      </c>
      <c r="E138" s="37">
        <v>185.9</v>
      </c>
      <c r="F138" s="37">
        <v>184.51666666666665</v>
      </c>
      <c r="G138" s="38">
        <v>182.3833333333333</v>
      </c>
      <c r="H138" s="38">
        <v>178.86666666666665</v>
      </c>
      <c r="I138" s="38">
        <v>176.73333333333329</v>
      </c>
      <c r="J138" s="38">
        <v>188.0333333333333</v>
      </c>
      <c r="K138" s="38">
        <v>190.16666666666663</v>
      </c>
      <c r="L138" s="38">
        <v>193.68333333333331</v>
      </c>
      <c r="M138" s="28">
        <v>186.65</v>
      </c>
      <c r="N138" s="28">
        <v>181</v>
      </c>
      <c r="O138" s="39">
        <v>21980000</v>
      </c>
      <c r="P138" s="40">
        <v>-1.1868368998381586E-2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44742</v>
      </c>
      <c r="E139" s="37">
        <v>96</v>
      </c>
      <c r="F139" s="37">
        <v>95.25</v>
      </c>
      <c r="G139" s="38">
        <v>94.2</v>
      </c>
      <c r="H139" s="38">
        <v>92.4</v>
      </c>
      <c r="I139" s="38">
        <v>91.350000000000009</v>
      </c>
      <c r="J139" s="38">
        <v>97.05</v>
      </c>
      <c r="K139" s="38">
        <v>98.100000000000009</v>
      </c>
      <c r="L139" s="38">
        <v>99.899999999999991</v>
      </c>
      <c r="M139" s="28">
        <v>96.3</v>
      </c>
      <c r="N139" s="28">
        <v>93.45</v>
      </c>
      <c r="O139" s="39">
        <v>27150000</v>
      </c>
      <c r="P139" s="40">
        <v>-1.1037527593818985E-3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44742</v>
      </c>
      <c r="E140" s="37">
        <v>519.29999999999995</v>
      </c>
      <c r="F140" s="37">
        <v>519.66666666666663</v>
      </c>
      <c r="G140" s="38">
        <v>513.98333333333323</v>
      </c>
      <c r="H140" s="38">
        <v>508.66666666666663</v>
      </c>
      <c r="I140" s="38">
        <v>502.98333333333323</v>
      </c>
      <c r="J140" s="38">
        <v>524.98333333333323</v>
      </c>
      <c r="K140" s="38">
        <v>530.66666666666663</v>
      </c>
      <c r="L140" s="38">
        <v>535.98333333333323</v>
      </c>
      <c r="M140" s="28">
        <v>525.35</v>
      </c>
      <c r="N140" s="28">
        <v>514.35</v>
      </c>
      <c r="O140" s="39">
        <v>10471600</v>
      </c>
      <c r="P140" s="40">
        <v>2.2012518423520856E-3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44742</v>
      </c>
      <c r="E141" s="37">
        <v>7953.3</v>
      </c>
      <c r="F141" s="37">
        <v>7942.8166666666657</v>
      </c>
      <c r="G141" s="38">
        <v>7885.6333333333314</v>
      </c>
      <c r="H141" s="38">
        <v>7817.9666666666653</v>
      </c>
      <c r="I141" s="38">
        <v>7760.783333333331</v>
      </c>
      <c r="J141" s="38">
        <v>8010.4833333333318</v>
      </c>
      <c r="K141" s="38">
        <v>8067.6666666666661</v>
      </c>
      <c r="L141" s="38">
        <v>8135.3333333333321</v>
      </c>
      <c r="M141" s="28">
        <v>8000</v>
      </c>
      <c r="N141" s="28">
        <v>7875.15</v>
      </c>
      <c r="O141" s="39">
        <v>3417300</v>
      </c>
      <c r="P141" s="40">
        <v>1.2713371266002844E-2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44742</v>
      </c>
      <c r="E142" s="37">
        <v>826.95</v>
      </c>
      <c r="F142" s="37">
        <v>820.4</v>
      </c>
      <c r="G142" s="38">
        <v>809.65</v>
      </c>
      <c r="H142" s="38">
        <v>792.35</v>
      </c>
      <c r="I142" s="38">
        <v>781.6</v>
      </c>
      <c r="J142" s="38">
        <v>837.69999999999993</v>
      </c>
      <c r="K142" s="38">
        <v>848.44999999999993</v>
      </c>
      <c r="L142" s="38">
        <v>865.74999999999989</v>
      </c>
      <c r="M142" s="28">
        <v>831.15</v>
      </c>
      <c r="N142" s="28">
        <v>803.1</v>
      </c>
      <c r="O142" s="39">
        <v>14155625</v>
      </c>
      <c r="P142" s="40">
        <v>8.6844214839226861E-3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44742</v>
      </c>
      <c r="E143" s="37">
        <v>1341.5</v>
      </c>
      <c r="F143" s="37">
        <v>1339.1333333333332</v>
      </c>
      <c r="G143" s="38">
        <v>1327.3166666666664</v>
      </c>
      <c r="H143" s="38">
        <v>1313.1333333333332</v>
      </c>
      <c r="I143" s="38">
        <v>1301.3166666666664</v>
      </c>
      <c r="J143" s="38">
        <v>1353.3166666666664</v>
      </c>
      <c r="K143" s="38">
        <v>1365.133333333333</v>
      </c>
      <c r="L143" s="38">
        <v>1379.3166666666664</v>
      </c>
      <c r="M143" s="28">
        <v>1350.95</v>
      </c>
      <c r="N143" s="28">
        <v>1324.95</v>
      </c>
      <c r="O143" s="39">
        <v>3093250</v>
      </c>
      <c r="P143" s="40">
        <v>-2.9332602704401503E-3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44742</v>
      </c>
      <c r="E144" s="37">
        <v>1579.8</v>
      </c>
      <c r="F144" s="37">
        <v>1586.3166666666666</v>
      </c>
      <c r="G144" s="38">
        <v>1558.5833333333333</v>
      </c>
      <c r="H144" s="38">
        <v>1537.3666666666666</v>
      </c>
      <c r="I144" s="38">
        <v>1509.6333333333332</v>
      </c>
      <c r="J144" s="38">
        <v>1607.5333333333333</v>
      </c>
      <c r="K144" s="38">
        <v>1635.2666666666669</v>
      </c>
      <c r="L144" s="38">
        <v>1656.4833333333333</v>
      </c>
      <c r="M144" s="28">
        <v>1614.05</v>
      </c>
      <c r="N144" s="28">
        <v>1565.1</v>
      </c>
      <c r="O144" s="39">
        <v>762400</v>
      </c>
      <c r="P144" s="40">
        <v>8.5730561093705498E-2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44742</v>
      </c>
      <c r="E145" s="37">
        <v>812.55</v>
      </c>
      <c r="F145" s="37">
        <v>806.76666666666677</v>
      </c>
      <c r="G145" s="38">
        <v>799.53333333333353</v>
      </c>
      <c r="H145" s="38">
        <v>786.51666666666677</v>
      </c>
      <c r="I145" s="38">
        <v>779.28333333333353</v>
      </c>
      <c r="J145" s="38">
        <v>819.78333333333353</v>
      </c>
      <c r="K145" s="38">
        <v>827.01666666666688</v>
      </c>
      <c r="L145" s="38">
        <v>840.03333333333353</v>
      </c>
      <c r="M145" s="28">
        <v>814</v>
      </c>
      <c r="N145" s="28">
        <v>793.75</v>
      </c>
      <c r="O145" s="39">
        <v>1928550</v>
      </c>
      <c r="P145" s="40">
        <v>2.0991052993805919E-2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44742</v>
      </c>
      <c r="E146" s="37">
        <v>773</v>
      </c>
      <c r="F146" s="37">
        <v>768.15</v>
      </c>
      <c r="G146" s="38">
        <v>762.09999999999991</v>
      </c>
      <c r="H146" s="38">
        <v>751.19999999999993</v>
      </c>
      <c r="I146" s="38">
        <v>745.14999999999986</v>
      </c>
      <c r="J146" s="38">
        <v>779.05</v>
      </c>
      <c r="K146" s="38">
        <v>785.09999999999991</v>
      </c>
      <c r="L146" s="38">
        <v>796</v>
      </c>
      <c r="M146" s="28">
        <v>774.2</v>
      </c>
      <c r="N146" s="28">
        <v>757.25</v>
      </c>
      <c r="O146" s="39">
        <v>2579800</v>
      </c>
      <c r="P146" s="40">
        <v>9.0745521395603542E-3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44742</v>
      </c>
      <c r="E147" s="37">
        <v>3072.55</v>
      </c>
      <c r="F147" s="37">
        <v>3047.15</v>
      </c>
      <c r="G147" s="38">
        <v>3002.4500000000003</v>
      </c>
      <c r="H147" s="38">
        <v>2932.3500000000004</v>
      </c>
      <c r="I147" s="38">
        <v>2887.6500000000005</v>
      </c>
      <c r="J147" s="38">
        <v>3117.25</v>
      </c>
      <c r="K147" s="38">
        <v>3161.95</v>
      </c>
      <c r="L147" s="38">
        <v>3232.0499999999997</v>
      </c>
      <c r="M147" s="28">
        <v>3091.85</v>
      </c>
      <c r="N147" s="28">
        <v>2977.05</v>
      </c>
      <c r="O147" s="39">
        <v>2530000</v>
      </c>
      <c r="P147" s="40">
        <v>1.7862890247827487E-2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44742</v>
      </c>
      <c r="E148" s="37">
        <v>129.19999999999999</v>
      </c>
      <c r="F148" s="37">
        <v>129.11666666666667</v>
      </c>
      <c r="G148" s="38">
        <v>128.18333333333334</v>
      </c>
      <c r="H148" s="38">
        <v>127.16666666666666</v>
      </c>
      <c r="I148" s="38">
        <v>126.23333333333332</v>
      </c>
      <c r="J148" s="38">
        <v>130.13333333333335</v>
      </c>
      <c r="K148" s="38">
        <v>131.06666666666669</v>
      </c>
      <c r="L148" s="38">
        <v>132.08333333333337</v>
      </c>
      <c r="M148" s="28">
        <v>130.05000000000001</v>
      </c>
      <c r="N148" s="28">
        <v>128.1</v>
      </c>
      <c r="O148" s="39">
        <v>32275000</v>
      </c>
      <c r="P148" s="40">
        <v>1.1390877896683013E-2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44742</v>
      </c>
      <c r="E149" s="37">
        <v>2588.15</v>
      </c>
      <c r="F149" s="37">
        <v>2563.7666666666669</v>
      </c>
      <c r="G149" s="38">
        <v>2514.9833333333336</v>
      </c>
      <c r="H149" s="38">
        <v>2441.8166666666666</v>
      </c>
      <c r="I149" s="38">
        <v>2393.0333333333333</v>
      </c>
      <c r="J149" s="38">
        <v>2636.9333333333338</v>
      </c>
      <c r="K149" s="38">
        <v>2685.7166666666676</v>
      </c>
      <c r="L149" s="38">
        <v>2758.8833333333341</v>
      </c>
      <c r="M149" s="28">
        <v>2612.5500000000002</v>
      </c>
      <c r="N149" s="28">
        <v>2490.6</v>
      </c>
      <c r="O149" s="39">
        <v>1663550</v>
      </c>
      <c r="P149" s="40">
        <v>2.1043771043771043E-4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44742</v>
      </c>
      <c r="E150" s="37">
        <v>75609.649999999994</v>
      </c>
      <c r="F150" s="37">
        <v>74924.049999999988</v>
      </c>
      <c r="G150" s="38">
        <v>74128.14999999998</v>
      </c>
      <c r="H150" s="38">
        <v>72646.649999999994</v>
      </c>
      <c r="I150" s="38">
        <v>71850.749999999985</v>
      </c>
      <c r="J150" s="38">
        <v>76405.549999999974</v>
      </c>
      <c r="K150" s="38">
        <v>77201.45</v>
      </c>
      <c r="L150" s="38">
        <v>78682.949999999968</v>
      </c>
      <c r="M150" s="28">
        <v>75719.95</v>
      </c>
      <c r="N150" s="28">
        <v>73442.55</v>
      </c>
      <c r="O150" s="39">
        <v>111330</v>
      </c>
      <c r="P150" s="40">
        <v>1.8479553563260451E-2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44742</v>
      </c>
      <c r="E151" s="37">
        <v>1125.55</v>
      </c>
      <c r="F151" s="37">
        <v>1121.2</v>
      </c>
      <c r="G151" s="38">
        <v>1111.4000000000001</v>
      </c>
      <c r="H151" s="38">
        <v>1097.25</v>
      </c>
      <c r="I151" s="38">
        <v>1087.45</v>
      </c>
      <c r="J151" s="38">
        <v>1135.3500000000001</v>
      </c>
      <c r="K151" s="38">
        <v>1145.1499999999999</v>
      </c>
      <c r="L151" s="38">
        <v>1159.3000000000002</v>
      </c>
      <c r="M151" s="28">
        <v>1131</v>
      </c>
      <c r="N151" s="28">
        <v>1107.05</v>
      </c>
      <c r="O151" s="39">
        <v>3886875</v>
      </c>
      <c r="P151" s="40">
        <v>1.3890247481169911E-2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44742</v>
      </c>
      <c r="E152" s="37">
        <v>280.05</v>
      </c>
      <c r="F152" s="37">
        <v>278.31666666666666</v>
      </c>
      <c r="G152" s="38">
        <v>276.18333333333334</v>
      </c>
      <c r="H152" s="38">
        <v>272.31666666666666</v>
      </c>
      <c r="I152" s="38">
        <v>270.18333333333334</v>
      </c>
      <c r="J152" s="38">
        <v>282.18333333333334</v>
      </c>
      <c r="K152" s="38">
        <v>284.31666666666666</v>
      </c>
      <c r="L152" s="38">
        <v>288.18333333333334</v>
      </c>
      <c r="M152" s="28">
        <v>280.45</v>
      </c>
      <c r="N152" s="28">
        <v>274.45</v>
      </c>
      <c r="O152" s="39">
        <v>3094400</v>
      </c>
      <c r="P152" s="40">
        <v>4.1536863966770508E-3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44742</v>
      </c>
      <c r="E153" s="37">
        <v>92.8</v>
      </c>
      <c r="F153" s="37">
        <v>92.3</v>
      </c>
      <c r="G153" s="38">
        <v>91.1</v>
      </c>
      <c r="H153" s="38">
        <v>89.399999999999991</v>
      </c>
      <c r="I153" s="38">
        <v>88.199999999999989</v>
      </c>
      <c r="J153" s="38">
        <v>94</v>
      </c>
      <c r="K153" s="38">
        <v>95.200000000000017</v>
      </c>
      <c r="L153" s="38">
        <v>96.9</v>
      </c>
      <c r="M153" s="28">
        <v>93.5</v>
      </c>
      <c r="N153" s="28">
        <v>90.6</v>
      </c>
      <c r="O153" s="39">
        <v>52895500</v>
      </c>
      <c r="P153" s="40">
        <v>3.8811451464819298E-2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44742</v>
      </c>
      <c r="E154" s="37">
        <v>3938.15</v>
      </c>
      <c r="F154" s="37">
        <v>3963.9833333333336</v>
      </c>
      <c r="G154" s="38">
        <v>3876.0666666666671</v>
      </c>
      <c r="H154" s="38">
        <v>3813.9833333333336</v>
      </c>
      <c r="I154" s="38">
        <v>3726.0666666666671</v>
      </c>
      <c r="J154" s="38">
        <v>4026.0666666666671</v>
      </c>
      <c r="K154" s="38">
        <v>4113.9833333333336</v>
      </c>
      <c r="L154" s="38">
        <v>4176.0666666666675</v>
      </c>
      <c r="M154" s="28">
        <v>4051.9</v>
      </c>
      <c r="N154" s="28">
        <v>3901.9</v>
      </c>
      <c r="O154" s="39">
        <v>1654000</v>
      </c>
      <c r="P154" s="40">
        <v>2.764833799316558E-2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44742</v>
      </c>
      <c r="E155" s="37">
        <v>3787.75</v>
      </c>
      <c r="F155" s="37">
        <v>3796.5</v>
      </c>
      <c r="G155" s="38">
        <v>3724.1</v>
      </c>
      <c r="H155" s="38">
        <v>3660.45</v>
      </c>
      <c r="I155" s="38">
        <v>3588.0499999999997</v>
      </c>
      <c r="J155" s="38">
        <v>3860.15</v>
      </c>
      <c r="K155" s="38">
        <v>3932.5499999999997</v>
      </c>
      <c r="L155" s="38">
        <v>3996.2000000000003</v>
      </c>
      <c r="M155" s="28">
        <v>3868.9</v>
      </c>
      <c r="N155" s="28">
        <v>3732.85</v>
      </c>
      <c r="O155" s="39">
        <v>326925</v>
      </c>
      <c r="P155" s="40">
        <v>-4.2188529993408039E-2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44742</v>
      </c>
      <c r="E156" s="37">
        <v>34.299999999999997</v>
      </c>
      <c r="F156" s="37">
        <v>34.166666666666664</v>
      </c>
      <c r="G156" s="38">
        <v>33.983333333333327</v>
      </c>
      <c r="H156" s="38">
        <v>33.666666666666664</v>
      </c>
      <c r="I156" s="38">
        <v>33.483333333333327</v>
      </c>
      <c r="J156" s="38">
        <v>34.483333333333327</v>
      </c>
      <c r="K156" s="38">
        <v>34.666666666666664</v>
      </c>
      <c r="L156" s="38">
        <v>34.983333333333327</v>
      </c>
      <c r="M156" s="28">
        <v>34.35</v>
      </c>
      <c r="N156" s="28">
        <v>33.85</v>
      </c>
      <c r="O156" s="39">
        <v>23700000</v>
      </c>
      <c r="P156" s="40">
        <v>-8.6585518885682021E-3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44742</v>
      </c>
      <c r="E157" s="37">
        <v>17418.3</v>
      </c>
      <c r="F157" s="37">
        <v>17310.95</v>
      </c>
      <c r="G157" s="38">
        <v>17142.95</v>
      </c>
      <c r="H157" s="38">
        <v>16867.599999999999</v>
      </c>
      <c r="I157" s="38">
        <v>16699.599999999999</v>
      </c>
      <c r="J157" s="38">
        <v>17586.300000000003</v>
      </c>
      <c r="K157" s="38">
        <v>17754.300000000003</v>
      </c>
      <c r="L157" s="38">
        <v>18029.650000000005</v>
      </c>
      <c r="M157" s="28">
        <v>17478.95</v>
      </c>
      <c r="N157" s="28">
        <v>17035.599999999999</v>
      </c>
      <c r="O157" s="39">
        <v>453615</v>
      </c>
      <c r="P157" s="40">
        <v>4.717764709791023E-3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44742</v>
      </c>
      <c r="E158" s="37">
        <v>128.25</v>
      </c>
      <c r="F158" s="37">
        <v>127.81666666666666</v>
      </c>
      <c r="G158" s="38">
        <v>125.88333333333333</v>
      </c>
      <c r="H158" s="38">
        <v>123.51666666666667</v>
      </c>
      <c r="I158" s="38">
        <v>121.58333333333333</v>
      </c>
      <c r="J158" s="38">
        <v>130.18333333333334</v>
      </c>
      <c r="K158" s="38">
        <v>132.11666666666667</v>
      </c>
      <c r="L158" s="38">
        <v>134.48333333333332</v>
      </c>
      <c r="M158" s="28">
        <v>129.75</v>
      </c>
      <c r="N158" s="28">
        <v>125.45</v>
      </c>
      <c r="O158" s="39">
        <v>48943500</v>
      </c>
      <c r="P158" s="40">
        <v>1.1772853185595568E-2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44742</v>
      </c>
      <c r="E159" s="37">
        <v>158.69999999999999</v>
      </c>
      <c r="F159" s="37">
        <v>157.33333333333334</v>
      </c>
      <c r="G159" s="38">
        <v>155.76666666666668</v>
      </c>
      <c r="H159" s="38">
        <v>152.83333333333334</v>
      </c>
      <c r="I159" s="38">
        <v>151.26666666666668</v>
      </c>
      <c r="J159" s="38">
        <v>160.26666666666668</v>
      </c>
      <c r="K159" s="38">
        <v>161.83333333333334</v>
      </c>
      <c r="L159" s="38">
        <v>164.76666666666668</v>
      </c>
      <c r="M159" s="28">
        <v>158.9</v>
      </c>
      <c r="N159" s="28">
        <v>154.4</v>
      </c>
      <c r="O159" s="39">
        <v>78608700</v>
      </c>
      <c r="P159" s="40">
        <v>-4.4036962171527579E-3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44742</v>
      </c>
      <c r="E160" s="37">
        <v>787.25</v>
      </c>
      <c r="F160" s="37">
        <v>791.13333333333333</v>
      </c>
      <c r="G160" s="38">
        <v>777.36666666666667</v>
      </c>
      <c r="H160" s="38">
        <v>767.48333333333335</v>
      </c>
      <c r="I160" s="38">
        <v>753.7166666666667</v>
      </c>
      <c r="J160" s="38">
        <v>801.01666666666665</v>
      </c>
      <c r="K160" s="38">
        <v>814.7833333333333</v>
      </c>
      <c r="L160" s="38">
        <v>824.66666666666663</v>
      </c>
      <c r="M160" s="28">
        <v>804.9</v>
      </c>
      <c r="N160" s="28">
        <v>781.25</v>
      </c>
      <c r="O160" s="39">
        <v>5166700</v>
      </c>
      <c r="P160" s="40">
        <v>1.1511580101411539E-2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44742</v>
      </c>
      <c r="E161" s="37">
        <v>3329.1</v>
      </c>
      <c r="F161" s="37">
        <v>3299.3166666666662</v>
      </c>
      <c r="G161" s="38">
        <v>3254.4333333333325</v>
      </c>
      <c r="H161" s="38">
        <v>3179.7666666666664</v>
      </c>
      <c r="I161" s="38">
        <v>3134.8833333333328</v>
      </c>
      <c r="J161" s="38">
        <v>3373.9833333333322</v>
      </c>
      <c r="K161" s="38">
        <v>3418.8666666666663</v>
      </c>
      <c r="L161" s="38">
        <v>3493.5333333333319</v>
      </c>
      <c r="M161" s="28">
        <v>3344.2</v>
      </c>
      <c r="N161" s="28">
        <v>3224.65</v>
      </c>
      <c r="O161" s="39">
        <v>246075</v>
      </c>
      <c r="P161" s="40">
        <v>9.1519219035997561E-4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44742</v>
      </c>
      <c r="E162" s="37">
        <v>152.15</v>
      </c>
      <c r="F162" s="37">
        <v>150.21666666666667</v>
      </c>
      <c r="G162" s="38">
        <v>147.93333333333334</v>
      </c>
      <c r="H162" s="38">
        <v>143.71666666666667</v>
      </c>
      <c r="I162" s="38">
        <v>141.43333333333334</v>
      </c>
      <c r="J162" s="38">
        <v>154.43333333333334</v>
      </c>
      <c r="K162" s="38">
        <v>156.7166666666667</v>
      </c>
      <c r="L162" s="38">
        <v>160.93333333333334</v>
      </c>
      <c r="M162" s="28">
        <v>152.5</v>
      </c>
      <c r="N162" s="28">
        <v>146</v>
      </c>
      <c r="O162" s="39">
        <v>43339450</v>
      </c>
      <c r="P162" s="40">
        <v>-2.0107938718662954E-2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44742</v>
      </c>
      <c r="E163" s="37">
        <v>43633.35</v>
      </c>
      <c r="F163" s="37">
        <v>43727.783333333333</v>
      </c>
      <c r="G163" s="38">
        <v>43255.566666666666</v>
      </c>
      <c r="H163" s="38">
        <v>42877.783333333333</v>
      </c>
      <c r="I163" s="38">
        <v>42405.566666666666</v>
      </c>
      <c r="J163" s="38">
        <v>44105.566666666666</v>
      </c>
      <c r="K163" s="38">
        <v>44577.783333333326</v>
      </c>
      <c r="L163" s="38">
        <v>44955.566666666666</v>
      </c>
      <c r="M163" s="28">
        <v>44200</v>
      </c>
      <c r="N163" s="28">
        <v>43350</v>
      </c>
      <c r="O163" s="39">
        <v>101595</v>
      </c>
      <c r="P163" s="40">
        <v>7.4371560315335417E-3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44742</v>
      </c>
      <c r="E164" s="37">
        <v>1820.45</v>
      </c>
      <c r="F164" s="37">
        <v>1821.2166666666665</v>
      </c>
      <c r="G164" s="38">
        <v>1800.333333333333</v>
      </c>
      <c r="H164" s="38">
        <v>1780.2166666666665</v>
      </c>
      <c r="I164" s="38">
        <v>1759.333333333333</v>
      </c>
      <c r="J164" s="38">
        <v>1841.333333333333</v>
      </c>
      <c r="K164" s="38">
        <v>1862.2166666666667</v>
      </c>
      <c r="L164" s="38">
        <v>1882.333333333333</v>
      </c>
      <c r="M164" s="28">
        <v>1842.1</v>
      </c>
      <c r="N164" s="28">
        <v>1801.1</v>
      </c>
      <c r="O164" s="39">
        <v>2826175</v>
      </c>
      <c r="P164" s="40">
        <v>1.7524752475247526E-2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44742</v>
      </c>
      <c r="E165" s="37">
        <v>3791.6</v>
      </c>
      <c r="F165" s="37">
        <v>3767.85</v>
      </c>
      <c r="G165" s="38">
        <v>3728.7999999999997</v>
      </c>
      <c r="H165" s="38">
        <v>3666</v>
      </c>
      <c r="I165" s="38">
        <v>3626.95</v>
      </c>
      <c r="J165" s="38">
        <v>3830.6499999999996</v>
      </c>
      <c r="K165" s="38">
        <v>3869.7</v>
      </c>
      <c r="L165" s="38">
        <v>3932.4999999999995</v>
      </c>
      <c r="M165" s="28">
        <v>3806.9</v>
      </c>
      <c r="N165" s="28">
        <v>3705.05</v>
      </c>
      <c r="O165" s="39">
        <v>404400</v>
      </c>
      <c r="P165" s="40">
        <v>-5.5330136481003319E-3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44742</v>
      </c>
      <c r="E166" s="37">
        <v>226.05</v>
      </c>
      <c r="F166" s="37">
        <v>224.58333333333334</v>
      </c>
      <c r="G166" s="38">
        <v>222.4666666666667</v>
      </c>
      <c r="H166" s="38">
        <v>218.88333333333335</v>
      </c>
      <c r="I166" s="38">
        <v>216.76666666666671</v>
      </c>
      <c r="J166" s="38">
        <v>228.16666666666669</v>
      </c>
      <c r="K166" s="38">
        <v>230.2833333333333</v>
      </c>
      <c r="L166" s="38">
        <v>233.86666666666667</v>
      </c>
      <c r="M166" s="28">
        <v>226.7</v>
      </c>
      <c r="N166" s="28">
        <v>221</v>
      </c>
      <c r="O166" s="39">
        <v>16293000</v>
      </c>
      <c r="P166" s="40">
        <v>-9.4838592011672451E-3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44742</v>
      </c>
      <c r="E167" s="37">
        <v>111.9</v>
      </c>
      <c r="F167" s="37">
        <v>111.11666666666667</v>
      </c>
      <c r="G167" s="38">
        <v>110.13333333333335</v>
      </c>
      <c r="H167" s="38">
        <v>108.36666666666667</v>
      </c>
      <c r="I167" s="38">
        <v>107.38333333333335</v>
      </c>
      <c r="J167" s="38">
        <v>112.88333333333335</v>
      </c>
      <c r="K167" s="38">
        <v>113.86666666666667</v>
      </c>
      <c r="L167" s="38">
        <v>115.63333333333335</v>
      </c>
      <c r="M167" s="28">
        <v>112.1</v>
      </c>
      <c r="N167" s="28">
        <v>109.35</v>
      </c>
      <c r="O167" s="39">
        <v>35054800</v>
      </c>
      <c r="P167" s="40">
        <v>-1.3779870922728065E-2</v>
      </c>
    </row>
    <row r="168" spans="1:16" ht="12.75" customHeight="1">
      <c r="A168" s="28">
        <v>158</v>
      </c>
      <c r="B168" s="29" t="s">
        <v>56</v>
      </c>
      <c r="C168" s="30" t="s">
        <v>177</v>
      </c>
      <c r="D168" s="31">
        <v>44742</v>
      </c>
      <c r="E168" s="37">
        <v>2245.75</v>
      </c>
      <c r="F168" s="37">
        <v>2229.3666666666668</v>
      </c>
      <c r="G168" s="38">
        <v>2204.1333333333337</v>
      </c>
      <c r="H168" s="38">
        <v>2162.5166666666669</v>
      </c>
      <c r="I168" s="38">
        <v>2137.2833333333338</v>
      </c>
      <c r="J168" s="38">
        <v>2270.9833333333336</v>
      </c>
      <c r="K168" s="38">
        <v>2296.2166666666672</v>
      </c>
      <c r="L168" s="38">
        <v>2337.8333333333335</v>
      </c>
      <c r="M168" s="28">
        <v>2254.6</v>
      </c>
      <c r="N168" s="28">
        <v>2187.75</v>
      </c>
      <c r="O168" s="39">
        <v>3457000</v>
      </c>
      <c r="P168" s="40">
        <v>-3.8319771889561163E-2</v>
      </c>
    </row>
    <row r="169" spans="1:16" ht="12.75" customHeight="1">
      <c r="A169" s="28">
        <v>159</v>
      </c>
      <c r="B169" s="29" t="s">
        <v>38</v>
      </c>
      <c r="C169" s="30" t="s">
        <v>178</v>
      </c>
      <c r="D169" s="31">
        <v>44742</v>
      </c>
      <c r="E169" s="37">
        <v>2705.7</v>
      </c>
      <c r="F169" s="37">
        <v>2693.8166666666671</v>
      </c>
      <c r="G169" s="38">
        <v>2662.233333333334</v>
      </c>
      <c r="H169" s="38">
        <v>2618.7666666666669</v>
      </c>
      <c r="I169" s="38">
        <v>2587.1833333333338</v>
      </c>
      <c r="J169" s="38">
        <v>2737.2833333333342</v>
      </c>
      <c r="K169" s="38">
        <v>2768.8666666666672</v>
      </c>
      <c r="L169" s="38">
        <v>2812.3333333333344</v>
      </c>
      <c r="M169" s="28">
        <v>2725.4</v>
      </c>
      <c r="N169" s="28">
        <v>2650.35</v>
      </c>
      <c r="O169" s="39">
        <v>1821500</v>
      </c>
      <c r="P169" s="40">
        <v>-2.6976495726495728E-2</v>
      </c>
    </row>
    <row r="170" spans="1:16" ht="12.75" customHeight="1">
      <c r="A170" s="28">
        <v>160</v>
      </c>
      <c r="B170" s="29" t="s">
        <v>58</v>
      </c>
      <c r="C170" s="30" t="s">
        <v>179</v>
      </c>
      <c r="D170" s="31">
        <v>44742</v>
      </c>
      <c r="E170" s="37">
        <v>31.5</v>
      </c>
      <c r="F170" s="37">
        <v>31.316666666666666</v>
      </c>
      <c r="G170" s="38">
        <v>31.033333333333331</v>
      </c>
      <c r="H170" s="38">
        <v>30.566666666666666</v>
      </c>
      <c r="I170" s="38">
        <v>30.283333333333331</v>
      </c>
      <c r="J170" s="38">
        <v>31.783333333333331</v>
      </c>
      <c r="K170" s="38">
        <v>32.06666666666667</v>
      </c>
      <c r="L170" s="38">
        <v>32.533333333333331</v>
      </c>
      <c r="M170" s="28">
        <v>31.6</v>
      </c>
      <c r="N170" s="28">
        <v>30.85</v>
      </c>
      <c r="O170" s="39">
        <v>234416000</v>
      </c>
      <c r="P170" s="40">
        <v>9.0220385674931129E-3</v>
      </c>
    </row>
    <row r="171" spans="1:16" ht="12.75" customHeight="1">
      <c r="A171" s="28">
        <v>161</v>
      </c>
      <c r="B171" s="29" t="s">
        <v>44</v>
      </c>
      <c r="C171" s="30" t="s">
        <v>271</v>
      </c>
      <c r="D171" s="31">
        <v>44742</v>
      </c>
      <c r="E171" s="37">
        <v>2546.65</v>
      </c>
      <c r="F171" s="37">
        <v>2532.2333333333331</v>
      </c>
      <c r="G171" s="38">
        <v>2509.4666666666662</v>
      </c>
      <c r="H171" s="38">
        <v>2472.2833333333333</v>
      </c>
      <c r="I171" s="38">
        <v>2449.5166666666664</v>
      </c>
      <c r="J171" s="38">
        <v>2569.4166666666661</v>
      </c>
      <c r="K171" s="38">
        <v>2592.1833333333334</v>
      </c>
      <c r="L171" s="38">
        <v>2629.3666666666659</v>
      </c>
      <c r="M171" s="28">
        <v>2555</v>
      </c>
      <c r="N171" s="28">
        <v>2495.0500000000002</v>
      </c>
      <c r="O171" s="39">
        <v>537600</v>
      </c>
      <c r="P171" s="40">
        <v>6.9850746268656713E-2</v>
      </c>
    </row>
    <row r="172" spans="1:16" ht="12.75" customHeight="1">
      <c r="A172" s="28">
        <v>162</v>
      </c>
      <c r="B172" s="29" t="s">
        <v>169</v>
      </c>
      <c r="C172" s="30" t="s">
        <v>180</v>
      </c>
      <c r="D172" s="31">
        <v>44742</v>
      </c>
      <c r="E172" s="37">
        <v>226.35</v>
      </c>
      <c r="F172" s="37">
        <v>226.93333333333331</v>
      </c>
      <c r="G172" s="38">
        <v>224.56666666666661</v>
      </c>
      <c r="H172" s="38">
        <v>222.7833333333333</v>
      </c>
      <c r="I172" s="38">
        <v>220.4166666666666</v>
      </c>
      <c r="J172" s="38">
        <v>228.71666666666661</v>
      </c>
      <c r="K172" s="38">
        <v>231.08333333333334</v>
      </c>
      <c r="L172" s="38">
        <v>232.86666666666662</v>
      </c>
      <c r="M172" s="28">
        <v>229.3</v>
      </c>
      <c r="N172" s="28">
        <v>225.15</v>
      </c>
      <c r="O172" s="39">
        <v>54389847</v>
      </c>
      <c r="P172" s="40">
        <v>4.2177136581233191E-2</v>
      </c>
    </row>
    <row r="173" spans="1:16" ht="12.75" customHeight="1">
      <c r="A173" s="28">
        <v>163</v>
      </c>
      <c r="B173" s="29" t="s">
        <v>181</v>
      </c>
      <c r="C173" s="30" t="s">
        <v>182</v>
      </c>
      <c r="D173" s="31">
        <v>44742</v>
      </c>
      <c r="E173" s="37">
        <v>1825.7</v>
      </c>
      <c r="F173" s="37">
        <v>1824.2333333333333</v>
      </c>
      <c r="G173" s="38">
        <v>1801.4666666666667</v>
      </c>
      <c r="H173" s="38">
        <v>1777.2333333333333</v>
      </c>
      <c r="I173" s="38">
        <v>1754.4666666666667</v>
      </c>
      <c r="J173" s="38">
        <v>1848.4666666666667</v>
      </c>
      <c r="K173" s="38">
        <v>1871.2333333333336</v>
      </c>
      <c r="L173" s="38">
        <v>1895.4666666666667</v>
      </c>
      <c r="M173" s="28">
        <v>1847</v>
      </c>
      <c r="N173" s="28">
        <v>1800</v>
      </c>
      <c r="O173" s="39">
        <v>2091980</v>
      </c>
      <c r="P173" s="40">
        <v>1.86286167261197E-2</v>
      </c>
    </row>
    <row r="174" spans="1:16" ht="12.75" customHeight="1">
      <c r="A174" s="28">
        <v>164</v>
      </c>
      <c r="B174" s="29" t="s">
        <v>44</v>
      </c>
      <c r="C174" s="30" t="s">
        <v>483</v>
      </c>
      <c r="D174" s="31">
        <v>44742</v>
      </c>
      <c r="E174" s="37">
        <v>167.7</v>
      </c>
      <c r="F174" s="37">
        <v>166.95000000000002</v>
      </c>
      <c r="G174" s="38">
        <v>165.00000000000003</v>
      </c>
      <c r="H174" s="38">
        <v>162.30000000000001</v>
      </c>
      <c r="I174" s="38">
        <v>160.35000000000002</v>
      </c>
      <c r="J174" s="38">
        <v>169.65000000000003</v>
      </c>
      <c r="K174" s="38">
        <v>171.60000000000002</v>
      </c>
      <c r="L174" s="38">
        <v>174.30000000000004</v>
      </c>
      <c r="M174" s="28">
        <v>168.9</v>
      </c>
      <c r="N174" s="28">
        <v>164.25</v>
      </c>
      <c r="O174" s="39">
        <v>6190000</v>
      </c>
      <c r="P174" s="40">
        <v>-3.6217303822937627E-3</v>
      </c>
    </row>
    <row r="175" spans="1:16" ht="12.75" customHeight="1">
      <c r="A175" s="28">
        <v>165</v>
      </c>
      <c r="B175" s="29" t="s">
        <v>42</v>
      </c>
      <c r="C175" s="30" t="s">
        <v>183</v>
      </c>
      <c r="D175" s="31">
        <v>44742</v>
      </c>
      <c r="E175" s="37">
        <v>688.85</v>
      </c>
      <c r="F175" s="37">
        <v>684.9666666666667</v>
      </c>
      <c r="G175" s="38">
        <v>677.73333333333335</v>
      </c>
      <c r="H175" s="38">
        <v>666.61666666666667</v>
      </c>
      <c r="I175" s="38">
        <v>659.38333333333333</v>
      </c>
      <c r="J175" s="38">
        <v>696.08333333333337</v>
      </c>
      <c r="K175" s="38">
        <v>703.31666666666672</v>
      </c>
      <c r="L175" s="38">
        <v>714.43333333333339</v>
      </c>
      <c r="M175" s="28">
        <v>692.2</v>
      </c>
      <c r="N175" s="28">
        <v>673.85</v>
      </c>
      <c r="O175" s="39">
        <v>2958850</v>
      </c>
      <c r="P175" s="40">
        <v>2.8360413589364846E-2</v>
      </c>
    </row>
    <row r="176" spans="1:16" ht="12.75" customHeight="1">
      <c r="A176" s="28">
        <v>166</v>
      </c>
      <c r="B176" s="29" t="s">
        <v>58</v>
      </c>
      <c r="C176" s="30" t="s">
        <v>184</v>
      </c>
      <c r="D176" s="31">
        <v>44742</v>
      </c>
      <c r="E176" s="37">
        <v>109.75</v>
      </c>
      <c r="F176" s="37">
        <v>109.53333333333335</v>
      </c>
      <c r="G176" s="38">
        <v>108.06666666666669</v>
      </c>
      <c r="H176" s="38">
        <v>106.38333333333334</v>
      </c>
      <c r="I176" s="38">
        <v>104.91666666666669</v>
      </c>
      <c r="J176" s="38">
        <v>111.2166666666667</v>
      </c>
      <c r="K176" s="38">
        <v>112.68333333333337</v>
      </c>
      <c r="L176" s="38">
        <v>114.3666666666667</v>
      </c>
      <c r="M176" s="28">
        <v>111</v>
      </c>
      <c r="N176" s="28">
        <v>107.85</v>
      </c>
      <c r="O176" s="39">
        <v>49405800</v>
      </c>
      <c r="P176" s="40">
        <v>5.133710550227373E-2</v>
      </c>
    </row>
    <row r="177" spans="1:16" ht="12.75" customHeight="1">
      <c r="A177" s="28">
        <v>167</v>
      </c>
      <c r="B177" s="29" t="s">
        <v>169</v>
      </c>
      <c r="C177" s="30" t="s">
        <v>185</v>
      </c>
      <c r="D177" s="31">
        <v>44742</v>
      </c>
      <c r="E177" s="37">
        <v>121.3</v>
      </c>
      <c r="F177" s="37">
        <v>120.65000000000002</v>
      </c>
      <c r="G177" s="38">
        <v>119.55000000000004</v>
      </c>
      <c r="H177" s="38">
        <v>117.80000000000003</v>
      </c>
      <c r="I177" s="38">
        <v>116.70000000000005</v>
      </c>
      <c r="J177" s="38">
        <v>122.40000000000003</v>
      </c>
      <c r="K177" s="38">
        <v>123.50000000000003</v>
      </c>
      <c r="L177" s="38">
        <v>125.25000000000003</v>
      </c>
      <c r="M177" s="28">
        <v>121.75</v>
      </c>
      <c r="N177" s="28">
        <v>118.9</v>
      </c>
      <c r="O177" s="39">
        <v>28110000</v>
      </c>
      <c r="P177" s="40">
        <v>4.3429844097995544E-2</v>
      </c>
    </row>
    <row r="178" spans="1:16" ht="12.75" customHeight="1">
      <c r="A178" s="28">
        <v>168</v>
      </c>
      <c r="B178" s="255" t="s">
        <v>79</v>
      </c>
      <c r="C178" s="30" t="s">
        <v>186</v>
      </c>
      <c r="D178" s="31">
        <v>44742</v>
      </c>
      <c r="E178" s="37">
        <v>2717.6</v>
      </c>
      <c r="F178" s="37">
        <v>2691.6166666666663</v>
      </c>
      <c r="G178" s="38">
        <v>2656.4333333333325</v>
      </c>
      <c r="H178" s="38">
        <v>2595.266666666666</v>
      </c>
      <c r="I178" s="38">
        <v>2560.0833333333321</v>
      </c>
      <c r="J178" s="38">
        <v>2752.7833333333328</v>
      </c>
      <c r="K178" s="38">
        <v>2787.9666666666662</v>
      </c>
      <c r="L178" s="38">
        <v>2849.1333333333332</v>
      </c>
      <c r="M178" s="28">
        <v>2726.8</v>
      </c>
      <c r="N178" s="28">
        <v>2630.45</v>
      </c>
      <c r="O178" s="39">
        <v>35202000</v>
      </c>
      <c r="P178" s="40">
        <v>-2.8139558960554922E-2</v>
      </c>
    </row>
    <row r="179" spans="1:16" ht="12.75" customHeight="1">
      <c r="A179" s="28">
        <v>169</v>
      </c>
      <c r="B179" s="29" t="s">
        <v>119</v>
      </c>
      <c r="C179" s="30" t="s">
        <v>187</v>
      </c>
      <c r="D179" s="31">
        <v>44742</v>
      </c>
      <c r="E179" s="37">
        <v>76.650000000000006</v>
      </c>
      <c r="F179" s="37">
        <v>76.216666666666669</v>
      </c>
      <c r="G179" s="38">
        <v>75.333333333333343</v>
      </c>
      <c r="H179" s="38">
        <v>74.01666666666668</v>
      </c>
      <c r="I179" s="38">
        <v>73.133333333333354</v>
      </c>
      <c r="J179" s="38">
        <v>77.533333333333331</v>
      </c>
      <c r="K179" s="38">
        <v>78.416666666666657</v>
      </c>
      <c r="L179" s="38">
        <v>79.73333333333332</v>
      </c>
      <c r="M179" s="28">
        <v>77.099999999999994</v>
      </c>
      <c r="N179" s="28">
        <v>74.900000000000006</v>
      </c>
      <c r="O179" s="39">
        <v>113302500</v>
      </c>
      <c r="P179" s="40">
        <v>3.5712082050719518E-2</v>
      </c>
    </row>
    <row r="180" spans="1:16" ht="12.75" customHeight="1">
      <c r="A180" s="28">
        <v>170</v>
      </c>
      <c r="B180" s="29" t="s">
        <v>58</v>
      </c>
      <c r="C180" s="30" t="s">
        <v>274</v>
      </c>
      <c r="D180" s="31">
        <v>44742</v>
      </c>
      <c r="E180" s="37">
        <v>782.05</v>
      </c>
      <c r="F180" s="37">
        <v>778.06666666666661</v>
      </c>
      <c r="G180" s="38">
        <v>773.33333333333326</v>
      </c>
      <c r="H180" s="38">
        <v>764.61666666666667</v>
      </c>
      <c r="I180" s="38">
        <v>759.88333333333333</v>
      </c>
      <c r="J180" s="38">
        <v>786.78333333333319</v>
      </c>
      <c r="K180" s="38">
        <v>791.51666666666654</v>
      </c>
      <c r="L180" s="38">
        <v>800.23333333333312</v>
      </c>
      <c r="M180" s="28">
        <v>782.8</v>
      </c>
      <c r="N180" s="28">
        <v>769.35</v>
      </c>
      <c r="O180" s="39">
        <v>7421400</v>
      </c>
      <c r="P180" s="40">
        <v>-3.4911512742702151E-3</v>
      </c>
    </row>
    <row r="181" spans="1:16" ht="12.75" customHeight="1">
      <c r="A181" s="28">
        <v>171</v>
      </c>
      <c r="B181" s="29" t="s">
        <v>63</v>
      </c>
      <c r="C181" s="30" t="s">
        <v>188</v>
      </c>
      <c r="D181" s="31">
        <v>44742</v>
      </c>
      <c r="E181" s="37">
        <v>1146.95</v>
      </c>
      <c r="F181" s="37">
        <v>1140.5333333333335</v>
      </c>
      <c r="G181" s="38">
        <v>1131.666666666667</v>
      </c>
      <c r="H181" s="38">
        <v>1116.3833333333334</v>
      </c>
      <c r="I181" s="38">
        <v>1107.5166666666669</v>
      </c>
      <c r="J181" s="38">
        <v>1155.8166666666671</v>
      </c>
      <c r="K181" s="38">
        <v>1164.6833333333334</v>
      </c>
      <c r="L181" s="38">
        <v>1179.9666666666672</v>
      </c>
      <c r="M181" s="28">
        <v>1149.4000000000001</v>
      </c>
      <c r="N181" s="28">
        <v>1125.25</v>
      </c>
      <c r="O181" s="39">
        <v>7642500</v>
      </c>
      <c r="P181" s="40">
        <v>5.1292168080489245E-3</v>
      </c>
    </row>
    <row r="182" spans="1:16" ht="12.75" customHeight="1">
      <c r="A182" s="28">
        <v>172</v>
      </c>
      <c r="B182" s="29" t="s">
        <v>58</v>
      </c>
      <c r="C182" s="30" t="s">
        <v>189</v>
      </c>
      <c r="D182" s="31">
        <v>44742</v>
      </c>
      <c r="E182" s="37">
        <v>471.5</v>
      </c>
      <c r="F182" s="37">
        <v>470.75</v>
      </c>
      <c r="G182" s="38">
        <v>468.15</v>
      </c>
      <c r="H182" s="38">
        <v>464.79999999999995</v>
      </c>
      <c r="I182" s="38">
        <v>462.19999999999993</v>
      </c>
      <c r="J182" s="38">
        <v>474.1</v>
      </c>
      <c r="K182" s="38">
        <v>476.70000000000005</v>
      </c>
      <c r="L182" s="38">
        <v>480.05000000000007</v>
      </c>
      <c r="M182" s="28">
        <v>473.35</v>
      </c>
      <c r="N182" s="28">
        <v>467.4</v>
      </c>
      <c r="O182" s="39">
        <v>69814500</v>
      </c>
      <c r="P182" s="40">
        <v>1.6311468250502226E-2</v>
      </c>
    </row>
    <row r="183" spans="1:16" ht="12.75" customHeight="1">
      <c r="A183" s="28">
        <v>173</v>
      </c>
      <c r="B183" s="29" t="s">
        <v>42</v>
      </c>
      <c r="C183" s="30" t="s">
        <v>190</v>
      </c>
      <c r="D183" s="31">
        <v>44742</v>
      </c>
      <c r="E183" s="37">
        <v>21572.05</v>
      </c>
      <c r="F183" s="37">
        <v>21434.966666666664</v>
      </c>
      <c r="G183" s="38">
        <v>21212.083333333328</v>
      </c>
      <c r="H183" s="38">
        <v>20852.116666666665</v>
      </c>
      <c r="I183" s="38">
        <v>20629.23333333333</v>
      </c>
      <c r="J183" s="38">
        <v>21794.933333333327</v>
      </c>
      <c r="K183" s="38">
        <v>22017.816666666666</v>
      </c>
      <c r="L183" s="38">
        <v>22377.783333333326</v>
      </c>
      <c r="M183" s="28">
        <v>21657.85</v>
      </c>
      <c r="N183" s="28">
        <v>21075</v>
      </c>
      <c r="O183" s="39">
        <v>282325</v>
      </c>
      <c r="P183" s="40">
        <v>-1.9443216968625717E-3</v>
      </c>
    </row>
    <row r="184" spans="1:16" ht="12.75" customHeight="1">
      <c r="A184" s="28">
        <v>174</v>
      </c>
      <c r="B184" s="29" t="s">
        <v>70</v>
      </c>
      <c r="C184" s="30" t="s">
        <v>191</v>
      </c>
      <c r="D184" s="31">
        <v>44742</v>
      </c>
      <c r="E184" s="37">
        <v>2414.6</v>
      </c>
      <c r="F184" s="37">
        <v>2418.3166666666662</v>
      </c>
      <c r="G184" s="38">
        <v>2397.1833333333325</v>
      </c>
      <c r="H184" s="38">
        <v>2379.7666666666664</v>
      </c>
      <c r="I184" s="38">
        <v>2358.6333333333328</v>
      </c>
      <c r="J184" s="38">
        <v>2435.7333333333322</v>
      </c>
      <c r="K184" s="38">
        <v>2456.8666666666663</v>
      </c>
      <c r="L184" s="38">
        <v>2474.2833333333319</v>
      </c>
      <c r="M184" s="28">
        <v>2439.4499999999998</v>
      </c>
      <c r="N184" s="28">
        <v>2400.9</v>
      </c>
      <c r="O184" s="39">
        <v>1442650</v>
      </c>
      <c r="P184" s="40">
        <v>-1.7126546146527116E-3</v>
      </c>
    </row>
    <row r="185" spans="1:16" ht="12.75" customHeight="1">
      <c r="A185" s="28">
        <v>175</v>
      </c>
      <c r="B185" s="29" t="s">
        <v>40</v>
      </c>
      <c r="C185" s="30" t="s">
        <v>192</v>
      </c>
      <c r="D185" s="31">
        <v>44742</v>
      </c>
      <c r="E185" s="37">
        <v>2395.65</v>
      </c>
      <c r="F185" s="37">
        <v>2388.0499999999997</v>
      </c>
      <c r="G185" s="38">
        <v>2361.5999999999995</v>
      </c>
      <c r="H185" s="38">
        <v>2327.5499999999997</v>
      </c>
      <c r="I185" s="38">
        <v>2301.0999999999995</v>
      </c>
      <c r="J185" s="38">
        <v>2422.0999999999995</v>
      </c>
      <c r="K185" s="38">
        <v>2448.5499999999993</v>
      </c>
      <c r="L185" s="38">
        <v>2482.5999999999995</v>
      </c>
      <c r="M185" s="28">
        <v>2414.5</v>
      </c>
      <c r="N185" s="28">
        <v>2354</v>
      </c>
      <c r="O185" s="39">
        <v>3705375</v>
      </c>
      <c r="P185" s="40">
        <v>1.001737708269447E-2</v>
      </c>
    </row>
    <row r="186" spans="1:16" ht="12.75" customHeight="1">
      <c r="A186" s="28">
        <v>176</v>
      </c>
      <c r="B186" s="29" t="s">
        <v>63</v>
      </c>
      <c r="C186" s="30" t="s">
        <v>193</v>
      </c>
      <c r="D186" s="31">
        <v>44742</v>
      </c>
      <c r="E186" s="37">
        <v>1196.05</v>
      </c>
      <c r="F186" s="37">
        <v>1189.6166666666666</v>
      </c>
      <c r="G186" s="38">
        <v>1180.9333333333332</v>
      </c>
      <c r="H186" s="38">
        <v>1165.8166666666666</v>
      </c>
      <c r="I186" s="38">
        <v>1157.1333333333332</v>
      </c>
      <c r="J186" s="38">
        <v>1204.7333333333331</v>
      </c>
      <c r="K186" s="38">
        <v>1213.4166666666665</v>
      </c>
      <c r="L186" s="38">
        <v>1228.5333333333331</v>
      </c>
      <c r="M186" s="28">
        <v>1198.3</v>
      </c>
      <c r="N186" s="28">
        <v>1174.5</v>
      </c>
      <c r="O186" s="39">
        <v>3568800</v>
      </c>
      <c r="P186" s="40">
        <v>-8.5014169028171365E-3</v>
      </c>
    </row>
    <row r="187" spans="1:16" ht="12.75" customHeight="1">
      <c r="A187" s="28">
        <v>177</v>
      </c>
      <c r="B187" s="29" t="s">
        <v>47</v>
      </c>
      <c r="C187" s="30" t="s">
        <v>512</v>
      </c>
      <c r="D187" s="31">
        <v>44742</v>
      </c>
      <c r="E187" s="37">
        <v>332</v>
      </c>
      <c r="F187" s="37">
        <v>330.45</v>
      </c>
      <c r="G187" s="38">
        <v>326.64999999999998</v>
      </c>
      <c r="H187" s="38">
        <v>321.3</v>
      </c>
      <c r="I187" s="38">
        <v>317.5</v>
      </c>
      <c r="J187" s="38">
        <v>335.79999999999995</v>
      </c>
      <c r="K187" s="38">
        <v>339.6</v>
      </c>
      <c r="L187" s="38">
        <v>344.94999999999993</v>
      </c>
      <c r="M187" s="28">
        <v>334.25</v>
      </c>
      <c r="N187" s="28">
        <v>325.10000000000002</v>
      </c>
      <c r="O187" s="39">
        <v>3699000</v>
      </c>
      <c r="P187" s="40">
        <v>-9.6385542168674707E-3</v>
      </c>
    </row>
    <row r="188" spans="1:16" ht="12.75" customHeight="1">
      <c r="A188" s="28">
        <v>178</v>
      </c>
      <c r="B188" s="29" t="s">
        <v>47</v>
      </c>
      <c r="C188" s="30" t="s">
        <v>194</v>
      </c>
      <c r="D188" s="31">
        <v>44742</v>
      </c>
      <c r="E188" s="37">
        <v>858.85</v>
      </c>
      <c r="F188" s="37">
        <v>851.91666666666663</v>
      </c>
      <c r="G188" s="38">
        <v>842.38333333333321</v>
      </c>
      <c r="H188" s="38">
        <v>825.91666666666663</v>
      </c>
      <c r="I188" s="38">
        <v>816.38333333333321</v>
      </c>
      <c r="J188" s="38">
        <v>868.38333333333321</v>
      </c>
      <c r="K188" s="38">
        <v>877.91666666666674</v>
      </c>
      <c r="L188" s="38">
        <v>894.38333333333321</v>
      </c>
      <c r="M188" s="28">
        <v>861.45</v>
      </c>
      <c r="N188" s="28">
        <v>835.45</v>
      </c>
      <c r="O188" s="39">
        <v>21981400</v>
      </c>
      <c r="P188" s="40">
        <v>-1.5672998558084131E-2</v>
      </c>
    </row>
    <row r="189" spans="1:16" ht="12.75" customHeight="1">
      <c r="A189" s="28">
        <v>179</v>
      </c>
      <c r="B189" s="29" t="s">
        <v>181</v>
      </c>
      <c r="C189" s="30" t="s">
        <v>195</v>
      </c>
      <c r="D189" s="31">
        <v>44742</v>
      </c>
      <c r="E189" s="37">
        <v>443.95</v>
      </c>
      <c r="F189" s="37">
        <v>443.16666666666669</v>
      </c>
      <c r="G189" s="38">
        <v>439.58333333333337</v>
      </c>
      <c r="H189" s="38">
        <v>435.2166666666667</v>
      </c>
      <c r="I189" s="38">
        <v>431.63333333333338</v>
      </c>
      <c r="J189" s="38">
        <v>447.53333333333336</v>
      </c>
      <c r="K189" s="38">
        <v>451.11666666666673</v>
      </c>
      <c r="L189" s="38">
        <v>455.48333333333335</v>
      </c>
      <c r="M189" s="28">
        <v>446.75</v>
      </c>
      <c r="N189" s="28">
        <v>438.8</v>
      </c>
      <c r="O189" s="39">
        <v>12126000</v>
      </c>
      <c r="P189" s="40">
        <v>-1.2354830738818879E-3</v>
      </c>
    </row>
    <row r="190" spans="1:16" ht="12.75" customHeight="1">
      <c r="A190" s="28">
        <v>180</v>
      </c>
      <c r="B190" s="29" t="s">
        <v>47</v>
      </c>
      <c r="C190" s="30" t="s">
        <v>276</v>
      </c>
      <c r="D190" s="31">
        <v>44742</v>
      </c>
      <c r="E190" s="37">
        <v>549.54999999999995</v>
      </c>
      <c r="F190" s="37">
        <v>545.9</v>
      </c>
      <c r="G190" s="38">
        <v>540.84999999999991</v>
      </c>
      <c r="H190" s="38">
        <v>532.15</v>
      </c>
      <c r="I190" s="38">
        <v>527.09999999999991</v>
      </c>
      <c r="J190" s="38">
        <v>554.59999999999991</v>
      </c>
      <c r="K190" s="38">
        <v>559.64999999999986</v>
      </c>
      <c r="L190" s="38">
        <v>568.34999999999991</v>
      </c>
      <c r="M190" s="28">
        <v>550.95000000000005</v>
      </c>
      <c r="N190" s="28">
        <v>537.20000000000005</v>
      </c>
      <c r="O190" s="39">
        <v>978200</v>
      </c>
      <c r="P190" s="40">
        <v>-1.8954969411292748E-2</v>
      </c>
    </row>
    <row r="191" spans="1:16" ht="12.75" customHeight="1">
      <c r="A191" s="28">
        <v>181</v>
      </c>
      <c r="B191" s="29" t="s">
        <v>38</v>
      </c>
      <c r="C191" s="30" t="s">
        <v>196</v>
      </c>
      <c r="D191" s="31">
        <v>44742</v>
      </c>
      <c r="E191" s="37">
        <v>939.05</v>
      </c>
      <c r="F191" s="37">
        <v>939.15</v>
      </c>
      <c r="G191" s="38">
        <v>933.3</v>
      </c>
      <c r="H191" s="38">
        <v>927.55</v>
      </c>
      <c r="I191" s="38">
        <v>921.69999999999993</v>
      </c>
      <c r="J191" s="38">
        <v>944.9</v>
      </c>
      <c r="K191" s="38">
        <v>950.75000000000011</v>
      </c>
      <c r="L191" s="38">
        <v>956.5</v>
      </c>
      <c r="M191" s="28">
        <v>945</v>
      </c>
      <c r="N191" s="28">
        <v>933.4</v>
      </c>
      <c r="O191" s="39">
        <v>5064000</v>
      </c>
      <c r="P191" s="40">
        <v>-1.5772870662460567E-3</v>
      </c>
    </row>
    <row r="192" spans="1:16" ht="12.75" customHeight="1">
      <c r="A192" s="28">
        <v>182</v>
      </c>
      <c r="B192" s="29" t="s">
        <v>74</v>
      </c>
      <c r="C192" s="30" t="s">
        <v>531</v>
      </c>
      <c r="D192" s="31">
        <v>44742</v>
      </c>
      <c r="E192" s="37">
        <v>952.45</v>
      </c>
      <c r="F192" s="37">
        <v>951.76666666666677</v>
      </c>
      <c r="G192" s="38">
        <v>945.78333333333353</v>
      </c>
      <c r="H192" s="38">
        <v>939.11666666666679</v>
      </c>
      <c r="I192" s="38">
        <v>933.13333333333355</v>
      </c>
      <c r="J192" s="38">
        <v>958.43333333333351</v>
      </c>
      <c r="K192" s="38">
        <v>964.41666666666686</v>
      </c>
      <c r="L192" s="38">
        <v>971.08333333333348</v>
      </c>
      <c r="M192" s="28">
        <v>957.75</v>
      </c>
      <c r="N192" s="28">
        <v>945.1</v>
      </c>
      <c r="O192" s="39">
        <v>3957200</v>
      </c>
      <c r="P192" s="40">
        <v>8.3836607802665452E-3</v>
      </c>
    </row>
    <row r="193" spans="1:16" ht="12.75" customHeight="1">
      <c r="A193" s="28">
        <v>183</v>
      </c>
      <c r="B193" s="29" t="s">
        <v>56</v>
      </c>
      <c r="C193" s="30" t="s">
        <v>197</v>
      </c>
      <c r="D193" s="31">
        <v>44742</v>
      </c>
      <c r="E193" s="37">
        <v>754.45</v>
      </c>
      <c r="F193" s="37">
        <v>751.38333333333333</v>
      </c>
      <c r="G193" s="38">
        <v>745.9666666666667</v>
      </c>
      <c r="H193" s="38">
        <v>737.48333333333335</v>
      </c>
      <c r="I193" s="38">
        <v>732.06666666666672</v>
      </c>
      <c r="J193" s="38">
        <v>759.86666666666667</v>
      </c>
      <c r="K193" s="38">
        <v>765.28333333333342</v>
      </c>
      <c r="L193" s="38">
        <v>773.76666666666665</v>
      </c>
      <c r="M193" s="28">
        <v>756.8</v>
      </c>
      <c r="N193" s="28">
        <v>742.9</v>
      </c>
      <c r="O193" s="39">
        <v>8411850</v>
      </c>
      <c r="P193" s="40">
        <v>-1.0585931297305881E-2</v>
      </c>
    </row>
    <row r="194" spans="1:16" ht="12.75" customHeight="1">
      <c r="A194" s="28">
        <v>184</v>
      </c>
      <c r="B194" s="29" t="s">
        <v>49</v>
      </c>
      <c r="C194" s="30" t="s">
        <v>198</v>
      </c>
      <c r="D194" s="31">
        <v>44742</v>
      </c>
      <c r="E194" s="37">
        <v>440.5</v>
      </c>
      <c r="F194" s="37">
        <v>440.95</v>
      </c>
      <c r="G194" s="38">
        <v>435.4</v>
      </c>
      <c r="H194" s="38">
        <v>430.3</v>
      </c>
      <c r="I194" s="38">
        <v>424.75</v>
      </c>
      <c r="J194" s="38">
        <v>446.04999999999995</v>
      </c>
      <c r="K194" s="38">
        <v>451.6</v>
      </c>
      <c r="L194" s="38">
        <v>456.69999999999993</v>
      </c>
      <c r="M194" s="28">
        <v>446.5</v>
      </c>
      <c r="N194" s="28">
        <v>435.85</v>
      </c>
      <c r="O194" s="39">
        <v>73889100</v>
      </c>
      <c r="P194" s="40">
        <v>1.7863452553884811E-2</v>
      </c>
    </row>
    <row r="195" spans="1:16" ht="12.75" customHeight="1">
      <c r="A195" s="28">
        <v>185</v>
      </c>
      <c r="B195" s="29" t="s">
        <v>169</v>
      </c>
      <c r="C195" s="30" t="s">
        <v>199</v>
      </c>
      <c r="D195" s="31">
        <v>44742</v>
      </c>
      <c r="E195" s="37">
        <v>233.15</v>
      </c>
      <c r="F195" s="37">
        <v>232.56666666666669</v>
      </c>
      <c r="G195" s="38">
        <v>230.63333333333338</v>
      </c>
      <c r="H195" s="38">
        <v>228.1166666666667</v>
      </c>
      <c r="I195" s="38">
        <v>226.18333333333339</v>
      </c>
      <c r="J195" s="38">
        <v>235.08333333333337</v>
      </c>
      <c r="K195" s="38">
        <v>237.01666666666671</v>
      </c>
      <c r="L195" s="38">
        <v>239.53333333333336</v>
      </c>
      <c r="M195" s="28">
        <v>234.5</v>
      </c>
      <c r="N195" s="28">
        <v>230.05</v>
      </c>
      <c r="O195" s="39">
        <v>87935625</v>
      </c>
      <c r="P195" s="40">
        <v>7.891377509574098E-3</v>
      </c>
    </row>
    <row r="196" spans="1:16" ht="12.75" customHeight="1">
      <c r="A196" s="28">
        <v>186</v>
      </c>
      <c r="B196" s="29" t="s">
        <v>119</v>
      </c>
      <c r="C196" s="30" t="s">
        <v>200</v>
      </c>
      <c r="D196" s="31">
        <v>44742</v>
      </c>
      <c r="E196" s="37">
        <v>1031.2</v>
      </c>
      <c r="F196" s="37">
        <v>1024.9666666666667</v>
      </c>
      <c r="G196" s="38">
        <v>1014.2333333333333</v>
      </c>
      <c r="H196" s="38">
        <v>997.26666666666665</v>
      </c>
      <c r="I196" s="38">
        <v>986.5333333333333</v>
      </c>
      <c r="J196" s="38">
        <v>1041.9333333333334</v>
      </c>
      <c r="K196" s="38">
        <v>1052.666666666667</v>
      </c>
      <c r="L196" s="38">
        <v>1069.6333333333334</v>
      </c>
      <c r="M196" s="28">
        <v>1035.7</v>
      </c>
      <c r="N196" s="28">
        <v>1008</v>
      </c>
      <c r="O196" s="39">
        <v>29872825</v>
      </c>
      <c r="P196" s="40">
        <v>-3.1565169468173053E-2</v>
      </c>
    </row>
    <row r="197" spans="1:16" ht="12.75" customHeight="1">
      <c r="A197" s="28">
        <v>187</v>
      </c>
      <c r="B197" s="29" t="s">
        <v>86</v>
      </c>
      <c r="C197" s="30" t="s">
        <v>201</v>
      </c>
      <c r="D197" s="31">
        <v>44742</v>
      </c>
      <c r="E197" s="37">
        <v>3423.9</v>
      </c>
      <c r="F197" s="37">
        <v>3402.35</v>
      </c>
      <c r="G197" s="38">
        <v>3372.5499999999997</v>
      </c>
      <c r="H197" s="38">
        <v>3321.2</v>
      </c>
      <c r="I197" s="38">
        <v>3291.3999999999996</v>
      </c>
      <c r="J197" s="38">
        <v>3453.7</v>
      </c>
      <c r="K197" s="38">
        <v>3483.5</v>
      </c>
      <c r="L197" s="38">
        <v>3534.85</v>
      </c>
      <c r="M197" s="28">
        <v>3432.15</v>
      </c>
      <c r="N197" s="28">
        <v>3351</v>
      </c>
      <c r="O197" s="39">
        <v>12154650</v>
      </c>
      <c r="P197" s="40">
        <v>-4.1906306837732879E-3</v>
      </c>
    </row>
    <row r="198" spans="1:16" ht="12.75" customHeight="1">
      <c r="A198" s="28">
        <v>188</v>
      </c>
      <c r="B198" s="29" t="s">
        <v>86</v>
      </c>
      <c r="C198" s="30" t="s">
        <v>202</v>
      </c>
      <c r="D198" s="31">
        <v>44742</v>
      </c>
      <c r="E198" s="37">
        <v>1150</v>
      </c>
      <c r="F198" s="37">
        <v>1149.4666666666667</v>
      </c>
      <c r="G198" s="38">
        <v>1136.1833333333334</v>
      </c>
      <c r="H198" s="38">
        <v>1122.3666666666668</v>
      </c>
      <c r="I198" s="38">
        <v>1109.0833333333335</v>
      </c>
      <c r="J198" s="38">
        <v>1163.2833333333333</v>
      </c>
      <c r="K198" s="38">
        <v>1176.5666666666666</v>
      </c>
      <c r="L198" s="38">
        <v>1190.3833333333332</v>
      </c>
      <c r="M198" s="28">
        <v>1162.75</v>
      </c>
      <c r="N198" s="28">
        <v>1135.6500000000001</v>
      </c>
      <c r="O198" s="39">
        <v>20562000</v>
      </c>
      <c r="P198" s="40">
        <v>7.0001248907206201E-2</v>
      </c>
    </row>
    <row r="199" spans="1:16" ht="12.75" customHeight="1">
      <c r="A199" s="28">
        <v>189</v>
      </c>
      <c r="B199" s="29" t="s">
        <v>56</v>
      </c>
      <c r="C199" s="30" t="s">
        <v>203</v>
      </c>
      <c r="D199" s="31">
        <v>44742</v>
      </c>
      <c r="E199" s="37">
        <v>2219.65</v>
      </c>
      <c r="F199" s="37">
        <v>2205.9833333333336</v>
      </c>
      <c r="G199" s="38">
        <v>2188.416666666667</v>
      </c>
      <c r="H199" s="38">
        <v>2157.1833333333334</v>
      </c>
      <c r="I199" s="38">
        <v>2139.6166666666668</v>
      </c>
      <c r="J199" s="38">
        <v>2237.2166666666672</v>
      </c>
      <c r="K199" s="38">
        <v>2254.7833333333338</v>
      </c>
      <c r="L199" s="38">
        <v>2286.0166666666673</v>
      </c>
      <c r="M199" s="28">
        <v>2223.5500000000002</v>
      </c>
      <c r="N199" s="28">
        <v>2174.75</v>
      </c>
      <c r="O199" s="39">
        <v>7000500</v>
      </c>
      <c r="P199" s="40">
        <v>-2.4456521739130436E-2</v>
      </c>
    </row>
    <row r="200" spans="1:16" ht="12.75" customHeight="1">
      <c r="A200" s="28">
        <v>190</v>
      </c>
      <c r="B200" s="29" t="s">
        <v>47</v>
      </c>
      <c r="C200" s="30" t="s">
        <v>204</v>
      </c>
      <c r="D200" s="31">
        <v>44742</v>
      </c>
      <c r="E200" s="37">
        <v>2801.1</v>
      </c>
      <c r="F200" s="37">
        <v>2830.6833333333329</v>
      </c>
      <c r="G200" s="38">
        <v>2752.3666666666659</v>
      </c>
      <c r="H200" s="38">
        <v>2703.6333333333328</v>
      </c>
      <c r="I200" s="38">
        <v>2625.3166666666657</v>
      </c>
      <c r="J200" s="38">
        <v>2879.4166666666661</v>
      </c>
      <c r="K200" s="38">
        <v>2957.7333333333327</v>
      </c>
      <c r="L200" s="38">
        <v>3006.4666666666662</v>
      </c>
      <c r="M200" s="28">
        <v>2909</v>
      </c>
      <c r="N200" s="28">
        <v>2781.95</v>
      </c>
      <c r="O200" s="39">
        <v>863500</v>
      </c>
      <c r="P200" s="40">
        <v>-4.6383213694091659E-2</v>
      </c>
    </row>
    <row r="201" spans="1:16" ht="12.75" customHeight="1">
      <c r="A201" s="28">
        <v>191</v>
      </c>
      <c r="B201" s="29" t="s">
        <v>169</v>
      </c>
      <c r="C201" s="30" t="s">
        <v>205</v>
      </c>
      <c r="D201" s="31">
        <v>44742</v>
      </c>
      <c r="E201" s="37">
        <v>479.5</v>
      </c>
      <c r="F201" s="37">
        <v>476.75</v>
      </c>
      <c r="G201" s="38">
        <v>472.35</v>
      </c>
      <c r="H201" s="38">
        <v>465.20000000000005</v>
      </c>
      <c r="I201" s="38">
        <v>460.80000000000007</v>
      </c>
      <c r="J201" s="38">
        <v>483.9</v>
      </c>
      <c r="K201" s="38">
        <v>488.29999999999995</v>
      </c>
      <c r="L201" s="38">
        <v>495.44999999999993</v>
      </c>
      <c r="M201" s="28">
        <v>481.15</v>
      </c>
      <c r="N201" s="28">
        <v>469.6</v>
      </c>
      <c r="O201" s="39">
        <v>3171000</v>
      </c>
      <c r="P201" s="40">
        <v>-5.6444026340545629E-3</v>
      </c>
    </row>
    <row r="202" spans="1:16" ht="12.75" customHeight="1">
      <c r="A202" s="28">
        <v>192</v>
      </c>
      <c r="B202" s="29" t="s">
        <v>44</v>
      </c>
      <c r="C202" s="30" t="s">
        <v>206</v>
      </c>
      <c r="D202" s="31">
        <v>44742</v>
      </c>
      <c r="E202" s="37">
        <v>1117.3</v>
      </c>
      <c r="F202" s="37">
        <v>1114.8666666666666</v>
      </c>
      <c r="G202" s="38">
        <v>1104.7833333333331</v>
      </c>
      <c r="H202" s="38">
        <v>1092.2666666666664</v>
      </c>
      <c r="I202" s="38">
        <v>1082.1833333333329</v>
      </c>
      <c r="J202" s="38">
        <v>1127.3833333333332</v>
      </c>
      <c r="K202" s="38">
        <v>1137.4666666666667</v>
      </c>
      <c r="L202" s="38">
        <v>1149.9833333333333</v>
      </c>
      <c r="M202" s="28">
        <v>1124.95</v>
      </c>
      <c r="N202" s="28">
        <v>1102.3499999999999</v>
      </c>
      <c r="O202" s="39">
        <v>3916450</v>
      </c>
      <c r="P202" s="40">
        <v>3.5262552702184743E-2</v>
      </c>
    </row>
    <row r="203" spans="1:16" ht="12.75" customHeight="1">
      <c r="A203" s="28">
        <v>193</v>
      </c>
      <c r="B203" s="29" t="s">
        <v>49</v>
      </c>
      <c r="C203" s="30" t="s">
        <v>207</v>
      </c>
      <c r="D203" s="31">
        <v>44742</v>
      </c>
      <c r="E203" s="37">
        <v>738.75</v>
      </c>
      <c r="F203" s="37">
        <v>736.76666666666677</v>
      </c>
      <c r="G203" s="38">
        <v>732.83333333333348</v>
      </c>
      <c r="H203" s="38">
        <v>726.91666666666674</v>
      </c>
      <c r="I203" s="38">
        <v>722.98333333333346</v>
      </c>
      <c r="J203" s="38">
        <v>742.68333333333351</v>
      </c>
      <c r="K203" s="38">
        <v>746.61666666666667</v>
      </c>
      <c r="L203" s="38">
        <v>752.53333333333353</v>
      </c>
      <c r="M203" s="28">
        <v>740.7</v>
      </c>
      <c r="N203" s="28">
        <v>730.85</v>
      </c>
      <c r="O203" s="39">
        <v>7901600</v>
      </c>
      <c r="P203" s="40">
        <v>8.5775553967119365E-3</v>
      </c>
    </row>
    <row r="204" spans="1:16" ht="12.75" customHeight="1">
      <c r="A204" s="28">
        <v>194</v>
      </c>
      <c r="B204" s="29" t="s">
        <v>56</v>
      </c>
      <c r="C204" s="30" t="s">
        <v>208</v>
      </c>
      <c r="D204" s="31">
        <v>44742</v>
      </c>
      <c r="E204" s="37">
        <v>1540.3</v>
      </c>
      <c r="F204" s="37">
        <v>1534.5333333333335</v>
      </c>
      <c r="G204" s="38">
        <v>1522.166666666667</v>
      </c>
      <c r="H204" s="38">
        <v>1504.0333333333335</v>
      </c>
      <c r="I204" s="38">
        <v>1491.666666666667</v>
      </c>
      <c r="J204" s="38">
        <v>1552.666666666667</v>
      </c>
      <c r="K204" s="38">
        <v>1565.0333333333333</v>
      </c>
      <c r="L204" s="38">
        <v>1583.166666666667</v>
      </c>
      <c r="M204" s="28">
        <v>1546.9</v>
      </c>
      <c r="N204" s="28">
        <v>1516.4</v>
      </c>
      <c r="O204" s="39">
        <v>1079700</v>
      </c>
      <c r="P204" s="40">
        <v>6.5002959163543109E-2</v>
      </c>
    </row>
    <row r="205" spans="1:16" ht="12.75" customHeight="1">
      <c r="A205" s="28">
        <v>195</v>
      </c>
      <c r="B205" s="29" t="s">
        <v>42</v>
      </c>
      <c r="C205" s="30" t="s">
        <v>209</v>
      </c>
      <c r="D205" s="31">
        <v>44742</v>
      </c>
      <c r="E205" s="37">
        <v>6029.45</v>
      </c>
      <c r="F205" s="37">
        <v>5993.45</v>
      </c>
      <c r="G205" s="38">
        <v>5942.5</v>
      </c>
      <c r="H205" s="38">
        <v>5855.55</v>
      </c>
      <c r="I205" s="38">
        <v>5804.6</v>
      </c>
      <c r="J205" s="38">
        <v>6080.4</v>
      </c>
      <c r="K205" s="38">
        <v>6131.3499999999985</v>
      </c>
      <c r="L205" s="38">
        <v>6218.2999999999993</v>
      </c>
      <c r="M205" s="28">
        <v>6044.4</v>
      </c>
      <c r="N205" s="28">
        <v>5906.5</v>
      </c>
      <c r="O205" s="39">
        <v>2413500</v>
      </c>
      <c r="P205" s="40">
        <v>3.2778467200136933E-2</v>
      </c>
    </row>
    <row r="206" spans="1:16" ht="12.75" customHeight="1">
      <c r="A206" s="28">
        <v>196</v>
      </c>
      <c r="B206" s="29" t="s">
        <v>38</v>
      </c>
      <c r="C206" s="30" t="s">
        <v>210</v>
      </c>
      <c r="D206" s="31">
        <v>44742</v>
      </c>
      <c r="E206" s="37">
        <v>775.9</v>
      </c>
      <c r="F206" s="37">
        <v>775.94999999999993</v>
      </c>
      <c r="G206" s="38">
        <v>766.69999999999982</v>
      </c>
      <c r="H206" s="38">
        <v>757.49999999999989</v>
      </c>
      <c r="I206" s="38">
        <v>748.24999999999977</v>
      </c>
      <c r="J206" s="38">
        <v>785.14999999999986</v>
      </c>
      <c r="K206" s="38">
        <v>794.40000000000009</v>
      </c>
      <c r="L206" s="38">
        <v>803.59999999999991</v>
      </c>
      <c r="M206" s="28">
        <v>785.2</v>
      </c>
      <c r="N206" s="28">
        <v>766.75</v>
      </c>
      <c r="O206" s="39">
        <v>19498700</v>
      </c>
      <c r="P206" s="40">
        <v>-6.228052739680647E-3</v>
      </c>
    </row>
    <row r="207" spans="1:16" ht="12.75" customHeight="1">
      <c r="A207" s="28">
        <v>197</v>
      </c>
      <c r="B207" s="29" t="s">
        <v>119</v>
      </c>
      <c r="C207" s="30" t="s">
        <v>211</v>
      </c>
      <c r="D207" s="31">
        <v>44742</v>
      </c>
      <c r="E207" s="37">
        <v>322.05</v>
      </c>
      <c r="F207" s="37">
        <v>320.38333333333333</v>
      </c>
      <c r="G207" s="38">
        <v>317.51666666666665</v>
      </c>
      <c r="H207" s="38">
        <v>312.98333333333335</v>
      </c>
      <c r="I207" s="38">
        <v>310.11666666666667</v>
      </c>
      <c r="J207" s="38">
        <v>324.91666666666663</v>
      </c>
      <c r="K207" s="38">
        <v>327.7833333333333</v>
      </c>
      <c r="L207" s="38">
        <v>332.31666666666661</v>
      </c>
      <c r="M207" s="28">
        <v>323.25</v>
      </c>
      <c r="N207" s="28">
        <v>315.85000000000002</v>
      </c>
      <c r="O207" s="39">
        <v>52115650</v>
      </c>
      <c r="P207" s="40">
        <v>-2.7703073942338279E-2</v>
      </c>
    </row>
    <row r="208" spans="1:16" ht="12.75" customHeight="1">
      <c r="A208" s="28">
        <v>198</v>
      </c>
      <c r="B208" s="29" t="s">
        <v>70</v>
      </c>
      <c r="C208" s="30" t="s">
        <v>212</v>
      </c>
      <c r="D208" s="31">
        <v>44742</v>
      </c>
      <c r="E208" s="37">
        <v>1042.55</v>
      </c>
      <c r="F208" s="37">
        <v>1040.4333333333334</v>
      </c>
      <c r="G208" s="38">
        <v>1033.3666666666668</v>
      </c>
      <c r="H208" s="38">
        <v>1024.1833333333334</v>
      </c>
      <c r="I208" s="38">
        <v>1017.1166666666668</v>
      </c>
      <c r="J208" s="38">
        <v>1049.6166666666668</v>
      </c>
      <c r="K208" s="38">
        <v>1056.6833333333334</v>
      </c>
      <c r="L208" s="38">
        <v>1065.8666666666668</v>
      </c>
      <c r="M208" s="28">
        <v>1047.5</v>
      </c>
      <c r="N208" s="28">
        <v>1031.25</v>
      </c>
      <c r="O208" s="39">
        <v>3109500</v>
      </c>
      <c r="P208" s="40">
        <v>3.3743351063829786E-2</v>
      </c>
    </row>
    <row r="209" spans="1:16" ht="12.75" customHeight="1">
      <c r="A209" s="28">
        <v>199</v>
      </c>
      <c r="B209" s="29" t="s">
        <v>70</v>
      </c>
      <c r="C209" s="30" t="s">
        <v>281</v>
      </c>
      <c r="D209" s="31">
        <v>44742</v>
      </c>
      <c r="E209" s="37">
        <v>1669</v>
      </c>
      <c r="F209" s="37">
        <v>1664.0166666666667</v>
      </c>
      <c r="G209" s="38">
        <v>1653.0333333333333</v>
      </c>
      <c r="H209" s="38">
        <v>1637.0666666666666</v>
      </c>
      <c r="I209" s="38">
        <v>1626.0833333333333</v>
      </c>
      <c r="J209" s="38">
        <v>1679.9833333333333</v>
      </c>
      <c r="K209" s="38">
        <v>1690.9666666666665</v>
      </c>
      <c r="L209" s="38">
        <v>1706.9333333333334</v>
      </c>
      <c r="M209" s="28">
        <v>1675</v>
      </c>
      <c r="N209" s="28">
        <v>1648.05</v>
      </c>
      <c r="O209" s="39">
        <v>637600</v>
      </c>
      <c r="P209" s="40">
        <v>1.3914287986006201E-2</v>
      </c>
    </row>
    <row r="210" spans="1:16" ht="12.75" customHeight="1">
      <c r="A210" s="28">
        <v>200</v>
      </c>
      <c r="B210" s="29" t="s">
        <v>86</v>
      </c>
      <c r="C210" s="30" t="s">
        <v>213</v>
      </c>
      <c r="D210" s="31">
        <v>44742</v>
      </c>
      <c r="E210" s="37">
        <v>475.55</v>
      </c>
      <c r="F210" s="37">
        <v>473.58333333333331</v>
      </c>
      <c r="G210" s="38">
        <v>469.96666666666664</v>
      </c>
      <c r="H210" s="38">
        <v>464.38333333333333</v>
      </c>
      <c r="I210" s="38">
        <v>460.76666666666665</v>
      </c>
      <c r="J210" s="38">
        <v>479.16666666666663</v>
      </c>
      <c r="K210" s="38">
        <v>482.7833333333333</v>
      </c>
      <c r="L210" s="38">
        <v>488.36666666666662</v>
      </c>
      <c r="M210" s="28">
        <v>477.2</v>
      </c>
      <c r="N210" s="28">
        <v>468</v>
      </c>
      <c r="O210" s="39">
        <v>31537200</v>
      </c>
      <c r="P210" s="40">
        <v>-2.6185958254269451E-3</v>
      </c>
    </row>
    <row r="211" spans="1:16" ht="12.75" customHeight="1">
      <c r="A211" s="28">
        <v>201</v>
      </c>
      <c r="B211" s="29" t="s">
        <v>181</v>
      </c>
      <c r="C211" s="30" t="s">
        <v>214</v>
      </c>
      <c r="D211" s="31">
        <v>44742</v>
      </c>
      <c r="E211" s="37">
        <v>256.2</v>
      </c>
      <c r="F211" s="37">
        <v>255</v>
      </c>
      <c r="G211" s="38">
        <v>251.7</v>
      </c>
      <c r="H211" s="38">
        <v>247.2</v>
      </c>
      <c r="I211" s="38">
        <v>243.89999999999998</v>
      </c>
      <c r="J211" s="38">
        <v>259.5</v>
      </c>
      <c r="K211" s="38">
        <v>262.79999999999995</v>
      </c>
      <c r="L211" s="38">
        <v>267.3</v>
      </c>
      <c r="M211" s="28">
        <v>258.3</v>
      </c>
      <c r="N211" s="28">
        <v>250.5</v>
      </c>
      <c r="O211" s="39">
        <v>73761000</v>
      </c>
      <c r="P211" s="40">
        <v>4.9045653328973716E-3</v>
      </c>
    </row>
    <row r="212" spans="1:16" ht="12.75" customHeight="1">
      <c r="A212" s="28">
        <v>202</v>
      </c>
      <c r="B212" s="29" t="s">
        <v>47</v>
      </c>
      <c r="C212" s="30" t="s">
        <v>860</v>
      </c>
      <c r="D212" s="31">
        <v>44742</v>
      </c>
      <c r="E212" s="37">
        <v>366.7</v>
      </c>
      <c r="F212" s="37">
        <v>368.84999999999997</v>
      </c>
      <c r="G212" s="38">
        <v>362.84999999999991</v>
      </c>
      <c r="H212" s="38">
        <v>358.99999999999994</v>
      </c>
      <c r="I212" s="38">
        <v>352.99999999999989</v>
      </c>
      <c r="J212" s="38">
        <v>372.69999999999993</v>
      </c>
      <c r="K212" s="38">
        <v>378.70000000000005</v>
      </c>
      <c r="L212" s="38">
        <v>382.54999999999995</v>
      </c>
      <c r="M212" s="28">
        <v>374.85</v>
      </c>
      <c r="N212" s="28">
        <v>365</v>
      </c>
      <c r="O212" s="39">
        <v>12106900</v>
      </c>
      <c r="P212" s="40">
        <v>-9.4072600942376409E-4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1"/>
      <c r="B215" s="304"/>
      <c r="C215" s="281"/>
      <c r="D215" s="305"/>
      <c r="E215" s="282"/>
      <c r="F215" s="282"/>
      <c r="G215" s="306"/>
      <c r="H215" s="306"/>
      <c r="I215" s="306"/>
      <c r="J215" s="306"/>
      <c r="K215" s="306"/>
      <c r="L215" s="306"/>
      <c r="M215" s="281"/>
      <c r="N215" s="281"/>
      <c r="O215" s="307"/>
      <c r="P215" s="308"/>
    </row>
    <row r="216" spans="1:16" ht="12.75" customHeight="1">
      <c r="A216" s="281"/>
      <c r="B216" s="304"/>
      <c r="C216" s="281"/>
      <c r="D216" s="305"/>
      <c r="E216" s="282"/>
      <c r="F216" s="282"/>
      <c r="G216" s="306"/>
      <c r="H216" s="306"/>
      <c r="I216" s="306"/>
      <c r="J216" s="306"/>
      <c r="K216" s="306"/>
      <c r="L216" s="306"/>
      <c r="M216" s="281"/>
      <c r="N216" s="281"/>
      <c r="O216" s="307"/>
      <c r="P216" s="308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8" sqref="B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6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44715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9" t="s">
        <v>16</v>
      </c>
      <c r="B8" s="391"/>
      <c r="C8" s="395" t="s">
        <v>20</v>
      </c>
      <c r="D8" s="395" t="s">
        <v>21</v>
      </c>
      <c r="E8" s="386" t="s">
        <v>22</v>
      </c>
      <c r="F8" s="387"/>
      <c r="G8" s="388"/>
      <c r="H8" s="386" t="s">
        <v>23</v>
      </c>
      <c r="I8" s="387"/>
      <c r="J8" s="388"/>
      <c r="K8" s="23"/>
      <c r="L8" s="50"/>
      <c r="M8" s="50"/>
      <c r="N8" s="1"/>
      <c r="O8" s="1"/>
    </row>
    <row r="9" spans="1:15" ht="36" customHeight="1">
      <c r="A9" s="393"/>
      <c r="B9" s="394"/>
      <c r="C9" s="394"/>
      <c r="D9" s="39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16628</v>
      </c>
      <c r="D10" s="32">
        <v>16572.483333333334</v>
      </c>
      <c r="E10" s="32">
        <v>16498.566666666666</v>
      </c>
      <c r="F10" s="32">
        <v>16369.133333333331</v>
      </c>
      <c r="G10" s="32">
        <v>16295.216666666664</v>
      </c>
      <c r="H10" s="32">
        <v>16701.916666666668</v>
      </c>
      <c r="I10" s="32">
        <v>16775.833333333332</v>
      </c>
      <c r="J10" s="32">
        <v>16905.26666666667</v>
      </c>
      <c r="K10" s="34">
        <v>16646.400000000001</v>
      </c>
      <c r="L10" s="34">
        <v>16443.05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35613.65</v>
      </c>
      <c r="D11" s="37">
        <v>35558.283333333333</v>
      </c>
      <c r="E11" s="37">
        <v>35440.366666666669</v>
      </c>
      <c r="F11" s="37">
        <v>35267.083333333336</v>
      </c>
      <c r="G11" s="37">
        <v>35149.166666666672</v>
      </c>
      <c r="H11" s="37">
        <v>35731.566666666666</v>
      </c>
      <c r="I11" s="37">
        <v>35849.483333333337</v>
      </c>
      <c r="J11" s="37">
        <v>36022.766666666663</v>
      </c>
      <c r="K11" s="28">
        <v>35676.199999999997</v>
      </c>
      <c r="L11" s="28">
        <v>35385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2634.5</v>
      </c>
      <c r="D12" s="37">
        <v>2621.3833333333332</v>
      </c>
      <c r="E12" s="37">
        <v>2604.7166666666662</v>
      </c>
      <c r="F12" s="37">
        <v>2574.9333333333329</v>
      </c>
      <c r="G12" s="37">
        <v>2558.266666666666</v>
      </c>
      <c r="H12" s="37">
        <v>2651.1666666666665</v>
      </c>
      <c r="I12" s="37">
        <v>2667.8333333333335</v>
      </c>
      <c r="J12" s="37">
        <v>2697.6166666666668</v>
      </c>
      <c r="K12" s="28">
        <v>2638.05</v>
      </c>
      <c r="L12" s="28">
        <v>2591.6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4887</v>
      </c>
      <c r="D13" s="37">
        <v>4869.45</v>
      </c>
      <c r="E13" s="37">
        <v>4844.5499999999993</v>
      </c>
      <c r="F13" s="37">
        <v>4802.0999999999995</v>
      </c>
      <c r="G13" s="37">
        <v>4777.1999999999989</v>
      </c>
      <c r="H13" s="37">
        <v>4911.8999999999996</v>
      </c>
      <c r="I13" s="37">
        <v>4936.7999999999993</v>
      </c>
      <c r="J13" s="37">
        <v>4979.25</v>
      </c>
      <c r="K13" s="28">
        <v>4894.3500000000004</v>
      </c>
      <c r="L13" s="28">
        <v>4827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29792.35</v>
      </c>
      <c r="D14" s="37">
        <v>29621.866666666669</v>
      </c>
      <c r="E14" s="37">
        <v>29368.383333333339</v>
      </c>
      <c r="F14" s="37">
        <v>28944.416666666672</v>
      </c>
      <c r="G14" s="37">
        <v>28690.933333333342</v>
      </c>
      <c r="H14" s="37">
        <v>30045.833333333336</v>
      </c>
      <c r="I14" s="37">
        <v>30299.316666666666</v>
      </c>
      <c r="J14" s="37">
        <v>30723.283333333333</v>
      </c>
      <c r="K14" s="28">
        <v>29875.35</v>
      </c>
      <c r="L14" s="28">
        <v>29197.9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4113.1499999999996</v>
      </c>
      <c r="D15" s="37">
        <v>4100.0333333333328</v>
      </c>
      <c r="E15" s="37">
        <v>4079.6166666666659</v>
      </c>
      <c r="F15" s="37">
        <v>4046.083333333333</v>
      </c>
      <c r="G15" s="37">
        <v>4025.6666666666661</v>
      </c>
      <c r="H15" s="37">
        <v>4133.5666666666657</v>
      </c>
      <c r="I15" s="37">
        <v>4153.9833333333336</v>
      </c>
      <c r="J15" s="37">
        <v>4187.5166666666655</v>
      </c>
      <c r="K15" s="28">
        <v>4120.45</v>
      </c>
      <c r="L15" s="28">
        <v>4066.5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7837.6</v>
      </c>
      <c r="D16" s="37">
        <v>7816.9000000000005</v>
      </c>
      <c r="E16" s="37">
        <v>7786.9000000000015</v>
      </c>
      <c r="F16" s="37">
        <v>7736.2000000000007</v>
      </c>
      <c r="G16" s="37">
        <v>7706.2000000000016</v>
      </c>
      <c r="H16" s="37">
        <v>7867.6000000000013</v>
      </c>
      <c r="I16" s="37">
        <v>7897.5999999999995</v>
      </c>
      <c r="J16" s="37">
        <v>7948.3000000000011</v>
      </c>
      <c r="K16" s="28">
        <v>7846.9</v>
      </c>
      <c r="L16" s="28">
        <v>7766.2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2198.75</v>
      </c>
      <c r="D17" s="37">
        <v>2198.8166666666666</v>
      </c>
      <c r="E17" s="37">
        <v>2185.9833333333331</v>
      </c>
      <c r="F17" s="37">
        <v>2173.2166666666667</v>
      </c>
      <c r="G17" s="37">
        <v>2160.3833333333332</v>
      </c>
      <c r="H17" s="37">
        <v>2211.583333333333</v>
      </c>
      <c r="I17" s="37">
        <v>2224.416666666667</v>
      </c>
      <c r="J17" s="37">
        <v>2237.1833333333329</v>
      </c>
      <c r="K17" s="28">
        <v>2211.65</v>
      </c>
      <c r="L17" s="28">
        <v>2186.0500000000002</v>
      </c>
      <c r="M17" s="28">
        <v>1.9569700000000001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1301.9000000000001</v>
      </c>
      <c r="D18" s="37">
        <v>1296.1166666666668</v>
      </c>
      <c r="E18" s="37">
        <v>1284.2333333333336</v>
      </c>
      <c r="F18" s="37">
        <v>1266.5666666666668</v>
      </c>
      <c r="G18" s="37">
        <v>1254.6833333333336</v>
      </c>
      <c r="H18" s="37">
        <v>1313.7833333333335</v>
      </c>
      <c r="I18" s="37">
        <v>1325.6666666666667</v>
      </c>
      <c r="J18" s="37">
        <v>1343.3333333333335</v>
      </c>
      <c r="K18" s="28">
        <v>1308</v>
      </c>
      <c r="L18" s="28">
        <v>1278.45</v>
      </c>
      <c r="M18" s="28">
        <v>5.9802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739.9</v>
      </c>
      <c r="D19" s="37">
        <v>743.0333333333333</v>
      </c>
      <c r="E19" s="37">
        <v>734.86666666666656</v>
      </c>
      <c r="F19" s="37">
        <v>729.83333333333326</v>
      </c>
      <c r="G19" s="37">
        <v>721.66666666666652</v>
      </c>
      <c r="H19" s="37">
        <v>748.06666666666661</v>
      </c>
      <c r="I19" s="37">
        <v>756.23333333333335</v>
      </c>
      <c r="J19" s="37">
        <v>761.26666666666665</v>
      </c>
      <c r="K19" s="28">
        <v>751.2</v>
      </c>
      <c r="L19" s="28">
        <v>738</v>
      </c>
      <c r="M19" s="28">
        <v>11.178610000000001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2209.4</v>
      </c>
      <c r="D20" s="37">
        <v>2189.9</v>
      </c>
      <c r="E20" s="37">
        <v>2161.8000000000002</v>
      </c>
      <c r="F20" s="37">
        <v>2114.2000000000003</v>
      </c>
      <c r="G20" s="37">
        <v>2086.1000000000004</v>
      </c>
      <c r="H20" s="37">
        <v>2237.5</v>
      </c>
      <c r="I20" s="37">
        <v>2265.5999999999995</v>
      </c>
      <c r="J20" s="37">
        <v>2313.1999999999998</v>
      </c>
      <c r="K20" s="28">
        <v>2218</v>
      </c>
      <c r="L20" s="28">
        <v>2142.3000000000002</v>
      </c>
      <c r="M20" s="28">
        <v>18.551670000000001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1925.8</v>
      </c>
      <c r="D21" s="37">
        <v>1900.2666666666667</v>
      </c>
      <c r="E21" s="37">
        <v>1850.5333333333333</v>
      </c>
      <c r="F21" s="37">
        <v>1775.2666666666667</v>
      </c>
      <c r="G21" s="37">
        <v>1725.5333333333333</v>
      </c>
      <c r="H21" s="37">
        <v>1975.5333333333333</v>
      </c>
      <c r="I21" s="37">
        <v>2025.2666666666664</v>
      </c>
      <c r="J21" s="37">
        <v>2100.5333333333333</v>
      </c>
      <c r="K21" s="28">
        <v>1950</v>
      </c>
      <c r="L21" s="28">
        <v>1825</v>
      </c>
      <c r="M21" s="28">
        <v>42.58034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748.45</v>
      </c>
      <c r="D22" s="37">
        <v>743.5333333333333</v>
      </c>
      <c r="E22" s="37">
        <v>735.16666666666663</v>
      </c>
      <c r="F22" s="37">
        <v>721.88333333333333</v>
      </c>
      <c r="G22" s="37">
        <v>713.51666666666665</v>
      </c>
      <c r="H22" s="37">
        <v>756.81666666666661</v>
      </c>
      <c r="I22" s="37">
        <v>765.18333333333339</v>
      </c>
      <c r="J22" s="37">
        <v>778.46666666666658</v>
      </c>
      <c r="K22" s="28">
        <v>751.9</v>
      </c>
      <c r="L22" s="28">
        <v>730.25</v>
      </c>
      <c r="M22" s="28">
        <v>35.365600000000001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2445.85</v>
      </c>
      <c r="D23" s="37">
        <v>2412.0833333333335</v>
      </c>
      <c r="E23" s="37">
        <v>2328.916666666667</v>
      </c>
      <c r="F23" s="37">
        <v>2211.9833333333336</v>
      </c>
      <c r="G23" s="37">
        <v>2128.8166666666671</v>
      </c>
      <c r="H23" s="37">
        <v>2529.0166666666669</v>
      </c>
      <c r="I23" s="37">
        <v>2612.1833333333338</v>
      </c>
      <c r="J23" s="37">
        <v>2729.1166666666668</v>
      </c>
      <c r="K23" s="28">
        <v>2495.25</v>
      </c>
      <c r="L23" s="28">
        <v>2295.15</v>
      </c>
      <c r="M23" s="28">
        <v>4.8774800000000003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2025.7</v>
      </c>
      <c r="D24" s="37">
        <v>1979.75</v>
      </c>
      <c r="E24" s="37">
        <v>1916.5</v>
      </c>
      <c r="F24" s="37">
        <v>1807.3</v>
      </c>
      <c r="G24" s="37">
        <v>1744.05</v>
      </c>
      <c r="H24" s="37">
        <v>2088.9499999999998</v>
      </c>
      <c r="I24" s="37">
        <v>2152.1999999999998</v>
      </c>
      <c r="J24" s="37">
        <v>2261.4</v>
      </c>
      <c r="K24" s="28">
        <v>2043</v>
      </c>
      <c r="L24" s="28">
        <v>1870.55</v>
      </c>
      <c r="M24" s="28">
        <v>5.1807400000000001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103.45</v>
      </c>
      <c r="D25" s="37">
        <v>102.63333333333334</v>
      </c>
      <c r="E25" s="37">
        <v>101.61666666666667</v>
      </c>
      <c r="F25" s="37">
        <v>99.783333333333331</v>
      </c>
      <c r="G25" s="37">
        <v>98.766666666666666</v>
      </c>
      <c r="H25" s="37">
        <v>104.46666666666668</v>
      </c>
      <c r="I25" s="37">
        <v>105.48333333333336</v>
      </c>
      <c r="J25" s="37">
        <v>107.31666666666669</v>
      </c>
      <c r="K25" s="28">
        <v>103.65</v>
      </c>
      <c r="L25" s="28">
        <v>100.8</v>
      </c>
      <c r="M25" s="28">
        <v>19.271419999999999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274</v>
      </c>
      <c r="D26" s="37">
        <v>273.68333333333334</v>
      </c>
      <c r="E26" s="37">
        <v>270.41666666666669</v>
      </c>
      <c r="F26" s="37">
        <v>266.83333333333337</v>
      </c>
      <c r="G26" s="37">
        <v>263.56666666666672</v>
      </c>
      <c r="H26" s="37">
        <v>277.26666666666665</v>
      </c>
      <c r="I26" s="37">
        <v>280.5333333333333</v>
      </c>
      <c r="J26" s="37">
        <v>284.11666666666662</v>
      </c>
      <c r="K26" s="28">
        <v>276.95</v>
      </c>
      <c r="L26" s="28">
        <v>270.10000000000002</v>
      </c>
      <c r="M26" s="28">
        <v>18.19595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1798.75</v>
      </c>
      <c r="D27" s="37">
        <v>1791.8166666666666</v>
      </c>
      <c r="E27" s="37">
        <v>1766.6333333333332</v>
      </c>
      <c r="F27" s="37">
        <v>1734.5166666666667</v>
      </c>
      <c r="G27" s="37">
        <v>1709.3333333333333</v>
      </c>
      <c r="H27" s="37">
        <v>1823.9333333333332</v>
      </c>
      <c r="I27" s="37">
        <v>1849.1166666666666</v>
      </c>
      <c r="J27" s="37">
        <v>1881.2333333333331</v>
      </c>
      <c r="K27" s="28">
        <v>1817</v>
      </c>
      <c r="L27" s="28">
        <v>1759.7</v>
      </c>
      <c r="M27" s="28">
        <v>1.55572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733.25</v>
      </c>
      <c r="D28" s="37">
        <v>729.73333333333323</v>
      </c>
      <c r="E28" s="37">
        <v>720.71666666666647</v>
      </c>
      <c r="F28" s="37">
        <v>708.18333333333328</v>
      </c>
      <c r="G28" s="37">
        <v>699.16666666666652</v>
      </c>
      <c r="H28" s="37">
        <v>742.26666666666642</v>
      </c>
      <c r="I28" s="37">
        <v>751.28333333333308</v>
      </c>
      <c r="J28" s="37">
        <v>763.81666666666638</v>
      </c>
      <c r="K28" s="28">
        <v>738.75</v>
      </c>
      <c r="L28" s="28">
        <v>717.2</v>
      </c>
      <c r="M28" s="28">
        <v>0.49447000000000002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3089.95</v>
      </c>
      <c r="D29" s="37">
        <v>3088.7666666666664</v>
      </c>
      <c r="E29" s="37">
        <v>3058.583333333333</v>
      </c>
      <c r="F29" s="37">
        <v>3027.2166666666667</v>
      </c>
      <c r="G29" s="37">
        <v>2997.0333333333333</v>
      </c>
      <c r="H29" s="37">
        <v>3120.1333333333328</v>
      </c>
      <c r="I29" s="37">
        <v>3150.3166666666662</v>
      </c>
      <c r="J29" s="37">
        <v>3181.6833333333325</v>
      </c>
      <c r="K29" s="28">
        <v>3118.95</v>
      </c>
      <c r="L29" s="28">
        <v>3057.4</v>
      </c>
      <c r="M29" s="28">
        <v>1.13679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507.05</v>
      </c>
      <c r="D30" s="37">
        <v>505.65000000000003</v>
      </c>
      <c r="E30" s="37">
        <v>503.40000000000009</v>
      </c>
      <c r="F30" s="37">
        <v>499.75000000000006</v>
      </c>
      <c r="G30" s="37">
        <v>497.50000000000011</v>
      </c>
      <c r="H30" s="37">
        <v>509.30000000000007</v>
      </c>
      <c r="I30" s="37">
        <v>511.54999999999995</v>
      </c>
      <c r="J30" s="37">
        <v>515.20000000000005</v>
      </c>
      <c r="K30" s="28">
        <v>507.9</v>
      </c>
      <c r="L30" s="28">
        <v>502</v>
      </c>
      <c r="M30" s="28">
        <v>3.5082900000000001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373.5</v>
      </c>
      <c r="D31" s="37">
        <v>373.59999999999997</v>
      </c>
      <c r="E31" s="37">
        <v>370.84999999999991</v>
      </c>
      <c r="F31" s="37">
        <v>368.19999999999993</v>
      </c>
      <c r="G31" s="37">
        <v>365.44999999999987</v>
      </c>
      <c r="H31" s="37">
        <v>376.24999999999994</v>
      </c>
      <c r="I31" s="37">
        <v>379.00000000000006</v>
      </c>
      <c r="J31" s="37">
        <v>381.65</v>
      </c>
      <c r="K31" s="28">
        <v>376.35</v>
      </c>
      <c r="L31" s="28">
        <v>370.95</v>
      </c>
      <c r="M31" s="28">
        <v>52.155639999999998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3645.25</v>
      </c>
      <c r="D32" s="37">
        <v>3704.6666666666665</v>
      </c>
      <c r="E32" s="37">
        <v>3564.333333333333</v>
      </c>
      <c r="F32" s="37">
        <v>3483.4166666666665</v>
      </c>
      <c r="G32" s="37">
        <v>3343.083333333333</v>
      </c>
      <c r="H32" s="37">
        <v>3785.583333333333</v>
      </c>
      <c r="I32" s="37">
        <v>3925.9166666666661</v>
      </c>
      <c r="J32" s="37">
        <v>4006.833333333333</v>
      </c>
      <c r="K32" s="28">
        <v>3845</v>
      </c>
      <c r="L32" s="28">
        <v>3623.75</v>
      </c>
      <c r="M32" s="28">
        <v>18.910620000000002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221.9</v>
      </c>
      <c r="D33" s="37">
        <v>220.85000000000002</v>
      </c>
      <c r="E33" s="37">
        <v>219.15000000000003</v>
      </c>
      <c r="F33" s="37">
        <v>216.4</v>
      </c>
      <c r="G33" s="37">
        <v>214.70000000000002</v>
      </c>
      <c r="H33" s="37">
        <v>223.60000000000005</v>
      </c>
      <c r="I33" s="37">
        <v>225.30000000000004</v>
      </c>
      <c r="J33" s="37">
        <v>228.05000000000007</v>
      </c>
      <c r="K33" s="28">
        <v>222.55</v>
      </c>
      <c r="L33" s="28">
        <v>218.1</v>
      </c>
      <c r="M33" s="28">
        <v>18.764399999999998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143.5</v>
      </c>
      <c r="D34" s="37">
        <v>142.36666666666665</v>
      </c>
      <c r="E34" s="37">
        <v>140.33333333333329</v>
      </c>
      <c r="F34" s="37">
        <v>137.16666666666663</v>
      </c>
      <c r="G34" s="37">
        <v>135.13333333333327</v>
      </c>
      <c r="H34" s="37">
        <v>145.5333333333333</v>
      </c>
      <c r="I34" s="37">
        <v>147.56666666666666</v>
      </c>
      <c r="J34" s="37">
        <v>150.73333333333332</v>
      </c>
      <c r="K34" s="28">
        <v>144.4</v>
      </c>
      <c r="L34" s="28">
        <v>139.19999999999999</v>
      </c>
      <c r="M34" s="28">
        <v>186.86565999999999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2908.55</v>
      </c>
      <c r="D35" s="37">
        <v>2891.85</v>
      </c>
      <c r="E35" s="37">
        <v>2864.7</v>
      </c>
      <c r="F35" s="37">
        <v>2820.85</v>
      </c>
      <c r="G35" s="37">
        <v>2793.7</v>
      </c>
      <c r="H35" s="37">
        <v>2935.7</v>
      </c>
      <c r="I35" s="37">
        <v>2962.8500000000004</v>
      </c>
      <c r="J35" s="37">
        <v>3006.7</v>
      </c>
      <c r="K35" s="28">
        <v>2919</v>
      </c>
      <c r="L35" s="28">
        <v>2848</v>
      </c>
      <c r="M35" s="28">
        <v>11.641970000000001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1765.85</v>
      </c>
      <c r="D36" s="37">
        <v>1780.3333333333333</v>
      </c>
      <c r="E36" s="37">
        <v>1747.6666666666665</v>
      </c>
      <c r="F36" s="37">
        <v>1729.4833333333333</v>
      </c>
      <c r="G36" s="37">
        <v>1696.8166666666666</v>
      </c>
      <c r="H36" s="37">
        <v>1798.5166666666664</v>
      </c>
      <c r="I36" s="37">
        <v>1831.1833333333329</v>
      </c>
      <c r="J36" s="37">
        <v>1849.3666666666663</v>
      </c>
      <c r="K36" s="28">
        <v>1813</v>
      </c>
      <c r="L36" s="28">
        <v>1762.15</v>
      </c>
      <c r="M36" s="28">
        <v>2.1014200000000001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532.95000000000005</v>
      </c>
      <c r="D37" s="37">
        <v>535.46666666666658</v>
      </c>
      <c r="E37" s="37">
        <v>524.53333333333319</v>
      </c>
      <c r="F37" s="37">
        <v>516.11666666666656</v>
      </c>
      <c r="G37" s="37">
        <v>505.18333333333317</v>
      </c>
      <c r="H37" s="37">
        <v>543.88333333333321</v>
      </c>
      <c r="I37" s="37">
        <v>554.81666666666661</v>
      </c>
      <c r="J37" s="37">
        <v>563.23333333333323</v>
      </c>
      <c r="K37" s="28">
        <v>546.4</v>
      </c>
      <c r="L37" s="28">
        <v>527.04999999999995</v>
      </c>
      <c r="M37" s="28">
        <v>22.081440000000001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3856.9</v>
      </c>
      <c r="D38" s="37">
        <v>3871.8500000000004</v>
      </c>
      <c r="E38" s="37">
        <v>3816.1500000000005</v>
      </c>
      <c r="F38" s="37">
        <v>3775.4</v>
      </c>
      <c r="G38" s="37">
        <v>3719.7000000000003</v>
      </c>
      <c r="H38" s="37">
        <v>3912.6000000000008</v>
      </c>
      <c r="I38" s="37">
        <v>3968.3000000000006</v>
      </c>
      <c r="J38" s="37">
        <v>4009.0500000000011</v>
      </c>
      <c r="K38" s="28">
        <v>3927.55</v>
      </c>
      <c r="L38" s="28">
        <v>3831.1</v>
      </c>
      <c r="M38" s="28">
        <v>3.0203600000000002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691.55</v>
      </c>
      <c r="D39" s="37">
        <v>688.9</v>
      </c>
      <c r="E39" s="37">
        <v>684.65</v>
      </c>
      <c r="F39" s="37">
        <v>677.75</v>
      </c>
      <c r="G39" s="37">
        <v>673.5</v>
      </c>
      <c r="H39" s="37">
        <v>695.8</v>
      </c>
      <c r="I39" s="37">
        <v>700.05</v>
      </c>
      <c r="J39" s="37">
        <v>706.94999999999993</v>
      </c>
      <c r="K39" s="28">
        <v>693.15</v>
      </c>
      <c r="L39" s="28">
        <v>682</v>
      </c>
      <c r="M39" s="28">
        <v>63.474330000000002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3688.7</v>
      </c>
      <c r="D40" s="37">
        <v>3701.65</v>
      </c>
      <c r="E40" s="37">
        <v>3653.4</v>
      </c>
      <c r="F40" s="37">
        <v>3618.1</v>
      </c>
      <c r="G40" s="37">
        <v>3569.85</v>
      </c>
      <c r="H40" s="37">
        <v>3736.9500000000003</v>
      </c>
      <c r="I40" s="37">
        <v>3785.2000000000003</v>
      </c>
      <c r="J40" s="37">
        <v>3820.5000000000005</v>
      </c>
      <c r="K40" s="28">
        <v>3749.9</v>
      </c>
      <c r="L40" s="28">
        <v>3666.35</v>
      </c>
      <c r="M40" s="28">
        <v>3.4675400000000001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6057.85</v>
      </c>
      <c r="D41" s="37">
        <v>6029.0166666666664</v>
      </c>
      <c r="E41" s="37">
        <v>5978.0333333333328</v>
      </c>
      <c r="F41" s="37">
        <v>5898.2166666666662</v>
      </c>
      <c r="G41" s="37">
        <v>5847.2333333333327</v>
      </c>
      <c r="H41" s="37">
        <v>6108.833333333333</v>
      </c>
      <c r="I41" s="37">
        <v>6159.8166666666666</v>
      </c>
      <c r="J41" s="37">
        <v>6239.6333333333332</v>
      </c>
      <c r="K41" s="28">
        <v>6080</v>
      </c>
      <c r="L41" s="28">
        <v>5949.2</v>
      </c>
      <c r="M41" s="28">
        <v>7.5080900000000002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12936</v>
      </c>
      <c r="D42" s="37">
        <v>12805.35</v>
      </c>
      <c r="E42" s="37">
        <v>12580.7</v>
      </c>
      <c r="F42" s="37">
        <v>12225.4</v>
      </c>
      <c r="G42" s="37">
        <v>12000.75</v>
      </c>
      <c r="H42" s="37">
        <v>13160.650000000001</v>
      </c>
      <c r="I42" s="37">
        <v>13385.3</v>
      </c>
      <c r="J42" s="37">
        <v>13740.600000000002</v>
      </c>
      <c r="K42" s="28">
        <v>13030</v>
      </c>
      <c r="L42" s="28">
        <v>12450.05</v>
      </c>
      <c r="M42" s="28">
        <v>3.6614599999999999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5026.1000000000004</v>
      </c>
      <c r="D43" s="37">
        <v>5026.95</v>
      </c>
      <c r="E43" s="37">
        <v>4999.25</v>
      </c>
      <c r="F43" s="37">
        <v>4972.4000000000005</v>
      </c>
      <c r="G43" s="37">
        <v>4944.7000000000007</v>
      </c>
      <c r="H43" s="37">
        <v>5053.7999999999993</v>
      </c>
      <c r="I43" s="37">
        <v>5081.4999999999982</v>
      </c>
      <c r="J43" s="37">
        <v>5108.3499999999985</v>
      </c>
      <c r="K43" s="28">
        <v>5054.6499999999996</v>
      </c>
      <c r="L43" s="28">
        <v>5000.1000000000004</v>
      </c>
      <c r="M43" s="28">
        <v>6.5140000000000003E-2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2328.6</v>
      </c>
      <c r="D44" s="37">
        <v>2317.2333333333331</v>
      </c>
      <c r="E44" s="37">
        <v>2277.5166666666664</v>
      </c>
      <c r="F44" s="37">
        <v>2226.4333333333334</v>
      </c>
      <c r="G44" s="37">
        <v>2186.7166666666667</v>
      </c>
      <c r="H44" s="37">
        <v>2368.3166666666662</v>
      </c>
      <c r="I44" s="37">
        <v>2408.0333333333324</v>
      </c>
      <c r="J44" s="37">
        <v>2459.1166666666659</v>
      </c>
      <c r="K44" s="28">
        <v>2356.9499999999998</v>
      </c>
      <c r="L44" s="28">
        <v>2266.15</v>
      </c>
      <c r="M44" s="28">
        <v>2.27887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329.15</v>
      </c>
      <c r="D45" s="37">
        <v>330.51666666666665</v>
      </c>
      <c r="E45" s="37">
        <v>326.13333333333333</v>
      </c>
      <c r="F45" s="37">
        <v>323.11666666666667</v>
      </c>
      <c r="G45" s="37">
        <v>318.73333333333335</v>
      </c>
      <c r="H45" s="37">
        <v>333.5333333333333</v>
      </c>
      <c r="I45" s="37">
        <v>337.91666666666663</v>
      </c>
      <c r="J45" s="37">
        <v>340.93333333333328</v>
      </c>
      <c r="K45" s="28">
        <v>334.9</v>
      </c>
      <c r="L45" s="28">
        <v>327.5</v>
      </c>
      <c r="M45" s="28">
        <v>41.565519999999999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103.65</v>
      </c>
      <c r="D46" s="37">
        <v>103.83333333333333</v>
      </c>
      <c r="E46" s="37">
        <v>101.81666666666666</v>
      </c>
      <c r="F46" s="37">
        <v>99.983333333333334</v>
      </c>
      <c r="G46" s="37">
        <v>97.966666666666669</v>
      </c>
      <c r="H46" s="37">
        <v>105.66666666666666</v>
      </c>
      <c r="I46" s="37">
        <v>107.68333333333334</v>
      </c>
      <c r="J46" s="37">
        <v>109.51666666666665</v>
      </c>
      <c r="K46" s="28">
        <v>105.85</v>
      </c>
      <c r="L46" s="28">
        <v>102</v>
      </c>
      <c r="M46" s="28">
        <v>442.3288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48.3</v>
      </c>
      <c r="D47" s="37">
        <v>48.216666666666669</v>
      </c>
      <c r="E47" s="37">
        <v>47.683333333333337</v>
      </c>
      <c r="F47" s="37">
        <v>47.06666666666667</v>
      </c>
      <c r="G47" s="37">
        <v>46.533333333333339</v>
      </c>
      <c r="H47" s="37">
        <v>48.833333333333336</v>
      </c>
      <c r="I47" s="37">
        <v>49.366666666666667</v>
      </c>
      <c r="J47" s="37">
        <v>49.983333333333334</v>
      </c>
      <c r="K47" s="28">
        <v>48.75</v>
      </c>
      <c r="L47" s="28">
        <v>47.6</v>
      </c>
      <c r="M47" s="28">
        <v>22.778580000000002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1843.85</v>
      </c>
      <c r="D48" s="37">
        <v>1853.1333333333332</v>
      </c>
      <c r="E48" s="37">
        <v>1829.7166666666665</v>
      </c>
      <c r="F48" s="37">
        <v>1815.5833333333333</v>
      </c>
      <c r="G48" s="37">
        <v>1792.1666666666665</v>
      </c>
      <c r="H48" s="37">
        <v>1867.2666666666664</v>
      </c>
      <c r="I48" s="37">
        <v>1890.6833333333334</v>
      </c>
      <c r="J48" s="37">
        <v>1904.8166666666664</v>
      </c>
      <c r="K48" s="28">
        <v>1876.55</v>
      </c>
      <c r="L48" s="28">
        <v>1839</v>
      </c>
      <c r="M48" s="28">
        <v>2.9889899999999998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622.45000000000005</v>
      </c>
      <c r="D49" s="37">
        <v>616.6</v>
      </c>
      <c r="E49" s="37">
        <v>601.5</v>
      </c>
      <c r="F49" s="37">
        <v>580.54999999999995</v>
      </c>
      <c r="G49" s="37">
        <v>565.44999999999993</v>
      </c>
      <c r="H49" s="37">
        <v>637.55000000000007</v>
      </c>
      <c r="I49" s="37">
        <v>652.6500000000002</v>
      </c>
      <c r="J49" s="37">
        <v>673.60000000000014</v>
      </c>
      <c r="K49" s="28">
        <v>631.70000000000005</v>
      </c>
      <c r="L49" s="28">
        <v>595.65</v>
      </c>
      <c r="M49" s="28">
        <v>13.55683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245.75</v>
      </c>
      <c r="D50" s="37">
        <v>246.48333333333335</v>
      </c>
      <c r="E50" s="37">
        <v>243.41666666666669</v>
      </c>
      <c r="F50" s="37">
        <v>241.08333333333334</v>
      </c>
      <c r="G50" s="37">
        <v>238.01666666666668</v>
      </c>
      <c r="H50" s="37">
        <v>248.81666666666669</v>
      </c>
      <c r="I50" s="37">
        <v>251.88333333333335</v>
      </c>
      <c r="J50" s="37">
        <v>254.2166666666667</v>
      </c>
      <c r="K50" s="28">
        <v>249.55</v>
      </c>
      <c r="L50" s="28">
        <v>244.15</v>
      </c>
      <c r="M50" s="28">
        <v>86.832849999999993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684.8</v>
      </c>
      <c r="D51" s="37">
        <v>685.6</v>
      </c>
      <c r="E51" s="37">
        <v>674.2</v>
      </c>
      <c r="F51" s="37">
        <v>663.6</v>
      </c>
      <c r="G51" s="37">
        <v>652.20000000000005</v>
      </c>
      <c r="H51" s="37">
        <v>696.2</v>
      </c>
      <c r="I51" s="37">
        <v>707.59999999999991</v>
      </c>
      <c r="J51" s="37">
        <v>718.2</v>
      </c>
      <c r="K51" s="28">
        <v>697</v>
      </c>
      <c r="L51" s="28">
        <v>675</v>
      </c>
      <c r="M51" s="28">
        <v>9.6742100000000004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52.2</v>
      </c>
      <c r="D52" s="37">
        <v>52.016666666666673</v>
      </c>
      <c r="E52" s="37">
        <v>51.633333333333347</v>
      </c>
      <c r="F52" s="37">
        <v>51.066666666666677</v>
      </c>
      <c r="G52" s="37">
        <v>50.683333333333351</v>
      </c>
      <c r="H52" s="37">
        <v>52.583333333333343</v>
      </c>
      <c r="I52" s="37">
        <v>52.966666666666669</v>
      </c>
      <c r="J52" s="37">
        <v>53.533333333333339</v>
      </c>
      <c r="K52" s="28">
        <v>52.4</v>
      </c>
      <c r="L52" s="28">
        <v>51.45</v>
      </c>
      <c r="M52" s="28">
        <v>143.96610999999999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329.35</v>
      </c>
      <c r="D53" s="37">
        <v>328.7166666666667</v>
      </c>
      <c r="E53" s="37">
        <v>323.18333333333339</v>
      </c>
      <c r="F53" s="37">
        <v>317.01666666666671</v>
      </c>
      <c r="G53" s="37">
        <v>311.48333333333341</v>
      </c>
      <c r="H53" s="37">
        <v>334.88333333333338</v>
      </c>
      <c r="I53" s="37">
        <v>340.41666666666669</v>
      </c>
      <c r="J53" s="37">
        <v>346.58333333333337</v>
      </c>
      <c r="K53" s="28">
        <v>334.25</v>
      </c>
      <c r="L53" s="28">
        <v>322.55</v>
      </c>
      <c r="M53" s="28">
        <v>80.569040000000001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695.95</v>
      </c>
      <c r="D54" s="37">
        <v>691.98333333333323</v>
      </c>
      <c r="E54" s="37">
        <v>687.01666666666642</v>
      </c>
      <c r="F54" s="37">
        <v>678.08333333333314</v>
      </c>
      <c r="G54" s="37">
        <v>673.11666666666633</v>
      </c>
      <c r="H54" s="37">
        <v>700.91666666666652</v>
      </c>
      <c r="I54" s="37">
        <v>705.88333333333344</v>
      </c>
      <c r="J54" s="37">
        <v>714.81666666666661</v>
      </c>
      <c r="K54" s="28">
        <v>696.95</v>
      </c>
      <c r="L54" s="28">
        <v>683.05</v>
      </c>
      <c r="M54" s="28">
        <v>34.669930000000001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322.89999999999998</v>
      </c>
      <c r="D55" s="37">
        <v>323.98333333333335</v>
      </c>
      <c r="E55" s="37">
        <v>318.4666666666667</v>
      </c>
      <c r="F55" s="37">
        <v>314.03333333333336</v>
      </c>
      <c r="G55" s="37">
        <v>308.51666666666671</v>
      </c>
      <c r="H55" s="37">
        <v>328.41666666666669</v>
      </c>
      <c r="I55" s="37">
        <v>333.93333333333334</v>
      </c>
      <c r="J55" s="37">
        <v>338.36666666666667</v>
      </c>
      <c r="K55" s="28">
        <v>329.5</v>
      </c>
      <c r="L55" s="28">
        <v>319.55</v>
      </c>
      <c r="M55" s="28">
        <v>44.524790000000003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14764.9</v>
      </c>
      <c r="D56" s="37">
        <v>14697.883333333333</v>
      </c>
      <c r="E56" s="37">
        <v>14567.016666666666</v>
      </c>
      <c r="F56" s="37">
        <v>14369.133333333333</v>
      </c>
      <c r="G56" s="37">
        <v>14238.266666666666</v>
      </c>
      <c r="H56" s="37">
        <v>14895.766666666666</v>
      </c>
      <c r="I56" s="37">
        <v>15026.633333333331</v>
      </c>
      <c r="J56" s="37">
        <v>15224.516666666666</v>
      </c>
      <c r="K56" s="28">
        <v>14828.75</v>
      </c>
      <c r="L56" s="28">
        <v>14500</v>
      </c>
      <c r="M56" s="28">
        <v>0.10731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3577.05</v>
      </c>
      <c r="D57" s="37">
        <v>3555.5333333333333</v>
      </c>
      <c r="E57" s="37">
        <v>3527.2666666666664</v>
      </c>
      <c r="F57" s="37">
        <v>3477.4833333333331</v>
      </c>
      <c r="G57" s="37">
        <v>3449.2166666666662</v>
      </c>
      <c r="H57" s="37">
        <v>3605.3166666666666</v>
      </c>
      <c r="I57" s="37">
        <v>3633.5833333333339</v>
      </c>
      <c r="J57" s="37">
        <v>3683.3666666666668</v>
      </c>
      <c r="K57" s="28">
        <v>3583.8</v>
      </c>
      <c r="L57" s="28">
        <v>3505.75</v>
      </c>
      <c r="M57" s="28">
        <v>2.1309900000000002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681.9</v>
      </c>
      <c r="D58" s="37">
        <v>678.30000000000007</v>
      </c>
      <c r="E58" s="37">
        <v>668.70000000000016</v>
      </c>
      <c r="F58" s="37">
        <v>655.50000000000011</v>
      </c>
      <c r="G58" s="37">
        <v>645.9000000000002</v>
      </c>
      <c r="H58" s="37">
        <v>691.50000000000011</v>
      </c>
      <c r="I58" s="37">
        <v>701.1</v>
      </c>
      <c r="J58" s="37">
        <v>714.30000000000007</v>
      </c>
      <c r="K58" s="28">
        <v>687.9</v>
      </c>
      <c r="L58" s="28">
        <v>665.1</v>
      </c>
      <c r="M58" s="28">
        <v>5.60907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213.55</v>
      </c>
      <c r="D59" s="37">
        <v>212.18333333333331</v>
      </c>
      <c r="E59" s="37">
        <v>209.91666666666663</v>
      </c>
      <c r="F59" s="37">
        <v>206.28333333333333</v>
      </c>
      <c r="G59" s="37">
        <v>204.01666666666665</v>
      </c>
      <c r="H59" s="37">
        <v>215.81666666666661</v>
      </c>
      <c r="I59" s="37">
        <v>218.08333333333331</v>
      </c>
      <c r="J59" s="37">
        <v>221.71666666666658</v>
      </c>
      <c r="K59" s="28">
        <v>214.45</v>
      </c>
      <c r="L59" s="28">
        <v>208.55</v>
      </c>
      <c r="M59" s="28">
        <v>119.18600000000001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106.95</v>
      </c>
      <c r="D60" s="37">
        <v>106.56666666666668</v>
      </c>
      <c r="E60" s="37">
        <v>105.78333333333336</v>
      </c>
      <c r="F60" s="37">
        <v>104.61666666666669</v>
      </c>
      <c r="G60" s="37">
        <v>103.83333333333337</v>
      </c>
      <c r="H60" s="37">
        <v>107.73333333333335</v>
      </c>
      <c r="I60" s="37">
        <v>108.51666666666668</v>
      </c>
      <c r="J60" s="37">
        <v>109.68333333333334</v>
      </c>
      <c r="K60" s="28">
        <v>107.35</v>
      </c>
      <c r="L60" s="28">
        <v>105.4</v>
      </c>
      <c r="M60" s="28">
        <v>5.3126499999999997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679.15</v>
      </c>
      <c r="D61" s="37">
        <v>675.83333333333337</v>
      </c>
      <c r="E61" s="37">
        <v>669.66666666666674</v>
      </c>
      <c r="F61" s="37">
        <v>660.18333333333339</v>
      </c>
      <c r="G61" s="37">
        <v>654.01666666666677</v>
      </c>
      <c r="H61" s="37">
        <v>685.31666666666672</v>
      </c>
      <c r="I61" s="37">
        <v>691.48333333333346</v>
      </c>
      <c r="J61" s="37">
        <v>700.9666666666667</v>
      </c>
      <c r="K61" s="28">
        <v>682</v>
      </c>
      <c r="L61" s="28">
        <v>666.35</v>
      </c>
      <c r="M61" s="28">
        <v>7.1540800000000004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987.1</v>
      </c>
      <c r="D62" s="37">
        <v>990.48333333333323</v>
      </c>
      <c r="E62" s="37">
        <v>974.11666666666645</v>
      </c>
      <c r="F62" s="37">
        <v>961.13333333333321</v>
      </c>
      <c r="G62" s="37">
        <v>944.76666666666642</v>
      </c>
      <c r="H62" s="37">
        <v>1003.4666666666665</v>
      </c>
      <c r="I62" s="37">
        <v>1019.8333333333333</v>
      </c>
      <c r="J62" s="37">
        <v>1032.8166666666666</v>
      </c>
      <c r="K62" s="28">
        <v>1006.85</v>
      </c>
      <c r="L62" s="28">
        <v>977.5</v>
      </c>
      <c r="M62" s="28">
        <v>26.39988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142.15</v>
      </c>
      <c r="D63" s="37">
        <v>143.08333333333334</v>
      </c>
      <c r="E63" s="37">
        <v>139.66666666666669</v>
      </c>
      <c r="F63" s="37">
        <v>137.18333333333334</v>
      </c>
      <c r="G63" s="37">
        <v>133.76666666666668</v>
      </c>
      <c r="H63" s="37">
        <v>145.56666666666669</v>
      </c>
      <c r="I63" s="37">
        <v>148.98333333333338</v>
      </c>
      <c r="J63" s="37">
        <v>151.4666666666667</v>
      </c>
      <c r="K63" s="28">
        <v>146.5</v>
      </c>
      <c r="L63" s="28">
        <v>140.6</v>
      </c>
      <c r="M63" s="28">
        <v>54.37303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198.2</v>
      </c>
      <c r="D64" s="37">
        <v>197.23333333333335</v>
      </c>
      <c r="E64" s="37">
        <v>195.26666666666671</v>
      </c>
      <c r="F64" s="37">
        <v>192.33333333333337</v>
      </c>
      <c r="G64" s="37">
        <v>190.36666666666673</v>
      </c>
      <c r="H64" s="37">
        <v>200.16666666666669</v>
      </c>
      <c r="I64" s="37">
        <v>202.13333333333333</v>
      </c>
      <c r="J64" s="37">
        <v>205.06666666666666</v>
      </c>
      <c r="K64" s="28">
        <v>199.2</v>
      </c>
      <c r="L64" s="28">
        <v>194.3</v>
      </c>
      <c r="M64" s="28">
        <v>176.46759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3840.15</v>
      </c>
      <c r="D65" s="37">
        <v>3829.4</v>
      </c>
      <c r="E65" s="37">
        <v>3773.8</v>
      </c>
      <c r="F65" s="37">
        <v>3707.4500000000003</v>
      </c>
      <c r="G65" s="37">
        <v>3651.8500000000004</v>
      </c>
      <c r="H65" s="37">
        <v>3895.75</v>
      </c>
      <c r="I65" s="37">
        <v>3951.3499999999995</v>
      </c>
      <c r="J65" s="37">
        <v>4017.7</v>
      </c>
      <c r="K65" s="28">
        <v>3885</v>
      </c>
      <c r="L65" s="28">
        <v>3763.05</v>
      </c>
      <c r="M65" s="28">
        <v>2.5105900000000001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1589.7</v>
      </c>
      <c r="D66" s="37">
        <v>1602.1166666666668</v>
      </c>
      <c r="E66" s="37">
        <v>1574.4333333333336</v>
      </c>
      <c r="F66" s="37">
        <v>1559.1666666666667</v>
      </c>
      <c r="G66" s="37">
        <v>1531.4833333333336</v>
      </c>
      <c r="H66" s="37">
        <v>1617.3833333333337</v>
      </c>
      <c r="I66" s="37">
        <v>1645.0666666666671</v>
      </c>
      <c r="J66" s="37">
        <v>1660.3333333333337</v>
      </c>
      <c r="K66" s="28">
        <v>1629.8</v>
      </c>
      <c r="L66" s="28">
        <v>1586.85</v>
      </c>
      <c r="M66" s="28">
        <v>3.4517699999999998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652.20000000000005</v>
      </c>
      <c r="D67" s="37">
        <v>654.43333333333339</v>
      </c>
      <c r="E67" s="37">
        <v>643.91666666666674</v>
      </c>
      <c r="F67" s="37">
        <v>635.63333333333333</v>
      </c>
      <c r="G67" s="37">
        <v>625.11666666666667</v>
      </c>
      <c r="H67" s="37">
        <v>662.71666666666681</v>
      </c>
      <c r="I67" s="37">
        <v>673.23333333333346</v>
      </c>
      <c r="J67" s="37">
        <v>681.51666666666688</v>
      </c>
      <c r="K67" s="28">
        <v>664.95</v>
      </c>
      <c r="L67" s="28">
        <v>646.15</v>
      </c>
      <c r="M67" s="28">
        <v>8.9102399999999999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954.15</v>
      </c>
      <c r="D68" s="37">
        <v>950.69999999999993</v>
      </c>
      <c r="E68" s="37">
        <v>917.44999999999982</v>
      </c>
      <c r="F68" s="37">
        <v>880.74999999999989</v>
      </c>
      <c r="G68" s="37">
        <v>847.49999999999977</v>
      </c>
      <c r="H68" s="37">
        <v>987.39999999999986</v>
      </c>
      <c r="I68" s="37">
        <v>1020.6500000000001</v>
      </c>
      <c r="J68" s="37">
        <v>1057.3499999999999</v>
      </c>
      <c r="K68" s="28">
        <v>983.95</v>
      </c>
      <c r="L68" s="28">
        <v>914</v>
      </c>
      <c r="M68" s="28">
        <v>18.438770000000002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369.05</v>
      </c>
      <c r="D69" s="37">
        <v>366.68333333333334</v>
      </c>
      <c r="E69" s="37">
        <v>360.36666666666667</v>
      </c>
      <c r="F69" s="37">
        <v>351.68333333333334</v>
      </c>
      <c r="G69" s="37">
        <v>345.36666666666667</v>
      </c>
      <c r="H69" s="37">
        <v>375.36666666666667</v>
      </c>
      <c r="I69" s="37">
        <v>381.68333333333339</v>
      </c>
      <c r="J69" s="37">
        <v>390.36666666666667</v>
      </c>
      <c r="K69" s="28">
        <v>373</v>
      </c>
      <c r="L69" s="28">
        <v>358</v>
      </c>
      <c r="M69" s="28">
        <v>23.886710000000001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1025.55</v>
      </c>
      <c r="D70" s="37">
        <v>1024.95</v>
      </c>
      <c r="E70" s="37">
        <v>1017.9000000000001</v>
      </c>
      <c r="F70" s="37">
        <v>1010.25</v>
      </c>
      <c r="G70" s="37">
        <v>1003.2</v>
      </c>
      <c r="H70" s="37">
        <v>1032.6000000000001</v>
      </c>
      <c r="I70" s="37">
        <v>1039.6499999999999</v>
      </c>
      <c r="J70" s="37">
        <v>1047.3000000000002</v>
      </c>
      <c r="K70" s="28">
        <v>1032</v>
      </c>
      <c r="L70" s="28">
        <v>1017.3</v>
      </c>
      <c r="M70" s="28">
        <v>2.91248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340.25</v>
      </c>
      <c r="D71" s="37">
        <v>338.75</v>
      </c>
      <c r="E71" s="37">
        <v>336.05</v>
      </c>
      <c r="F71" s="37">
        <v>331.85</v>
      </c>
      <c r="G71" s="37">
        <v>329.15000000000003</v>
      </c>
      <c r="H71" s="37">
        <v>342.95</v>
      </c>
      <c r="I71" s="37">
        <v>345.65000000000003</v>
      </c>
      <c r="J71" s="37">
        <v>349.84999999999997</v>
      </c>
      <c r="K71" s="28">
        <v>341.45</v>
      </c>
      <c r="L71" s="28">
        <v>334.55</v>
      </c>
      <c r="M71" s="28">
        <v>43.267890000000001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521.70000000000005</v>
      </c>
      <c r="D72" s="37">
        <v>519.56666666666672</v>
      </c>
      <c r="E72" s="37">
        <v>514.18333333333339</v>
      </c>
      <c r="F72" s="37">
        <v>506.66666666666663</v>
      </c>
      <c r="G72" s="37">
        <v>501.2833333333333</v>
      </c>
      <c r="H72" s="37">
        <v>527.08333333333348</v>
      </c>
      <c r="I72" s="37">
        <v>532.46666666666692</v>
      </c>
      <c r="J72" s="37">
        <v>539.98333333333358</v>
      </c>
      <c r="K72" s="28">
        <v>524.95000000000005</v>
      </c>
      <c r="L72" s="28">
        <v>512.04999999999995</v>
      </c>
      <c r="M72" s="28">
        <v>18.837599999999998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1373.75</v>
      </c>
      <c r="D73" s="37">
        <v>1365.5666666666666</v>
      </c>
      <c r="E73" s="37">
        <v>1353.1833333333332</v>
      </c>
      <c r="F73" s="37">
        <v>1332.6166666666666</v>
      </c>
      <c r="G73" s="37">
        <v>1320.2333333333331</v>
      </c>
      <c r="H73" s="37">
        <v>1386.1333333333332</v>
      </c>
      <c r="I73" s="37">
        <v>1398.5166666666664</v>
      </c>
      <c r="J73" s="37">
        <v>1419.0833333333333</v>
      </c>
      <c r="K73" s="28">
        <v>1377.95</v>
      </c>
      <c r="L73" s="28">
        <v>1345</v>
      </c>
      <c r="M73" s="28">
        <v>0.81579999999999997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2045.8</v>
      </c>
      <c r="D74" s="37">
        <v>2030.2833333333335</v>
      </c>
      <c r="E74" s="37">
        <v>2010.5666666666671</v>
      </c>
      <c r="F74" s="37">
        <v>1975.3333333333335</v>
      </c>
      <c r="G74" s="37">
        <v>1955.616666666667</v>
      </c>
      <c r="H74" s="37">
        <v>2065.5166666666673</v>
      </c>
      <c r="I74" s="37">
        <v>2085.2333333333336</v>
      </c>
      <c r="J74" s="37">
        <v>2120.4666666666672</v>
      </c>
      <c r="K74" s="28">
        <v>2050</v>
      </c>
      <c r="L74" s="28">
        <v>1995.05</v>
      </c>
      <c r="M74" s="28">
        <v>3.3366199999999999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47.85</v>
      </c>
      <c r="D75" s="37">
        <v>48.066666666666663</v>
      </c>
      <c r="E75" s="37">
        <v>46.033333333333324</v>
      </c>
      <c r="F75" s="37">
        <v>44.216666666666661</v>
      </c>
      <c r="G75" s="37">
        <v>42.183333333333323</v>
      </c>
      <c r="H75" s="37">
        <v>49.883333333333326</v>
      </c>
      <c r="I75" s="37">
        <v>51.916666666666657</v>
      </c>
      <c r="J75" s="37">
        <v>53.733333333333327</v>
      </c>
      <c r="K75" s="28">
        <v>50.1</v>
      </c>
      <c r="L75" s="28">
        <v>46.25</v>
      </c>
      <c r="M75" s="28">
        <v>24.675450000000001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3524.35</v>
      </c>
      <c r="D76" s="37">
        <v>3527.1</v>
      </c>
      <c r="E76" s="37">
        <v>3502.25</v>
      </c>
      <c r="F76" s="37">
        <v>3480.15</v>
      </c>
      <c r="G76" s="37">
        <v>3455.3</v>
      </c>
      <c r="H76" s="37">
        <v>3549.2</v>
      </c>
      <c r="I76" s="37">
        <v>3574.0499999999993</v>
      </c>
      <c r="J76" s="37">
        <v>3596.1499999999996</v>
      </c>
      <c r="K76" s="28">
        <v>3551.95</v>
      </c>
      <c r="L76" s="28">
        <v>3505</v>
      </c>
      <c r="M76" s="28">
        <v>2.9123100000000002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3918.3</v>
      </c>
      <c r="D77" s="37">
        <v>3896.1</v>
      </c>
      <c r="E77" s="37">
        <v>3852.2</v>
      </c>
      <c r="F77" s="37">
        <v>3786.1</v>
      </c>
      <c r="G77" s="37">
        <v>3742.2</v>
      </c>
      <c r="H77" s="37">
        <v>3962.2</v>
      </c>
      <c r="I77" s="37">
        <v>4006.1000000000004</v>
      </c>
      <c r="J77" s="37">
        <v>4072.2</v>
      </c>
      <c r="K77" s="28">
        <v>3940</v>
      </c>
      <c r="L77" s="28">
        <v>3830</v>
      </c>
      <c r="M77" s="28">
        <v>2.5865499999999999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2143.4</v>
      </c>
      <c r="D78" s="37">
        <v>2125.8333333333335</v>
      </c>
      <c r="E78" s="37">
        <v>2099.6166666666668</v>
      </c>
      <c r="F78" s="37">
        <v>2055.8333333333335</v>
      </c>
      <c r="G78" s="37">
        <v>2029.6166666666668</v>
      </c>
      <c r="H78" s="37">
        <v>2169.6166666666668</v>
      </c>
      <c r="I78" s="37">
        <v>2195.833333333333</v>
      </c>
      <c r="J78" s="37">
        <v>2239.6166666666668</v>
      </c>
      <c r="K78" s="28">
        <v>2152.0500000000002</v>
      </c>
      <c r="L78" s="28">
        <v>2082.0500000000002</v>
      </c>
      <c r="M78" s="28">
        <v>2.8944800000000002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4333.1499999999996</v>
      </c>
      <c r="D79" s="37">
        <v>4327.7166666666662</v>
      </c>
      <c r="E79" s="37">
        <v>4295.4333333333325</v>
      </c>
      <c r="F79" s="37">
        <v>4257.7166666666662</v>
      </c>
      <c r="G79" s="37">
        <v>4225.4333333333325</v>
      </c>
      <c r="H79" s="37">
        <v>4365.4333333333325</v>
      </c>
      <c r="I79" s="37">
        <v>4397.7166666666672</v>
      </c>
      <c r="J79" s="37">
        <v>4435.4333333333325</v>
      </c>
      <c r="K79" s="28">
        <v>4360</v>
      </c>
      <c r="L79" s="28">
        <v>4290</v>
      </c>
      <c r="M79" s="28">
        <v>3.27935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2723.55</v>
      </c>
      <c r="D80" s="37">
        <v>2741.3166666666671</v>
      </c>
      <c r="E80" s="37">
        <v>2697.2833333333342</v>
      </c>
      <c r="F80" s="37">
        <v>2671.0166666666673</v>
      </c>
      <c r="G80" s="37">
        <v>2626.9833333333345</v>
      </c>
      <c r="H80" s="37">
        <v>2767.5833333333339</v>
      </c>
      <c r="I80" s="37">
        <v>2811.6166666666668</v>
      </c>
      <c r="J80" s="37">
        <v>2837.8833333333337</v>
      </c>
      <c r="K80" s="28">
        <v>2785.35</v>
      </c>
      <c r="L80" s="28">
        <v>2715.05</v>
      </c>
      <c r="M80" s="28">
        <v>5.5803200000000004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422.25</v>
      </c>
      <c r="D81" s="37">
        <v>420.7833333333333</v>
      </c>
      <c r="E81" s="37">
        <v>417.56666666666661</v>
      </c>
      <c r="F81" s="37">
        <v>412.88333333333333</v>
      </c>
      <c r="G81" s="37">
        <v>409.66666666666663</v>
      </c>
      <c r="H81" s="37">
        <v>425.46666666666658</v>
      </c>
      <c r="I81" s="37">
        <v>428.68333333333328</v>
      </c>
      <c r="J81" s="37">
        <v>433.36666666666656</v>
      </c>
      <c r="K81" s="28">
        <v>424</v>
      </c>
      <c r="L81" s="28">
        <v>416.1</v>
      </c>
      <c r="M81" s="28">
        <v>1.13028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1307.4000000000001</v>
      </c>
      <c r="D82" s="37">
        <v>1298.8</v>
      </c>
      <c r="E82" s="37">
        <v>1277.5999999999999</v>
      </c>
      <c r="F82" s="37">
        <v>1247.8</v>
      </c>
      <c r="G82" s="37">
        <v>1226.5999999999999</v>
      </c>
      <c r="H82" s="37">
        <v>1328.6</v>
      </c>
      <c r="I82" s="37">
        <v>1349.8000000000002</v>
      </c>
      <c r="J82" s="37">
        <v>1379.6</v>
      </c>
      <c r="K82" s="28">
        <v>1320</v>
      </c>
      <c r="L82" s="28">
        <v>1269</v>
      </c>
      <c r="M82" s="28">
        <v>0.80701999999999996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1616.35</v>
      </c>
      <c r="D83" s="37">
        <v>1606.3500000000001</v>
      </c>
      <c r="E83" s="37">
        <v>1593.2500000000002</v>
      </c>
      <c r="F83" s="37">
        <v>1570.15</v>
      </c>
      <c r="G83" s="37">
        <v>1557.0500000000002</v>
      </c>
      <c r="H83" s="37">
        <v>1629.4500000000003</v>
      </c>
      <c r="I83" s="37">
        <v>1642.5500000000002</v>
      </c>
      <c r="J83" s="37">
        <v>1665.6500000000003</v>
      </c>
      <c r="K83" s="28">
        <v>1619.45</v>
      </c>
      <c r="L83" s="28">
        <v>1583.25</v>
      </c>
      <c r="M83" s="28">
        <v>1.4447300000000001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147.30000000000001</v>
      </c>
      <c r="D84" s="37">
        <v>147.04999999999998</v>
      </c>
      <c r="E84" s="37">
        <v>146.59999999999997</v>
      </c>
      <c r="F84" s="37">
        <v>145.89999999999998</v>
      </c>
      <c r="G84" s="37">
        <v>145.44999999999996</v>
      </c>
      <c r="H84" s="37">
        <v>147.74999999999997</v>
      </c>
      <c r="I84" s="37">
        <v>148.19999999999996</v>
      </c>
      <c r="J84" s="37">
        <v>148.89999999999998</v>
      </c>
      <c r="K84" s="28">
        <v>147.5</v>
      </c>
      <c r="L84" s="28">
        <v>146.35</v>
      </c>
      <c r="M84" s="28">
        <v>6.2633799999999997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92</v>
      </c>
      <c r="D85" s="37">
        <v>91.183333333333337</v>
      </c>
      <c r="E85" s="37">
        <v>90.116666666666674</v>
      </c>
      <c r="F85" s="37">
        <v>88.233333333333334</v>
      </c>
      <c r="G85" s="37">
        <v>87.166666666666671</v>
      </c>
      <c r="H85" s="37">
        <v>93.066666666666677</v>
      </c>
      <c r="I85" s="37">
        <v>94.13333333333334</v>
      </c>
      <c r="J85" s="37">
        <v>96.01666666666668</v>
      </c>
      <c r="K85" s="28">
        <v>92.25</v>
      </c>
      <c r="L85" s="28">
        <v>89.3</v>
      </c>
      <c r="M85" s="28">
        <v>145.88417999999999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241.65</v>
      </c>
      <c r="D86" s="37">
        <v>242.26666666666665</v>
      </c>
      <c r="E86" s="37">
        <v>239.93333333333331</v>
      </c>
      <c r="F86" s="37">
        <v>238.21666666666667</v>
      </c>
      <c r="G86" s="37">
        <v>235.88333333333333</v>
      </c>
      <c r="H86" s="37">
        <v>243.98333333333329</v>
      </c>
      <c r="I86" s="37">
        <v>246.31666666666666</v>
      </c>
      <c r="J86" s="37">
        <v>248.03333333333327</v>
      </c>
      <c r="K86" s="28">
        <v>244.6</v>
      </c>
      <c r="L86" s="28">
        <v>240.55</v>
      </c>
      <c r="M86" s="28">
        <v>2.2820100000000001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149.15</v>
      </c>
      <c r="D87" s="37">
        <v>149.16666666666666</v>
      </c>
      <c r="E87" s="37">
        <v>147.98333333333332</v>
      </c>
      <c r="F87" s="37">
        <v>146.81666666666666</v>
      </c>
      <c r="G87" s="37">
        <v>145.63333333333333</v>
      </c>
      <c r="H87" s="37">
        <v>150.33333333333331</v>
      </c>
      <c r="I87" s="37">
        <v>151.51666666666665</v>
      </c>
      <c r="J87" s="37">
        <v>152.68333333333331</v>
      </c>
      <c r="K87" s="28">
        <v>150.35</v>
      </c>
      <c r="L87" s="28">
        <v>148</v>
      </c>
      <c r="M87" s="28">
        <v>68.606319999999997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38.549999999999997</v>
      </c>
      <c r="D88" s="37">
        <v>38.449999999999996</v>
      </c>
      <c r="E88" s="37">
        <v>38.199999999999989</v>
      </c>
      <c r="F88" s="37">
        <v>37.849999999999994</v>
      </c>
      <c r="G88" s="37">
        <v>37.599999999999987</v>
      </c>
      <c r="H88" s="37">
        <v>38.79999999999999</v>
      </c>
      <c r="I88" s="37">
        <v>39.050000000000004</v>
      </c>
      <c r="J88" s="37">
        <v>39.399999999999991</v>
      </c>
      <c r="K88" s="28">
        <v>38.700000000000003</v>
      </c>
      <c r="L88" s="28">
        <v>38.1</v>
      </c>
      <c r="M88" s="28">
        <v>39.287570000000002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2841.3</v>
      </c>
      <c r="D89" s="37">
        <v>2820.6333333333332</v>
      </c>
      <c r="E89" s="37">
        <v>2791.3166666666666</v>
      </c>
      <c r="F89" s="37">
        <v>2741.3333333333335</v>
      </c>
      <c r="G89" s="37">
        <v>2712.0166666666669</v>
      </c>
      <c r="H89" s="37">
        <v>2870.6166666666663</v>
      </c>
      <c r="I89" s="37">
        <v>2899.9333333333329</v>
      </c>
      <c r="J89" s="37">
        <v>2949.9166666666661</v>
      </c>
      <c r="K89" s="28">
        <v>2849.95</v>
      </c>
      <c r="L89" s="28">
        <v>2770.65</v>
      </c>
      <c r="M89" s="28">
        <v>4.1131200000000003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389.1</v>
      </c>
      <c r="D90" s="37">
        <v>388.5333333333333</v>
      </c>
      <c r="E90" s="37">
        <v>383.31666666666661</v>
      </c>
      <c r="F90" s="37">
        <v>377.5333333333333</v>
      </c>
      <c r="G90" s="37">
        <v>372.31666666666661</v>
      </c>
      <c r="H90" s="37">
        <v>394.31666666666661</v>
      </c>
      <c r="I90" s="37">
        <v>399.5333333333333</v>
      </c>
      <c r="J90" s="37">
        <v>405.31666666666661</v>
      </c>
      <c r="K90" s="28">
        <v>393.75</v>
      </c>
      <c r="L90" s="28">
        <v>382.75</v>
      </c>
      <c r="M90" s="28">
        <v>7.3070300000000001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769.1</v>
      </c>
      <c r="D91" s="37">
        <v>765.80000000000007</v>
      </c>
      <c r="E91" s="37">
        <v>758.40000000000009</v>
      </c>
      <c r="F91" s="37">
        <v>747.7</v>
      </c>
      <c r="G91" s="37">
        <v>740.30000000000007</v>
      </c>
      <c r="H91" s="37">
        <v>776.50000000000011</v>
      </c>
      <c r="I91" s="37">
        <v>783.9</v>
      </c>
      <c r="J91" s="37">
        <v>794.60000000000014</v>
      </c>
      <c r="K91" s="28">
        <v>773.2</v>
      </c>
      <c r="L91" s="28">
        <v>755.1</v>
      </c>
      <c r="M91" s="28">
        <v>11.50066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481.5</v>
      </c>
      <c r="D92" s="37">
        <v>501.83333333333331</v>
      </c>
      <c r="E92" s="37">
        <v>453.66666666666663</v>
      </c>
      <c r="F92" s="37">
        <v>425.83333333333331</v>
      </c>
      <c r="G92" s="37">
        <v>377.66666666666663</v>
      </c>
      <c r="H92" s="37">
        <v>529.66666666666663</v>
      </c>
      <c r="I92" s="37">
        <v>577.83333333333326</v>
      </c>
      <c r="J92" s="37">
        <v>605.66666666666663</v>
      </c>
      <c r="K92" s="28">
        <v>550</v>
      </c>
      <c r="L92" s="28">
        <v>474</v>
      </c>
      <c r="M92" s="28">
        <v>1.99099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1391.25</v>
      </c>
      <c r="D93" s="37">
        <v>1381.6499999999999</v>
      </c>
      <c r="E93" s="37">
        <v>1367.3499999999997</v>
      </c>
      <c r="F93" s="37">
        <v>1343.4499999999998</v>
      </c>
      <c r="G93" s="37">
        <v>1329.1499999999996</v>
      </c>
      <c r="H93" s="37">
        <v>1405.5499999999997</v>
      </c>
      <c r="I93" s="37">
        <v>1419.85</v>
      </c>
      <c r="J93" s="37">
        <v>1443.7499999999998</v>
      </c>
      <c r="K93" s="28">
        <v>1395.95</v>
      </c>
      <c r="L93" s="28">
        <v>1357.75</v>
      </c>
      <c r="M93" s="28">
        <v>3.85215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1432.55</v>
      </c>
      <c r="D94" s="37">
        <v>1432.3833333333332</v>
      </c>
      <c r="E94" s="37">
        <v>1415.7666666666664</v>
      </c>
      <c r="F94" s="37">
        <v>1398.9833333333331</v>
      </c>
      <c r="G94" s="37">
        <v>1382.3666666666663</v>
      </c>
      <c r="H94" s="37">
        <v>1449.1666666666665</v>
      </c>
      <c r="I94" s="37">
        <v>1465.7833333333333</v>
      </c>
      <c r="J94" s="37">
        <v>1482.5666666666666</v>
      </c>
      <c r="K94" s="28">
        <v>1449</v>
      </c>
      <c r="L94" s="28">
        <v>1415.6</v>
      </c>
      <c r="M94" s="28">
        <v>8.8527500000000003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572.29999999999995</v>
      </c>
      <c r="D95" s="37">
        <v>569.69999999999993</v>
      </c>
      <c r="E95" s="37">
        <v>561.84999999999991</v>
      </c>
      <c r="F95" s="37">
        <v>551.4</v>
      </c>
      <c r="G95" s="37">
        <v>543.54999999999995</v>
      </c>
      <c r="H95" s="37">
        <v>580.14999999999986</v>
      </c>
      <c r="I95" s="37">
        <v>588</v>
      </c>
      <c r="J95" s="37">
        <v>598.44999999999982</v>
      </c>
      <c r="K95" s="28">
        <v>577.54999999999995</v>
      </c>
      <c r="L95" s="28">
        <v>559.25</v>
      </c>
      <c r="M95" s="28">
        <v>13.286210000000001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254.35</v>
      </c>
      <c r="D96" s="37">
        <v>254.61666666666667</v>
      </c>
      <c r="E96" s="37">
        <v>252.23333333333335</v>
      </c>
      <c r="F96" s="37">
        <v>250.11666666666667</v>
      </c>
      <c r="G96" s="37">
        <v>247.73333333333335</v>
      </c>
      <c r="H96" s="37">
        <v>256.73333333333335</v>
      </c>
      <c r="I96" s="37">
        <v>259.11666666666667</v>
      </c>
      <c r="J96" s="37">
        <v>261.23333333333335</v>
      </c>
      <c r="K96" s="28">
        <v>257</v>
      </c>
      <c r="L96" s="28">
        <v>252.5</v>
      </c>
      <c r="M96" s="28">
        <v>3.6602199999999998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1039.7</v>
      </c>
      <c r="D97" s="37">
        <v>1031.9666666666669</v>
      </c>
      <c r="E97" s="37">
        <v>1015.0333333333338</v>
      </c>
      <c r="F97" s="37">
        <v>990.36666666666679</v>
      </c>
      <c r="G97" s="37">
        <v>973.43333333333362</v>
      </c>
      <c r="H97" s="37">
        <v>1056.6333333333339</v>
      </c>
      <c r="I97" s="37">
        <v>1073.5666666666668</v>
      </c>
      <c r="J97" s="37">
        <v>1098.233333333334</v>
      </c>
      <c r="K97" s="28">
        <v>1048.9000000000001</v>
      </c>
      <c r="L97" s="28">
        <v>1007.3</v>
      </c>
      <c r="M97" s="28">
        <v>35.602269999999997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1885.05</v>
      </c>
      <c r="D98" s="37">
        <v>1870.0666666666666</v>
      </c>
      <c r="E98" s="37">
        <v>1850.0833333333333</v>
      </c>
      <c r="F98" s="37">
        <v>1815.1166666666666</v>
      </c>
      <c r="G98" s="37">
        <v>1795.1333333333332</v>
      </c>
      <c r="H98" s="37">
        <v>1905.0333333333333</v>
      </c>
      <c r="I98" s="37">
        <v>1925.0166666666669</v>
      </c>
      <c r="J98" s="37">
        <v>1959.9833333333333</v>
      </c>
      <c r="K98" s="28">
        <v>1890.05</v>
      </c>
      <c r="L98" s="28">
        <v>1835.1</v>
      </c>
      <c r="M98" s="28">
        <v>4.08162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1385.1</v>
      </c>
      <c r="D99" s="37">
        <v>1383.8999999999999</v>
      </c>
      <c r="E99" s="37">
        <v>1379.7999999999997</v>
      </c>
      <c r="F99" s="37">
        <v>1374.4999999999998</v>
      </c>
      <c r="G99" s="37">
        <v>1370.3999999999996</v>
      </c>
      <c r="H99" s="37">
        <v>1389.1999999999998</v>
      </c>
      <c r="I99" s="37">
        <v>1393.2999999999997</v>
      </c>
      <c r="J99" s="37">
        <v>1398.6</v>
      </c>
      <c r="K99" s="28">
        <v>1388</v>
      </c>
      <c r="L99" s="28">
        <v>1378.6</v>
      </c>
      <c r="M99" s="28">
        <v>57.375100000000003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607.9</v>
      </c>
      <c r="D100" s="37">
        <v>602.88333333333333</v>
      </c>
      <c r="E100" s="37">
        <v>596.2166666666667</v>
      </c>
      <c r="F100" s="37">
        <v>584.53333333333342</v>
      </c>
      <c r="G100" s="37">
        <v>577.86666666666679</v>
      </c>
      <c r="H100" s="37">
        <v>614.56666666666661</v>
      </c>
      <c r="I100" s="37">
        <v>621.23333333333335</v>
      </c>
      <c r="J100" s="37">
        <v>632.91666666666652</v>
      </c>
      <c r="K100" s="28">
        <v>609.54999999999995</v>
      </c>
      <c r="L100" s="28">
        <v>591.20000000000005</v>
      </c>
      <c r="M100" s="28">
        <v>52.520110000000003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1171.2</v>
      </c>
      <c r="D101" s="37">
        <v>1177</v>
      </c>
      <c r="E101" s="37">
        <v>1163.45</v>
      </c>
      <c r="F101" s="37">
        <v>1155.7</v>
      </c>
      <c r="G101" s="37">
        <v>1142.1500000000001</v>
      </c>
      <c r="H101" s="37">
        <v>1184.75</v>
      </c>
      <c r="I101" s="37">
        <v>1198.3000000000002</v>
      </c>
      <c r="J101" s="37">
        <v>1206.05</v>
      </c>
      <c r="K101" s="28">
        <v>1190.55</v>
      </c>
      <c r="L101" s="28">
        <v>1169.25</v>
      </c>
      <c r="M101" s="28">
        <v>10.52575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2663.1</v>
      </c>
      <c r="D102" s="37">
        <v>2678.8333333333335</v>
      </c>
      <c r="E102" s="37">
        <v>2624.666666666667</v>
      </c>
      <c r="F102" s="37">
        <v>2586.2333333333336</v>
      </c>
      <c r="G102" s="37">
        <v>2532.0666666666671</v>
      </c>
      <c r="H102" s="37">
        <v>2717.2666666666669</v>
      </c>
      <c r="I102" s="37">
        <v>2771.4333333333338</v>
      </c>
      <c r="J102" s="37">
        <v>2809.8666666666668</v>
      </c>
      <c r="K102" s="28">
        <v>2733</v>
      </c>
      <c r="L102" s="28">
        <v>2640.4</v>
      </c>
      <c r="M102" s="28">
        <v>10.936450000000001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409.9</v>
      </c>
      <c r="D103" s="37">
        <v>410.23333333333329</v>
      </c>
      <c r="E103" s="37">
        <v>406.06666666666661</v>
      </c>
      <c r="F103" s="37">
        <v>402.23333333333329</v>
      </c>
      <c r="G103" s="37">
        <v>398.06666666666661</v>
      </c>
      <c r="H103" s="37">
        <v>414.06666666666661</v>
      </c>
      <c r="I103" s="37">
        <v>418.23333333333323</v>
      </c>
      <c r="J103" s="37">
        <v>422.06666666666661</v>
      </c>
      <c r="K103" s="28">
        <v>414.4</v>
      </c>
      <c r="L103" s="28">
        <v>406.4</v>
      </c>
      <c r="M103" s="28">
        <v>72.02046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1897.6</v>
      </c>
      <c r="D104" s="37">
        <v>1902.4166666666667</v>
      </c>
      <c r="E104" s="37">
        <v>1880.1833333333334</v>
      </c>
      <c r="F104" s="37">
        <v>1862.7666666666667</v>
      </c>
      <c r="G104" s="37">
        <v>1840.5333333333333</v>
      </c>
      <c r="H104" s="37">
        <v>1919.8333333333335</v>
      </c>
      <c r="I104" s="37">
        <v>1942.0666666666666</v>
      </c>
      <c r="J104" s="37">
        <v>1959.4833333333336</v>
      </c>
      <c r="K104" s="28">
        <v>1924.65</v>
      </c>
      <c r="L104" s="28">
        <v>1885</v>
      </c>
      <c r="M104" s="28">
        <v>9.8240700000000007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106.5</v>
      </c>
      <c r="D105" s="37">
        <v>105.61666666666667</v>
      </c>
      <c r="E105" s="37">
        <v>104.38333333333335</v>
      </c>
      <c r="F105" s="37">
        <v>102.26666666666668</v>
      </c>
      <c r="G105" s="37">
        <v>101.03333333333336</v>
      </c>
      <c r="H105" s="37">
        <v>107.73333333333335</v>
      </c>
      <c r="I105" s="37">
        <v>108.96666666666667</v>
      </c>
      <c r="J105" s="37">
        <v>111.08333333333334</v>
      </c>
      <c r="K105" s="28">
        <v>106.85</v>
      </c>
      <c r="L105" s="28">
        <v>103.5</v>
      </c>
      <c r="M105" s="28">
        <v>30.224299999999999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232.15</v>
      </c>
      <c r="D106" s="37">
        <v>231.16666666666666</v>
      </c>
      <c r="E106" s="37">
        <v>229.63333333333333</v>
      </c>
      <c r="F106" s="37">
        <v>227.11666666666667</v>
      </c>
      <c r="G106" s="37">
        <v>225.58333333333334</v>
      </c>
      <c r="H106" s="37">
        <v>233.68333333333331</v>
      </c>
      <c r="I106" s="37">
        <v>235.21666666666667</v>
      </c>
      <c r="J106" s="37">
        <v>237.73333333333329</v>
      </c>
      <c r="K106" s="28">
        <v>232.7</v>
      </c>
      <c r="L106" s="28">
        <v>228.65</v>
      </c>
      <c r="M106" s="28">
        <v>51.728470000000002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2284.8000000000002</v>
      </c>
      <c r="D107" s="37">
        <v>2282.9666666666667</v>
      </c>
      <c r="E107" s="37">
        <v>2258.9833333333336</v>
      </c>
      <c r="F107" s="37">
        <v>2233.166666666667</v>
      </c>
      <c r="G107" s="37">
        <v>2209.1833333333338</v>
      </c>
      <c r="H107" s="37">
        <v>2308.7833333333333</v>
      </c>
      <c r="I107" s="37">
        <v>2332.766666666666</v>
      </c>
      <c r="J107" s="37">
        <v>2358.583333333333</v>
      </c>
      <c r="K107" s="28">
        <v>2306.9499999999998</v>
      </c>
      <c r="L107" s="28">
        <v>2257.15</v>
      </c>
      <c r="M107" s="28">
        <v>14.603350000000001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305.8</v>
      </c>
      <c r="D108" s="37">
        <v>306.71666666666664</v>
      </c>
      <c r="E108" s="37">
        <v>303.43333333333328</v>
      </c>
      <c r="F108" s="37">
        <v>301.06666666666666</v>
      </c>
      <c r="G108" s="37">
        <v>297.7833333333333</v>
      </c>
      <c r="H108" s="37">
        <v>309.08333333333326</v>
      </c>
      <c r="I108" s="37">
        <v>312.36666666666667</v>
      </c>
      <c r="J108" s="37">
        <v>314.73333333333323</v>
      </c>
      <c r="K108" s="28">
        <v>310</v>
      </c>
      <c r="L108" s="28">
        <v>304.35000000000002</v>
      </c>
      <c r="M108" s="28">
        <v>2.6447500000000002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2289.6</v>
      </c>
      <c r="D109" s="37">
        <v>2297.4500000000003</v>
      </c>
      <c r="E109" s="37">
        <v>2270.5000000000005</v>
      </c>
      <c r="F109" s="37">
        <v>2251.4</v>
      </c>
      <c r="G109" s="37">
        <v>2224.4500000000003</v>
      </c>
      <c r="H109" s="37">
        <v>2316.5500000000006</v>
      </c>
      <c r="I109" s="37">
        <v>2343.5000000000005</v>
      </c>
      <c r="J109" s="37">
        <v>2362.6000000000008</v>
      </c>
      <c r="K109" s="28">
        <v>2324.4</v>
      </c>
      <c r="L109" s="28">
        <v>2278.35</v>
      </c>
      <c r="M109" s="28">
        <v>28.730319999999999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749.75</v>
      </c>
      <c r="D110" s="37">
        <v>748.23333333333323</v>
      </c>
      <c r="E110" s="37">
        <v>744.71666666666647</v>
      </c>
      <c r="F110" s="37">
        <v>739.68333333333328</v>
      </c>
      <c r="G110" s="37">
        <v>736.16666666666652</v>
      </c>
      <c r="H110" s="37">
        <v>753.26666666666642</v>
      </c>
      <c r="I110" s="37">
        <v>756.78333333333308</v>
      </c>
      <c r="J110" s="37">
        <v>761.81666666666638</v>
      </c>
      <c r="K110" s="28">
        <v>751.75</v>
      </c>
      <c r="L110" s="28">
        <v>743.2</v>
      </c>
      <c r="M110" s="28">
        <v>109.49759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1235.9000000000001</v>
      </c>
      <c r="D111" s="37">
        <v>1240.3833333333334</v>
      </c>
      <c r="E111" s="37">
        <v>1221.5166666666669</v>
      </c>
      <c r="F111" s="37">
        <v>1207.1333333333334</v>
      </c>
      <c r="G111" s="37">
        <v>1188.2666666666669</v>
      </c>
      <c r="H111" s="37">
        <v>1254.7666666666669</v>
      </c>
      <c r="I111" s="37">
        <v>1273.6333333333332</v>
      </c>
      <c r="J111" s="37">
        <v>1288.0166666666669</v>
      </c>
      <c r="K111" s="28">
        <v>1259.25</v>
      </c>
      <c r="L111" s="28">
        <v>1226</v>
      </c>
      <c r="M111" s="28">
        <v>4.4477900000000004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545.35</v>
      </c>
      <c r="D112" s="37">
        <v>543.9</v>
      </c>
      <c r="E112" s="37">
        <v>539.04999999999995</v>
      </c>
      <c r="F112" s="37">
        <v>532.75</v>
      </c>
      <c r="G112" s="37">
        <v>527.9</v>
      </c>
      <c r="H112" s="37">
        <v>550.19999999999993</v>
      </c>
      <c r="I112" s="37">
        <v>555.05000000000007</v>
      </c>
      <c r="J112" s="37">
        <v>561.34999999999991</v>
      </c>
      <c r="K112" s="28">
        <v>548.75</v>
      </c>
      <c r="L112" s="28">
        <v>537.6</v>
      </c>
      <c r="M112" s="28">
        <v>9.9970400000000001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444.45</v>
      </c>
      <c r="D113" s="37">
        <v>443.34999999999997</v>
      </c>
      <c r="E113" s="37">
        <v>437.34999999999991</v>
      </c>
      <c r="F113" s="37">
        <v>430.24999999999994</v>
      </c>
      <c r="G113" s="37">
        <v>424.24999999999989</v>
      </c>
      <c r="H113" s="37">
        <v>450.44999999999993</v>
      </c>
      <c r="I113" s="37">
        <v>456.45000000000005</v>
      </c>
      <c r="J113" s="37">
        <v>463.54999999999995</v>
      </c>
      <c r="K113" s="28">
        <v>449.35</v>
      </c>
      <c r="L113" s="28">
        <v>436.25</v>
      </c>
      <c r="M113" s="28">
        <v>7.5371600000000001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36.299999999999997</v>
      </c>
      <c r="D114" s="37">
        <v>36.25</v>
      </c>
      <c r="E114" s="37">
        <v>36.049999999999997</v>
      </c>
      <c r="F114" s="37">
        <v>35.799999999999997</v>
      </c>
      <c r="G114" s="37">
        <v>35.599999999999994</v>
      </c>
      <c r="H114" s="37">
        <v>36.5</v>
      </c>
      <c r="I114" s="37">
        <v>36.700000000000003</v>
      </c>
      <c r="J114" s="37">
        <v>36.950000000000003</v>
      </c>
      <c r="K114" s="28">
        <v>36.450000000000003</v>
      </c>
      <c r="L114" s="28">
        <v>36</v>
      </c>
      <c r="M114" s="28">
        <v>117.1593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273.5</v>
      </c>
      <c r="D115" s="37">
        <v>271.93333333333334</v>
      </c>
      <c r="E115" s="37">
        <v>269.41666666666669</v>
      </c>
      <c r="F115" s="37">
        <v>265.33333333333337</v>
      </c>
      <c r="G115" s="37">
        <v>262.81666666666672</v>
      </c>
      <c r="H115" s="37">
        <v>276.01666666666665</v>
      </c>
      <c r="I115" s="37">
        <v>278.5333333333333</v>
      </c>
      <c r="J115" s="37">
        <v>282.61666666666662</v>
      </c>
      <c r="K115" s="28">
        <v>274.45</v>
      </c>
      <c r="L115" s="28">
        <v>267.85000000000002</v>
      </c>
      <c r="M115" s="28">
        <v>142.40994000000001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4587.3999999999996</v>
      </c>
      <c r="D116" s="37">
        <v>4575.1666666666661</v>
      </c>
      <c r="E116" s="37">
        <v>4512.8833333333323</v>
      </c>
      <c r="F116" s="37">
        <v>4438.3666666666659</v>
      </c>
      <c r="G116" s="37">
        <v>4376.0833333333321</v>
      </c>
      <c r="H116" s="37">
        <v>4649.6833333333325</v>
      </c>
      <c r="I116" s="37">
        <v>4711.9666666666653</v>
      </c>
      <c r="J116" s="37">
        <v>4786.4833333333327</v>
      </c>
      <c r="K116" s="28">
        <v>4637.45</v>
      </c>
      <c r="L116" s="28">
        <v>4500.6499999999996</v>
      </c>
      <c r="M116" s="28">
        <v>0.81954000000000005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167.1</v>
      </c>
      <c r="D117" s="37">
        <v>167.2</v>
      </c>
      <c r="E117" s="37">
        <v>162.84999999999997</v>
      </c>
      <c r="F117" s="37">
        <v>158.59999999999997</v>
      </c>
      <c r="G117" s="37">
        <v>154.24999999999994</v>
      </c>
      <c r="H117" s="37">
        <v>171.45</v>
      </c>
      <c r="I117" s="37">
        <v>175.8</v>
      </c>
      <c r="J117" s="37">
        <v>180.05</v>
      </c>
      <c r="K117" s="28">
        <v>171.55</v>
      </c>
      <c r="L117" s="28">
        <v>162.94999999999999</v>
      </c>
      <c r="M117" s="28">
        <v>13.382440000000001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234.55</v>
      </c>
      <c r="D118" s="37">
        <v>233.73333333333335</v>
      </c>
      <c r="E118" s="37">
        <v>231.01666666666671</v>
      </c>
      <c r="F118" s="37">
        <v>227.48333333333335</v>
      </c>
      <c r="G118" s="37">
        <v>224.76666666666671</v>
      </c>
      <c r="H118" s="37">
        <v>237.26666666666671</v>
      </c>
      <c r="I118" s="37">
        <v>239.98333333333335</v>
      </c>
      <c r="J118" s="37">
        <v>243.51666666666671</v>
      </c>
      <c r="K118" s="28">
        <v>236.45</v>
      </c>
      <c r="L118" s="28">
        <v>230.2</v>
      </c>
      <c r="M118" s="28">
        <v>33.118130000000001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117.65</v>
      </c>
      <c r="D119" s="37">
        <v>117.63333333333333</v>
      </c>
      <c r="E119" s="37">
        <v>116.01666666666665</v>
      </c>
      <c r="F119" s="37">
        <v>114.38333333333333</v>
      </c>
      <c r="G119" s="37">
        <v>112.76666666666665</v>
      </c>
      <c r="H119" s="37">
        <v>119.26666666666665</v>
      </c>
      <c r="I119" s="37">
        <v>120.88333333333333</v>
      </c>
      <c r="J119" s="37">
        <v>122.51666666666665</v>
      </c>
      <c r="K119" s="28">
        <v>119.25</v>
      </c>
      <c r="L119" s="28">
        <v>116</v>
      </c>
      <c r="M119" s="28">
        <v>108.49768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673.1</v>
      </c>
      <c r="D120" s="37">
        <v>678.93333333333339</v>
      </c>
      <c r="E120" s="37">
        <v>665.76666666666677</v>
      </c>
      <c r="F120" s="37">
        <v>658.43333333333339</v>
      </c>
      <c r="G120" s="37">
        <v>645.26666666666677</v>
      </c>
      <c r="H120" s="37">
        <v>686.26666666666677</v>
      </c>
      <c r="I120" s="37">
        <v>699.43333333333328</v>
      </c>
      <c r="J120" s="37">
        <v>706.76666666666677</v>
      </c>
      <c r="K120" s="28">
        <v>692.1</v>
      </c>
      <c r="L120" s="28">
        <v>671.6</v>
      </c>
      <c r="M120" s="28">
        <v>23.324159999999999</v>
      </c>
      <c r="N120" s="1"/>
      <c r="O120" s="1"/>
    </row>
    <row r="121" spans="1:15" ht="12.75" customHeight="1">
      <c r="A121" s="53">
        <v>112</v>
      </c>
      <c r="B121" s="28" t="s">
        <v>826</v>
      </c>
      <c r="C121" s="28">
        <v>21.45</v>
      </c>
      <c r="D121" s="37">
        <v>21.383333333333336</v>
      </c>
      <c r="E121" s="37">
        <v>21.266666666666673</v>
      </c>
      <c r="F121" s="37">
        <v>21.083333333333336</v>
      </c>
      <c r="G121" s="37">
        <v>20.966666666666672</v>
      </c>
      <c r="H121" s="37">
        <v>21.566666666666674</v>
      </c>
      <c r="I121" s="37">
        <v>21.683333333333341</v>
      </c>
      <c r="J121" s="37">
        <v>21.866666666666674</v>
      </c>
      <c r="K121" s="28">
        <v>21.5</v>
      </c>
      <c r="L121" s="28">
        <v>21.2</v>
      </c>
      <c r="M121" s="28">
        <v>26.872540000000001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362.05</v>
      </c>
      <c r="D122" s="37">
        <v>365.18333333333334</v>
      </c>
      <c r="E122" s="37">
        <v>357.31666666666666</v>
      </c>
      <c r="F122" s="37">
        <v>352.58333333333331</v>
      </c>
      <c r="G122" s="37">
        <v>344.71666666666664</v>
      </c>
      <c r="H122" s="37">
        <v>369.91666666666669</v>
      </c>
      <c r="I122" s="37">
        <v>377.78333333333336</v>
      </c>
      <c r="J122" s="37">
        <v>382.51666666666671</v>
      </c>
      <c r="K122" s="28">
        <v>373.05</v>
      </c>
      <c r="L122" s="28">
        <v>360.45</v>
      </c>
      <c r="M122" s="28">
        <v>25.85474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202</v>
      </c>
      <c r="D123" s="37">
        <v>201.28333333333333</v>
      </c>
      <c r="E123" s="37">
        <v>199.96666666666667</v>
      </c>
      <c r="F123" s="37">
        <v>197.93333333333334</v>
      </c>
      <c r="G123" s="37">
        <v>196.61666666666667</v>
      </c>
      <c r="H123" s="37">
        <v>203.31666666666666</v>
      </c>
      <c r="I123" s="37">
        <v>204.63333333333333</v>
      </c>
      <c r="J123" s="37">
        <v>206.66666666666666</v>
      </c>
      <c r="K123" s="28">
        <v>202.6</v>
      </c>
      <c r="L123" s="28">
        <v>199.25</v>
      </c>
      <c r="M123" s="28">
        <v>18.283750000000001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942.95</v>
      </c>
      <c r="D124" s="37">
        <v>936.31666666666661</v>
      </c>
      <c r="E124" s="37">
        <v>927.63333333333321</v>
      </c>
      <c r="F124" s="37">
        <v>912.31666666666661</v>
      </c>
      <c r="G124" s="37">
        <v>903.63333333333321</v>
      </c>
      <c r="H124" s="37">
        <v>951.63333333333321</v>
      </c>
      <c r="I124" s="37">
        <v>960.31666666666661</v>
      </c>
      <c r="J124" s="37">
        <v>975.63333333333321</v>
      </c>
      <c r="K124" s="28">
        <v>945</v>
      </c>
      <c r="L124" s="28">
        <v>921</v>
      </c>
      <c r="M124" s="28">
        <v>17.358550000000001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3923.05</v>
      </c>
      <c r="D125" s="37">
        <v>3960.0166666666664</v>
      </c>
      <c r="E125" s="37">
        <v>3855.0333333333328</v>
      </c>
      <c r="F125" s="37">
        <v>3787.0166666666664</v>
      </c>
      <c r="G125" s="37">
        <v>3682.0333333333328</v>
      </c>
      <c r="H125" s="37">
        <v>4028.0333333333328</v>
      </c>
      <c r="I125" s="37">
        <v>4133.0166666666664</v>
      </c>
      <c r="J125" s="37">
        <v>4201.0333333333328</v>
      </c>
      <c r="K125" s="28">
        <v>4065</v>
      </c>
      <c r="L125" s="28">
        <v>3892</v>
      </c>
      <c r="M125" s="28">
        <v>6.9029400000000001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1508</v>
      </c>
      <c r="D126" s="37">
        <v>1499.1499999999999</v>
      </c>
      <c r="E126" s="37">
        <v>1484.4499999999998</v>
      </c>
      <c r="F126" s="37">
        <v>1460.8999999999999</v>
      </c>
      <c r="G126" s="37">
        <v>1446.1999999999998</v>
      </c>
      <c r="H126" s="37">
        <v>1522.6999999999998</v>
      </c>
      <c r="I126" s="37">
        <v>1537.4</v>
      </c>
      <c r="J126" s="37">
        <v>1560.9499999999998</v>
      </c>
      <c r="K126" s="28">
        <v>1513.85</v>
      </c>
      <c r="L126" s="28">
        <v>1475.6</v>
      </c>
      <c r="M126" s="28">
        <v>72.058400000000006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1828.55</v>
      </c>
      <c r="D127" s="37">
        <v>1833.2833333333335</v>
      </c>
      <c r="E127" s="37">
        <v>1810.0666666666671</v>
      </c>
      <c r="F127" s="37">
        <v>1791.5833333333335</v>
      </c>
      <c r="G127" s="37">
        <v>1768.366666666667</v>
      </c>
      <c r="H127" s="37">
        <v>1851.7666666666671</v>
      </c>
      <c r="I127" s="37">
        <v>1874.9833333333338</v>
      </c>
      <c r="J127" s="37">
        <v>1893.4666666666672</v>
      </c>
      <c r="K127" s="28">
        <v>1856.5</v>
      </c>
      <c r="L127" s="28">
        <v>1814.8</v>
      </c>
      <c r="M127" s="28">
        <v>4.9227100000000004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879.8</v>
      </c>
      <c r="D128" s="37">
        <v>879.6</v>
      </c>
      <c r="E128" s="37">
        <v>872.2</v>
      </c>
      <c r="F128" s="37">
        <v>864.6</v>
      </c>
      <c r="G128" s="37">
        <v>857.2</v>
      </c>
      <c r="H128" s="37">
        <v>887.2</v>
      </c>
      <c r="I128" s="37">
        <v>894.59999999999991</v>
      </c>
      <c r="J128" s="37">
        <v>902.2</v>
      </c>
      <c r="K128" s="28">
        <v>887</v>
      </c>
      <c r="L128" s="28">
        <v>872</v>
      </c>
      <c r="M128" s="28">
        <v>2.9056600000000001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264</v>
      </c>
      <c r="D129" s="37">
        <v>266.60000000000002</v>
      </c>
      <c r="E129" s="37">
        <v>260.00000000000006</v>
      </c>
      <c r="F129" s="37">
        <v>256.00000000000006</v>
      </c>
      <c r="G129" s="37">
        <v>249.40000000000009</v>
      </c>
      <c r="H129" s="37">
        <v>270.60000000000002</v>
      </c>
      <c r="I129" s="37">
        <v>277.19999999999993</v>
      </c>
      <c r="J129" s="37">
        <v>281.2</v>
      </c>
      <c r="K129" s="28">
        <v>273.2</v>
      </c>
      <c r="L129" s="28">
        <v>262.60000000000002</v>
      </c>
      <c r="M129" s="28">
        <v>5.8841599999999996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573.4</v>
      </c>
      <c r="D130" s="37">
        <v>568.68333333333339</v>
      </c>
      <c r="E130" s="37">
        <v>562.36666666666679</v>
      </c>
      <c r="F130" s="37">
        <v>551.33333333333337</v>
      </c>
      <c r="G130" s="37">
        <v>545.01666666666677</v>
      </c>
      <c r="H130" s="37">
        <v>579.71666666666681</v>
      </c>
      <c r="I130" s="37">
        <v>586.03333333333342</v>
      </c>
      <c r="J130" s="37">
        <v>597.06666666666683</v>
      </c>
      <c r="K130" s="28">
        <v>575</v>
      </c>
      <c r="L130" s="28">
        <v>557.65</v>
      </c>
      <c r="M130" s="28">
        <v>70.102729999999994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377.4</v>
      </c>
      <c r="D131" s="37">
        <v>377.56666666666666</v>
      </c>
      <c r="E131" s="37">
        <v>372.33333333333331</v>
      </c>
      <c r="F131" s="37">
        <v>367.26666666666665</v>
      </c>
      <c r="G131" s="37">
        <v>362.0333333333333</v>
      </c>
      <c r="H131" s="37">
        <v>382.63333333333333</v>
      </c>
      <c r="I131" s="37">
        <v>387.86666666666667</v>
      </c>
      <c r="J131" s="37">
        <v>392.93333333333334</v>
      </c>
      <c r="K131" s="28">
        <v>382.8</v>
      </c>
      <c r="L131" s="28">
        <v>372.5</v>
      </c>
      <c r="M131" s="28">
        <v>76.483779999999996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552.35</v>
      </c>
      <c r="D132" s="37">
        <v>552.03333333333342</v>
      </c>
      <c r="E132" s="37">
        <v>546.86666666666679</v>
      </c>
      <c r="F132" s="37">
        <v>541.38333333333333</v>
      </c>
      <c r="G132" s="37">
        <v>536.2166666666667</v>
      </c>
      <c r="H132" s="37">
        <v>557.51666666666688</v>
      </c>
      <c r="I132" s="37">
        <v>562.68333333333362</v>
      </c>
      <c r="J132" s="37">
        <v>568.16666666666697</v>
      </c>
      <c r="K132" s="28">
        <v>557.20000000000005</v>
      </c>
      <c r="L132" s="28">
        <v>546.54999999999995</v>
      </c>
      <c r="M132" s="28">
        <v>20.824349999999999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1857.65</v>
      </c>
      <c r="D133" s="37">
        <v>1860.8833333333332</v>
      </c>
      <c r="E133" s="37">
        <v>1842.7666666666664</v>
      </c>
      <c r="F133" s="37">
        <v>1827.8833333333332</v>
      </c>
      <c r="G133" s="37">
        <v>1809.7666666666664</v>
      </c>
      <c r="H133" s="37">
        <v>1875.7666666666664</v>
      </c>
      <c r="I133" s="37">
        <v>1893.8833333333332</v>
      </c>
      <c r="J133" s="37">
        <v>1908.7666666666664</v>
      </c>
      <c r="K133" s="28">
        <v>1879</v>
      </c>
      <c r="L133" s="28">
        <v>1846</v>
      </c>
      <c r="M133" s="28">
        <v>26.64301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78.099999999999994</v>
      </c>
      <c r="D134" s="37">
        <v>77.516666666666666</v>
      </c>
      <c r="E134" s="37">
        <v>76.133333333333326</v>
      </c>
      <c r="F134" s="37">
        <v>74.166666666666657</v>
      </c>
      <c r="G134" s="37">
        <v>72.783333333333317</v>
      </c>
      <c r="H134" s="37">
        <v>79.483333333333334</v>
      </c>
      <c r="I134" s="37">
        <v>80.866666666666688</v>
      </c>
      <c r="J134" s="37">
        <v>82.833333333333343</v>
      </c>
      <c r="K134" s="28">
        <v>78.900000000000006</v>
      </c>
      <c r="L134" s="28">
        <v>75.55</v>
      </c>
      <c r="M134" s="28">
        <v>54.526519999999998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3607.85</v>
      </c>
      <c r="D135" s="37">
        <v>3566.8833333333332</v>
      </c>
      <c r="E135" s="37">
        <v>3513.9666666666662</v>
      </c>
      <c r="F135" s="37">
        <v>3420.083333333333</v>
      </c>
      <c r="G135" s="37">
        <v>3367.1666666666661</v>
      </c>
      <c r="H135" s="37">
        <v>3660.7666666666664</v>
      </c>
      <c r="I135" s="37">
        <v>3713.6833333333334</v>
      </c>
      <c r="J135" s="37">
        <v>3807.5666666666666</v>
      </c>
      <c r="K135" s="28">
        <v>3619.8</v>
      </c>
      <c r="L135" s="28">
        <v>3473</v>
      </c>
      <c r="M135" s="28">
        <v>3.6013700000000002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377.8</v>
      </c>
      <c r="D136" s="37">
        <v>376.0333333333333</v>
      </c>
      <c r="E136" s="37">
        <v>373.41666666666663</v>
      </c>
      <c r="F136" s="37">
        <v>369.0333333333333</v>
      </c>
      <c r="G136" s="37">
        <v>366.41666666666663</v>
      </c>
      <c r="H136" s="37">
        <v>380.41666666666663</v>
      </c>
      <c r="I136" s="37">
        <v>383.0333333333333</v>
      </c>
      <c r="J136" s="37">
        <v>387.41666666666663</v>
      </c>
      <c r="K136" s="28">
        <v>378.65</v>
      </c>
      <c r="L136" s="28">
        <v>371.65</v>
      </c>
      <c r="M136" s="28">
        <v>12.0374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4333.6000000000004</v>
      </c>
      <c r="D137" s="37">
        <v>4284.7</v>
      </c>
      <c r="E137" s="37">
        <v>4218.7999999999993</v>
      </c>
      <c r="F137" s="37">
        <v>4103.9999999999991</v>
      </c>
      <c r="G137" s="37">
        <v>4038.0999999999985</v>
      </c>
      <c r="H137" s="37">
        <v>4399.5</v>
      </c>
      <c r="I137" s="37">
        <v>4465.3999999999996</v>
      </c>
      <c r="J137" s="37">
        <v>4580.2000000000007</v>
      </c>
      <c r="K137" s="28">
        <v>4350.6000000000004</v>
      </c>
      <c r="L137" s="28">
        <v>4169.8999999999996</v>
      </c>
      <c r="M137" s="28">
        <v>6.6228699999999998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1637.15</v>
      </c>
      <c r="D138" s="37">
        <v>1636.7666666666667</v>
      </c>
      <c r="E138" s="37">
        <v>1624.0833333333333</v>
      </c>
      <c r="F138" s="37">
        <v>1611.0166666666667</v>
      </c>
      <c r="G138" s="37">
        <v>1598.3333333333333</v>
      </c>
      <c r="H138" s="37">
        <v>1649.8333333333333</v>
      </c>
      <c r="I138" s="37">
        <v>1662.5166666666667</v>
      </c>
      <c r="J138" s="37">
        <v>1675.5833333333333</v>
      </c>
      <c r="K138" s="28">
        <v>1649.45</v>
      </c>
      <c r="L138" s="28">
        <v>1623.7</v>
      </c>
      <c r="M138" s="28">
        <v>18.52251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560.04999999999995</v>
      </c>
      <c r="D139" s="37">
        <v>559.18333333333328</v>
      </c>
      <c r="E139" s="37">
        <v>554.11666666666656</v>
      </c>
      <c r="F139" s="37">
        <v>548.18333333333328</v>
      </c>
      <c r="G139" s="37">
        <v>543.11666666666656</v>
      </c>
      <c r="H139" s="37">
        <v>565.11666666666656</v>
      </c>
      <c r="I139" s="37">
        <v>570.18333333333339</v>
      </c>
      <c r="J139" s="37">
        <v>576.11666666666656</v>
      </c>
      <c r="K139" s="28">
        <v>564.25</v>
      </c>
      <c r="L139" s="28">
        <v>553.25</v>
      </c>
      <c r="M139" s="28">
        <v>6.8250500000000001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612.70000000000005</v>
      </c>
      <c r="D140" s="37">
        <v>609.73333333333335</v>
      </c>
      <c r="E140" s="37">
        <v>604.9666666666667</v>
      </c>
      <c r="F140" s="37">
        <v>597.23333333333335</v>
      </c>
      <c r="G140" s="37">
        <v>592.4666666666667</v>
      </c>
      <c r="H140" s="37">
        <v>617.4666666666667</v>
      </c>
      <c r="I140" s="37">
        <v>622.23333333333335</v>
      </c>
      <c r="J140" s="37">
        <v>629.9666666666667</v>
      </c>
      <c r="K140" s="28">
        <v>614.5</v>
      </c>
      <c r="L140" s="28">
        <v>602</v>
      </c>
      <c r="M140" s="28">
        <v>8.9434699999999996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75872.800000000003</v>
      </c>
      <c r="D141" s="37">
        <v>75634.350000000006</v>
      </c>
      <c r="E141" s="37">
        <v>75268.850000000006</v>
      </c>
      <c r="F141" s="37">
        <v>74664.899999999994</v>
      </c>
      <c r="G141" s="37">
        <v>74299.399999999994</v>
      </c>
      <c r="H141" s="37">
        <v>76238.300000000017</v>
      </c>
      <c r="I141" s="37">
        <v>76603.800000000017</v>
      </c>
      <c r="J141" s="37">
        <v>77207.750000000029</v>
      </c>
      <c r="K141" s="28">
        <v>75999.850000000006</v>
      </c>
      <c r="L141" s="28">
        <v>75030.399999999994</v>
      </c>
      <c r="M141" s="28">
        <v>5.6430000000000001E-2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770.2</v>
      </c>
      <c r="D142" s="37">
        <v>766.80000000000007</v>
      </c>
      <c r="E142" s="37">
        <v>760.60000000000014</v>
      </c>
      <c r="F142" s="37">
        <v>751.00000000000011</v>
      </c>
      <c r="G142" s="37">
        <v>744.80000000000018</v>
      </c>
      <c r="H142" s="37">
        <v>776.40000000000009</v>
      </c>
      <c r="I142" s="37">
        <v>782.60000000000014</v>
      </c>
      <c r="J142" s="37">
        <v>792.2</v>
      </c>
      <c r="K142" s="28">
        <v>773</v>
      </c>
      <c r="L142" s="28">
        <v>757.2</v>
      </c>
      <c r="M142" s="28">
        <v>2.17781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185.35</v>
      </c>
      <c r="D143" s="37">
        <v>183.86666666666667</v>
      </c>
      <c r="E143" s="37">
        <v>181.73333333333335</v>
      </c>
      <c r="F143" s="37">
        <v>178.11666666666667</v>
      </c>
      <c r="G143" s="37">
        <v>175.98333333333335</v>
      </c>
      <c r="H143" s="37">
        <v>187.48333333333335</v>
      </c>
      <c r="I143" s="37">
        <v>189.61666666666667</v>
      </c>
      <c r="J143" s="37">
        <v>193.23333333333335</v>
      </c>
      <c r="K143" s="28">
        <v>186</v>
      </c>
      <c r="L143" s="28">
        <v>180.25</v>
      </c>
      <c r="M143" s="28">
        <v>32.555349999999997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1044.55</v>
      </c>
      <c r="D144" s="37">
        <v>1045.8333333333333</v>
      </c>
      <c r="E144" s="37">
        <v>1033.7166666666665</v>
      </c>
      <c r="F144" s="37">
        <v>1022.8833333333332</v>
      </c>
      <c r="G144" s="37">
        <v>1010.7666666666664</v>
      </c>
      <c r="H144" s="37">
        <v>1056.6666666666665</v>
      </c>
      <c r="I144" s="37">
        <v>1068.7833333333333</v>
      </c>
      <c r="J144" s="37">
        <v>1079.6166666666666</v>
      </c>
      <c r="K144" s="28">
        <v>1057.95</v>
      </c>
      <c r="L144" s="28">
        <v>1035</v>
      </c>
      <c r="M144" s="28">
        <v>40.816580000000002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95.7</v>
      </c>
      <c r="D145" s="37">
        <v>94.966666666666654</v>
      </c>
      <c r="E145" s="37">
        <v>93.983333333333306</v>
      </c>
      <c r="F145" s="37">
        <v>92.266666666666652</v>
      </c>
      <c r="G145" s="37">
        <v>91.283333333333303</v>
      </c>
      <c r="H145" s="37">
        <v>96.683333333333309</v>
      </c>
      <c r="I145" s="37">
        <v>97.666666666666657</v>
      </c>
      <c r="J145" s="37">
        <v>99.383333333333312</v>
      </c>
      <c r="K145" s="28">
        <v>95.95</v>
      </c>
      <c r="L145" s="28">
        <v>93.25</v>
      </c>
      <c r="M145" s="28">
        <v>39.304819999999999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517.75</v>
      </c>
      <c r="D146" s="37">
        <v>517.76666666666665</v>
      </c>
      <c r="E146" s="37">
        <v>513.18333333333328</v>
      </c>
      <c r="F146" s="37">
        <v>508.61666666666667</v>
      </c>
      <c r="G146" s="37">
        <v>504.0333333333333</v>
      </c>
      <c r="H146" s="37">
        <v>522.33333333333326</v>
      </c>
      <c r="I146" s="37">
        <v>526.91666666666674</v>
      </c>
      <c r="J146" s="37">
        <v>531.48333333333323</v>
      </c>
      <c r="K146" s="28">
        <v>522.35</v>
      </c>
      <c r="L146" s="28">
        <v>513.20000000000005</v>
      </c>
      <c r="M146" s="28">
        <v>12.24004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7925.4</v>
      </c>
      <c r="D147" s="37">
        <v>7917.666666666667</v>
      </c>
      <c r="E147" s="37">
        <v>7863.3333333333339</v>
      </c>
      <c r="F147" s="37">
        <v>7801.2666666666673</v>
      </c>
      <c r="G147" s="37">
        <v>7746.9333333333343</v>
      </c>
      <c r="H147" s="37">
        <v>7979.7333333333336</v>
      </c>
      <c r="I147" s="37">
        <v>8034.0666666666675</v>
      </c>
      <c r="J147" s="37">
        <v>8096.1333333333332</v>
      </c>
      <c r="K147" s="28">
        <v>7972</v>
      </c>
      <c r="L147" s="28">
        <v>7855.6</v>
      </c>
      <c r="M147" s="28">
        <v>3.5284800000000001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810.1</v>
      </c>
      <c r="D148" s="37">
        <v>805.43333333333339</v>
      </c>
      <c r="E148" s="37">
        <v>799.11666666666679</v>
      </c>
      <c r="F148" s="37">
        <v>788.13333333333344</v>
      </c>
      <c r="G148" s="37">
        <v>781.81666666666683</v>
      </c>
      <c r="H148" s="37">
        <v>816.41666666666674</v>
      </c>
      <c r="I148" s="37">
        <v>822.73333333333335</v>
      </c>
      <c r="J148" s="37">
        <v>833.7166666666667</v>
      </c>
      <c r="K148" s="28">
        <v>811.75</v>
      </c>
      <c r="L148" s="28">
        <v>794.45</v>
      </c>
      <c r="M148" s="28">
        <v>3.9854699999999998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3061</v>
      </c>
      <c r="D149" s="37">
        <v>3038.0166666666664</v>
      </c>
      <c r="E149" s="37">
        <v>2991.0333333333328</v>
      </c>
      <c r="F149" s="37">
        <v>2921.0666666666666</v>
      </c>
      <c r="G149" s="37">
        <v>2874.083333333333</v>
      </c>
      <c r="H149" s="37">
        <v>3107.9833333333327</v>
      </c>
      <c r="I149" s="37">
        <v>3154.9666666666662</v>
      </c>
      <c r="J149" s="37">
        <v>3224.9333333333325</v>
      </c>
      <c r="K149" s="28">
        <v>3085</v>
      </c>
      <c r="L149" s="28">
        <v>2968.05</v>
      </c>
      <c r="M149" s="28">
        <v>5.0950800000000003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2584.5</v>
      </c>
      <c r="D150" s="37">
        <v>2574.7333333333331</v>
      </c>
      <c r="E150" s="37">
        <v>2539.4666666666662</v>
      </c>
      <c r="F150" s="37">
        <v>2494.4333333333329</v>
      </c>
      <c r="G150" s="37">
        <v>2459.1666666666661</v>
      </c>
      <c r="H150" s="37">
        <v>2619.7666666666664</v>
      </c>
      <c r="I150" s="37">
        <v>2655.0333333333338</v>
      </c>
      <c r="J150" s="37">
        <v>2700.0666666666666</v>
      </c>
      <c r="K150" s="28">
        <v>2610</v>
      </c>
      <c r="L150" s="28">
        <v>2529.6999999999998</v>
      </c>
      <c r="M150" s="28">
        <v>3.7588300000000001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1121.6500000000001</v>
      </c>
      <c r="D151" s="37">
        <v>1118.5166666666667</v>
      </c>
      <c r="E151" s="37">
        <v>1107.0333333333333</v>
      </c>
      <c r="F151" s="37">
        <v>1092.4166666666667</v>
      </c>
      <c r="G151" s="37">
        <v>1080.9333333333334</v>
      </c>
      <c r="H151" s="37">
        <v>1133.1333333333332</v>
      </c>
      <c r="I151" s="37">
        <v>1144.6166666666663</v>
      </c>
      <c r="J151" s="37">
        <v>1159.2333333333331</v>
      </c>
      <c r="K151" s="28">
        <v>1130</v>
      </c>
      <c r="L151" s="28">
        <v>1103.9000000000001</v>
      </c>
      <c r="M151" s="28">
        <v>7.1233500000000003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699.65</v>
      </c>
      <c r="D152" s="37">
        <v>702.08333333333337</v>
      </c>
      <c r="E152" s="37">
        <v>690.86666666666679</v>
      </c>
      <c r="F152" s="37">
        <v>682.08333333333337</v>
      </c>
      <c r="G152" s="37">
        <v>670.86666666666679</v>
      </c>
      <c r="H152" s="37">
        <v>710.86666666666679</v>
      </c>
      <c r="I152" s="37">
        <v>722.08333333333326</v>
      </c>
      <c r="J152" s="37">
        <v>730.86666666666679</v>
      </c>
      <c r="K152" s="28">
        <v>713.3</v>
      </c>
      <c r="L152" s="28">
        <v>693.3</v>
      </c>
      <c r="M152" s="28">
        <v>4.24709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127.8</v>
      </c>
      <c r="D153" s="37">
        <v>127.45</v>
      </c>
      <c r="E153" s="37">
        <v>125.65</v>
      </c>
      <c r="F153" s="37">
        <v>123.5</v>
      </c>
      <c r="G153" s="37">
        <v>121.7</v>
      </c>
      <c r="H153" s="37">
        <v>129.60000000000002</v>
      </c>
      <c r="I153" s="37">
        <v>131.39999999999998</v>
      </c>
      <c r="J153" s="37">
        <v>133.55000000000001</v>
      </c>
      <c r="K153" s="28">
        <v>129.25</v>
      </c>
      <c r="L153" s="28">
        <v>125.3</v>
      </c>
      <c r="M153" s="28">
        <v>80.108639999999994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159.05000000000001</v>
      </c>
      <c r="D154" s="37">
        <v>157.53333333333333</v>
      </c>
      <c r="E154" s="37">
        <v>155.76666666666665</v>
      </c>
      <c r="F154" s="37">
        <v>152.48333333333332</v>
      </c>
      <c r="G154" s="37">
        <v>150.71666666666664</v>
      </c>
      <c r="H154" s="37">
        <v>160.81666666666666</v>
      </c>
      <c r="I154" s="37">
        <v>162.58333333333337</v>
      </c>
      <c r="J154" s="37">
        <v>165.86666666666667</v>
      </c>
      <c r="K154" s="28">
        <v>159.30000000000001</v>
      </c>
      <c r="L154" s="28">
        <v>154.25</v>
      </c>
      <c r="M154" s="28">
        <v>176.46975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92.45</v>
      </c>
      <c r="D155" s="37">
        <v>92.033333333333346</v>
      </c>
      <c r="E155" s="37">
        <v>90.816666666666691</v>
      </c>
      <c r="F155" s="37">
        <v>89.183333333333351</v>
      </c>
      <c r="G155" s="37">
        <v>87.966666666666697</v>
      </c>
      <c r="H155" s="37">
        <v>93.666666666666686</v>
      </c>
      <c r="I155" s="37">
        <v>94.883333333333354</v>
      </c>
      <c r="J155" s="37">
        <v>96.51666666666668</v>
      </c>
      <c r="K155" s="28">
        <v>93.25</v>
      </c>
      <c r="L155" s="28">
        <v>90.4</v>
      </c>
      <c r="M155" s="28">
        <v>168.47398999999999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3780.2</v>
      </c>
      <c r="D156" s="37">
        <v>3800.0500000000006</v>
      </c>
      <c r="E156" s="37">
        <v>3716.2000000000012</v>
      </c>
      <c r="F156" s="37">
        <v>3652.2000000000007</v>
      </c>
      <c r="G156" s="37">
        <v>3568.3500000000013</v>
      </c>
      <c r="H156" s="37">
        <v>3864.0500000000011</v>
      </c>
      <c r="I156" s="37">
        <v>3947.9000000000005</v>
      </c>
      <c r="J156" s="37">
        <v>4011.900000000001</v>
      </c>
      <c r="K156" s="28">
        <v>3883.9</v>
      </c>
      <c r="L156" s="28">
        <v>3736.05</v>
      </c>
      <c r="M156" s="28">
        <v>0.97077000000000002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17393.8</v>
      </c>
      <c r="D157" s="37">
        <v>17296.733333333334</v>
      </c>
      <c r="E157" s="37">
        <v>17117.116666666669</v>
      </c>
      <c r="F157" s="37">
        <v>16840.433333333334</v>
      </c>
      <c r="G157" s="37">
        <v>16660.816666666669</v>
      </c>
      <c r="H157" s="37">
        <v>17573.416666666668</v>
      </c>
      <c r="I157" s="37">
        <v>17753.033333333329</v>
      </c>
      <c r="J157" s="37">
        <v>18029.716666666667</v>
      </c>
      <c r="K157" s="28">
        <v>17476.349999999999</v>
      </c>
      <c r="L157" s="28">
        <v>17020.05</v>
      </c>
      <c r="M157" s="28">
        <v>0.68898999999999999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286.89999999999998</v>
      </c>
      <c r="D158" s="37">
        <v>285</v>
      </c>
      <c r="E158" s="37">
        <v>282.60000000000002</v>
      </c>
      <c r="F158" s="37">
        <v>278.3</v>
      </c>
      <c r="G158" s="37">
        <v>275.90000000000003</v>
      </c>
      <c r="H158" s="37">
        <v>289.3</v>
      </c>
      <c r="I158" s="37">
        <v>291.7</v>
      </c>
      <c r="J158" s="37">
        <v>296</v>
      </c>
      <c r="K158" s="28">
        <v>287.39999999999998</v>
      </c>
      <c r="L158" s="28">
        <v>280.7</v>
      </c>
      <c r="M158" s="28">
        <v>3.9375900000000001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785.25</v>
      </c>
      <c r="D159" s="37">
        <v>789.81666666666661</v>
      </c>
      <c r="E159" s="37">
        <v>775.68333333333317</v>
      </c>
      <c r="F159" s="37">
        <v>766.11666666666656</v>
      </c>
      <c r="G159" s="37">
        <v>751.98333333333312</v>
      </c>
      <c r="H159" s="37">
        <v>799.38333333333321</v>
      </c>
      <c r="I159" s="37">
        <v>813.51666666666665</v>
      </c>
      <c r="J159" s="37">
        <v>823.08333333333326</v>
      </c>
      <c r="K159" s="28">
        <v>803.95</v>
      </c>
      <c r="L159" s="28">
        <v>780.25</v>
      </c>
      <c r="M159" s="28">
        <v>7.9556300000000002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152.44999999999999</v>
      </c>
      <c r="D160" s="37">
        <v>150.45000000000002</v>
      </c>
      <c r="E160" s="37">
        <v>148.00000000000003</v>
      </c>
      <c r="F160" s="37">
        <v>143.55000000000001</v>
      </c>
      <c r="G160" s="37">
        <v>141.10000000000002</v>
      </c>
      <c r="H160" s="37">
        <v>154.90000000000003</v>
      </c>
      <c r="I160" s="37">
        <v>157.35000000000002</v>
      </c>
      <c r="J160" s="37">
        <v>161.80000000000004</v>
      </c>
      <c r="K160" s="28">
        <v>152.9</v>
      </c>
      <c r="L160" s="28">
        <v>146</v>
      </c>
      <c r="M160" s="28">
        <v>254.29955000000001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250.35</v>
      </c>
      <c r="D161" s="37">
        <v>247.65</v>
      </c>
      <c r="E161" s="37">
        <v>242.8</v>
      </c>
      <c r="F161" s="37">
        <v>235.25</v>
      </c>
      <c r="G161" s="37">
        <v>230.4</v>
      </c>
      <c r="H161" s="37">
        <v>255.20000000000002</v>
      </c>
      <c r="I161" s="37">
        <v>260.04999999999995</v>
      </c>
      <c r="J161" s="37">
        <v>267.60000000000002</v>
      </c>
      <c r="K161" s="28">
        <v>252.5</v>
      </c>
      <c r="L161" s="28">
        <v>240.1</v>
      </c>
      <c r="M161" s="28">
        <v>32.931460000000001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2702.4</v>
      </c>
      <c r="D162" s="37">
        <v>2690.4666666666667</v>
      </c>
      <c r="E162" s="37">
        <v>2652.9333333333334</v>
      </c>
      <c r="F162" s="37">
        <v>2603.4666666666667</v>
      </c>
      <c r="G162" s="37">
        <v>2565.9333333333334</v>
      </c>
      <c r="H162" s="37">
        <v>2739.9333333333334</v>
      </c>
      <c r="I162" s="37">
        <v>2777.4666666666672</v>
      </c>
      <c r="J162" s="37">
        <v>2826.9333333333334</v>
      </c>
      <c r="K162" s="28">
        <v>2728</v>
      </c>
      <c r="L162" s="28">
        <v>2641</v>
      </c>
      <c r="M162" s="28">
        <v>4.4431799999999999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43548.800000000003</v>
      </c>
      <c r="D163" s="37">
        <v>43668.616666666669</v>
      </c>
      <c r="E163" s="37">
        <v>43143.483333333337</v>
      </c>
      <c r="F163" s="37">
        <v>42738.166666666672</v>
      </c>
      <c r="G163" s="37">
        <v>42213.03333333334</v>
      </c>
      <c r="H163" s="37">
        <v>44073.933333333334</v>
      </c>
      <c r="I163" s="37">
        <v>44599.066666666666</v>
      </c>
      <c r="J163" s="37">
        <v>45004.383333333331</v>
      </c>
      <c r="K163" s="28">
        <v>44193.75</v>
      </c>
      <c r="L163" s="28">
        <v>43263.3</v>
      </c>
      <c r="M163" s="28">
        <v>0.15201000000000001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225.7</v>
      </c>
      <c r="D164" s="37">
        <v>224.66666666666666</v>
      </c>
      <c r="E164" s="37">
        <v>222.58333333333331</v>
      </c>
      <c r="F164" s="37">
        <v>219.46666666666667</v>
      </c>
      <c r="G164" s="37">
        <v>217.38333333333333</v>
      </c>
      <c r="H164" s="37">
        <v>227.7833333333333</v>
      </c>
      <c r="I164" s="37">
        <v>229.86666666666662</v>
      </c>
      <c r="J164" s="37">
        <v>232.98333333333329</v>
      </c>
      <c r="K164" s="28">
        <v>226.75</v>
      </c>
      <c r="L164" s="28">
        <v>221.55</v>
      </c>
      <c r="M164" s="28">
        <v>19.125039999999998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4240.8</v>
      </c>
      <c r="D165" s="37">
        <v>4266.583333333333</v>
      </c>
      <c r="E165" s="37">
        <v>4209.2166666666662</v>
      </c>
      <c r="F165" s="37">
        <v>4177.6333333333332</v>
      </c>
      <c r="G165" s="37">
        <v>4120.2666666666664</v>
      </c>
      <c r="H165" s="37">
        <v>4298.1666666666661</v>
      </c>
      <c r="I165" s="37">
        <v>4355.5333333333328</v>
      </c>
      <c r="J165" s="37">
        <v>4387.1166666666659</v>
      </c>
      <c r="K165" s="28">
        <v>4323.95</v>
      </c>
      <c r="L165" s="28">
        <v>4235</v>
      </c>
      <c r="M165" s="28">
        <v>0.13469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2245.75</v>
      </c>
      <c r="D166" s="37">
        <v>2230.2166666666667</v>
      </c>
      <c r="E166" s="37">
        <v>2206.4333333333334</v>
      </c>
      <c r="F166" s="37">
        <v>2167.1166666666668</v>
      </c>
      <c r="G166" s="37">
        <v>2143.3333333333335</v>
      </c>
      <c r="H166" s="37">
        <v>2269.5333333333333</v>
      </c>
      <c r="I166" s="37">
        <v>2293.3166666666671</v>
      </c>
      <c r="J166" s="37">
        <v>2332.6333333333332</v>
      </c>
      <c r="K166" s="28">
        <v>2254</v>
      </c>
      <c r="L166" s="28">
        <v>2190.9</v>
      </c>
      <c r="M166" s="28">
        <v>3.2899400000000001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1815.05</v>
      </c>
      <c r="D167" s="37">
        <v>1818.8166666666668</v>
      </c>
      <c r="E167" s="37">
        <v>1792.6333333333337</v>
      </c>
      <c r="F167" s="37">
        <v>1770.2166666666669</v>
      </c>
      <c r="G167" s="37">
        <v>1744.0333333333338</v>
      </c>
      <c r="H167" s="37">
        <v>1841.2333333333336</v>
      </c>
      <c r="I167" s="37">
        <v>1867.4166666666665</v>
      </c>
      <c r="J167" s="37">
        <v>1889.8333333333335</v>
      </c>
      <c r="K167" s="28">
        <v>1845</v>
      </c>
      <c r="L167" s="28">
        <v>1796.4</v>
      </c>
      <c r="M167" s="28">
        <v>5.7596100000000003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2541.0500000000002</v>
      </c>
      <c r="D168" s="37">
        <v>2526.5166666666669</v>
      </c>
      <c r="E168" s="37">
        <v>2503.1333333333337</v>
      </c>
      <c r="F168" s="37">
        <v>2465.2166666666667</v>
      </c>
      <c r="G168" s="37">
        <v>2441.8333333333335</v>
      </c>
      <c r="H168" s="37">
        <v>2564.4333333333338</v>
      </c>
      <c r="I168" s="37">
        <v>2587.8166666666671</v>
      </c>
      <c r="J168" s="37">
        <v>2625.733333333334</v>
      </c>
      <c r="K168" s="28">
        <v>2549.9</v>
      </c>
      <c r="L168" s="28">
        <v>2488.6</v>
      </c>
      <c r="M168" s="28">
        <v>4.4069799999999999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112.9</v>
      </c>
      <c r="D169" s="37">
        <v>112.16666666666667</v>
      </c>
      <c r="E169" s="37">
        <v>110.98333333333335</v>
      </c>
      <c r="F169" s="37">
        <v>109.06666666666668</v>
      </c>
      <c r="G169" s="37">
        <v>107.88333333333335</v>
      </c>
      <c r="H169" s="37">
        <v>114.08333333333334</v>
      </c>
      <c r="I169" s="37">
        <v>115.26666666666665</v>
      </c>
      <c r="J169" s="37">
        <v>117.18333333333334</v>
      </c>
      <c r="K169" s="28">
        <v>113.35</v>
      </c>
      <c r="L169" s="28">
        <v>110.25</v>
      </c>
      <c r="M169" s="28">
        <v>36.907159999999998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225.55</v>
      </c>
      <c r="D170" s="37">
        <v>226.5</v>
      </c>
      <c r="E170" s="37">
        <v>223.6</v>
      </c>
      <c r="F170" s="37">
        <v>221.65</v>
      </c>
      <c r="G170" s="37">
        <v>218.75</v>
      </c>
      <c r="H170" s="37">
        <v>228.45</v>
      </c>
      <c r="I170" s="37">
        <v>231.34999999999997</v>
      </c>
      <c r="J170" s="37">
        <v>233.29999999999998</v>
      </c>
      <c r="K170" s="28">
        <v>229.4</v>
      </c>
      <c r="L170" s="28">
        <v>224.55</v>
      </c>
      <c r="M170" s="28">
        <v>75.539240000000007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444.65</v>
      </c>
      <c r="D171" s="37">
        <v>443.93333333333334</v>
      </c>
      <c r="E171" s="37">
        <v>437.86666666666667</v>
      </c>
      <c r="F171" s="37">
        <v>431.08333333333331</v>
      </c>
      <c r="G171" s="37">
        <v>425.01666666666665</v>
      </c>
      <c r="H171" s="37">
        <v>450.7166666666667</v>
      </c>
      <c r="I171" s="37">
        <v>456.78333333333342</v>
      </c>
      <c r="J171" s="37">
        <v>463.56666666666672</v>
      </c>
      <c r="K171" s="28">
        <v>450</v>
      </c>
      <c r="L171" s="28">
        <v>437.15</v>
      </c>
      <c r="M171" s="28">
        <v>8.1114300000000004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14364.85</v>
      </c>
      <c r="D172" s="37">
        <v>14198.233333333332</v>
      </c>
      <c r="E172" s="37">
        <v>13911.466666666664</v>
      </c>
      <c r="F172" s="37">
        <v>13458.083333333332</v>
      </c>
      <c r="G172" s="37">
        <v>13171.316666666664</v>
      </c>
      <c r="H172" s="37">
        <v>14651.616666666663</v>
      </c>
      <c r="I172" s="37">
        <v>14938.38333333333</v>
      </c>
      <c r="J172" s="37">
        <v>15391.766666666663</v>
      </c>
      <c r="K172" s="28">
        <v>14485</v>
      </c>
      <c r="L172" s="28">
        <v>13744.85</v>
      </c>
      <c r="M172" s="28">
        <v>3.8330000000000003E-2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32</v>
      </c>
      <c r="D173" s="37">
        <v>31.8</v>
      </c>
      <c r="E173" s="37">
        <v>31.450000000000003</v>
      </c>
      <c r="F173" s="37">
        <v>30.900000000000002</v>
      </c>
      <c r="G173" s="37">
        <v>30.550000000000004</v>
      </c>
      <c r="H173" s="37">
        <v>32.35</v>
      </c>
      <c r="I173" s="37">
        <v>32.700000000000003</v>
      </c>
      <c r="J173" s="37">
        <v>33.25</v>
      </c>
      <c r="K173" s="28">
        <v>32.15</v>
      </c>
      <c r="L173" s="28">
        <v>31.25</v>
      </c>
      <c r="M173" s="28">
        <v>286.08161999999999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109.55</v>
      </c>
      <c r="D174" s="37">
        <v>109.45</v>
      </c>
      <c r="E174" s="37">
        <v>107.9</v>
      </c>
      <c r="F174" s="37">
        <v>106.25</v>
      </c>
      <c r="G174" s="37">
        <v>104.7</v>
      </c>
      <c r="H174" s="37">
        <v>111.10000000000001</v>
      </c>
      <c r="I174" s="37">
        <v>112.64999999999999</v>
      </c>
      <c r="J174" s="37">
        <v>114.30000000000001</v>
      </c>
      <c r="K174" s="28">
        <v>111</v>
      </c>
      <c r="L174" s="28">
        <v>107.8</v>
      </c>
      <c r="M174" s="28">
        <v>117.52931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120.85</v>
      </c>
      <c r="D175" s="37">
        <v>120.35000000000001</v>
      </c>
      <c r="E175" s="37">
        <v>119.25000000000001</v>
      </c>
      <c r="F175" s="37">
        <v>117.65</v>
      </c>
      <c r="G175" s="37">
        <v>116.55000000000001</v>
      </c>
      <c r="H175" s="37">
        <v>121.95000000000002</v>
      </c>
      <c r="I175" s="37">
        <v>123.05000000000001</v>
      </c>
      <c r="J175" s="37">
        <v>124.65000000000002</v>
      </c>
      <c r="K175" s="28">
        <v>121.45</v>
      </c>
      <c r="L175" s="28">
        <v>118.75</v>
      </c>
      <c r="M175" s="28">
        <v>38.848309999999998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2724.3</v>
      </c>
      <c r="D176" s="37">
        <v>2696.9166666666665</v>
      </c>
      <c r="E176" s="37">
        <v>2661.3833333333332</v>
      </c>
      <c r="F176" s="37">
        <v>2598.4666666666667</v>
      </c>
      <c r="G176" s="37">
        <v>2562.9333333333334</v>
      </c>
      <c r="H176" s="37">
        <v>2759.833333333333</v>
      </c>
      <c r="I176" s="37">
        <v>2795.3666666666668</v>
      </c>
      <c r="J176" s="37">
        <v>2858.2833333333328</v>
      </c>
      <c r="K176" s="28">
        <v>2732.45</v>
      </c>
      <c r="L176" s="28">
        <v>2634</v>
      </c>
      <c r="M176" s="28">
        <v>102.11408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781.2</v>
      </c>
      <c r="D177" s="37">
        <v>777.16666666666663</v>
      </c>
      <c r="E177" s="37">
        <v>771.43333333333328</v>
      </c>
      <c r="F177" s="37">
        <v>761.66666666666663</v>
      </c>
      <c r="G177" s="37">
        <v>755.93333333333328</v>
      </c>
      <c r="H177" s="37">
        <v>786.93333333333328</v>
      </c>
      <c r="I177" s="37">
        <v>792.66666666666663</v>
      </c>
      <c r="J177" s="37">
        <v>802.43333333333328</v>
      </c>
      <c r="K177" s="28">
        <v>782.9</v>
      </c>
      <c r="L177" s="28">
        <v>767.4</v>
      </c>
      <c r="M177" s="28">
        <v>5.5810199999999996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1143.75</v>
      </c>
      <c r="D178" s="37">
        <v>1137.6833333333334</v>
      </c>
      <c r="E178" s="37">
        <v>1127.3666666666668</v>
      </c>
      <c r="F178" s="37">
        <v>1110.9833333333333</v>
      </c>
      <c r="G178" s="37">
        <v>1100.6666666666667</v>
      </c>
      <c r="H178" s="37">
        <v>1154.0666666666668</v>
      </c>
      <c r="I178" s="37">
        <v>1164.3833333333334</v>
      </c>
      <c r="J178" s="37">
        <v>1180.7666666666669</v>
      </c>
      <c r="K178" s="28">
        <v>1148</v>
      </c>
      <c r="L178" s="28">
        <v>1121.3</v>
      </c>
      <c r="M178" s="28">
        <v>9.5069099999999995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2387.1999999999998</v>
      </c>
      <c r="D179" s="37">
        <v>2381.7333333333331</v>
      </c>
      <c r="E179" s="37">
        <v>2355.4666666666662</v>
      </c>
      <c r="F179" s="37">
        <v>2323.7333333333331</v>
      </c>
      <c r="G179" s="37">
        <v>2297.4666666666662</v>
      </c>
      <c r="H179" s="37">
        <v>2413.4666666666662</v>
      </c>
      <c r="I179" s="37">
        <v>2439.7333333333336</v>
      </c>
      <c r="J179" s="37">
        <v>2471.4666666666662</v>
      </c>
      <c r="K179" s="28">
        <v>2408</v>
      </c>
      <c r="L179" s="28">
        <v>2350</v>
      </c>
      <c r="M179" s="28">
        <v>3.8761899999999998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6947.4</v>
      </c>
      <c r="D180" s="37">
        <v>6919.3166666666666</v>
      </c>
      <c r="E180" s="37">
        <v>6839.6333333333332</v>
      </c>
      <c r="F180" s="37">
        <v>6731.8666666666668</v>
      </c>
      <c r="G180" s="37">
        <v>6652.1833333333334</v>
      </c>
      <c r="H180" s="37">
        <v>7027.083333333333</v>
      </c>
      <c r="I180" s="37">
        <v>7106.7666666666655</v>
      </c>
      <c r="J180" s="37">
        <v>7214.5333333333328</v>
      </c>
      <c r="K180" s="28">
        <v>6999</v>
      </c>
      <c r="L180" s="28">
        <v>6811.55</v>
      </c>
      <c r="M180" s="28">
        <v>4.8340000000000001E-2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21634.75</v>
      </c>
      <c r="D181" s="37">
        <v>21609.25</v>
      </c>
      <c r="E181" s="37">
        <v>21439.5</v>
      </c>
      <c r="F181" s="37">
        <v>21244.25</v>
      </c>
      <c r="G181" s="37">
        <v>21074.5</v>
      </c>
      <c r="H181" s="37">
        <v>21804.5</v>
      </c>
      <c r="I181" s="37">
        <v>21974.25</v>
      </c>
      <c r="J181" s="37">
        <v>22169.5</v>
      </c>
      <c r="K181" s="28">
        <v>21779</v>
      </c>
      <c r="L181" s="28">
        <v>21414</v>
      </c>
      <c r="M181" s="28">
        <v>0.38807999999999998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1192.9000000000001</v>
      </c>
      <c r="D182" s="37">
        <v>1188.05</v>
      </c>
      <c r="E182" s="37">
        <v>1180.0999999999999</v>
      </c>
      <c r="F182" s="37">
        <v>1167.3</v>
      </c>
      <c r="G182" s="37">
        <v>1159.3499999999999</v>
      </c>
      <c r="H182" s="37">
        <v>1200.8499999999999</v>
      </c>
      <c r="I182" s="37">
        <v>1208.8000000000002</v>
      </c>
      <c r="J182" s="37">
        <v>1221.5999999999999</v>
      </c>
      <c r="K182" s="28">
        <v>1196</v>
      </c>
      <c r="L182" s="28">
        <v>1175.25</v>
      </c>
      <c r="M182" s="28">
        <v>5.5807399999999996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2406.15</v>
      </c>
      <c r="D183" s="37">
        <v>2414.4500000000003</v>
      </c>
      <c r="E183" s="37">
        <v>2389.7000000000007</v>
      </c>
      <c r="F183" s="37">
        <v>2373.2500000000005</v>
      </c>
      <c r="G183" s="37">
        <v>2348.5000000000009</v>
      </c>
      <c r="H183" s="37">
        <v>2430.9000000000005</v>
      </c>
      <c r="I183" s="37">
        <v>2455.6499999999996</v>
      </c>
      <c r="J183" s="37">
        <v>2472.1000000000004</v>
      </c>
      <c r="K183" s="28">
        <v>2439.1999999999998</v>
      </c>
      <c r="L183" s="28">
        <v>2398</v>
      </c>
      <c r="M183" s="28">
        <v>1.10232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469.85</v>
      </c>
      <c r="D184" s="37">
        <v>469.45</v>
      </c>
      <c r="E184" s="37">
        <v>466.54999999999995</v>
      </c>
      <c r="F184" s="37">
        <v>463.24999999999994</v>
      </c>
      <c r="G184" s="37">
        <v>460.34999999999991</v>
      </c>
      <c r="H184" s="37">
        <v>472.75</v>
      </c>
      <c r="I184" s="37">
        <v>475.65</v>
      </c>
      <c r="J184" s="37">
        <v>478.95000000000005</v>
      </c>
      <c r="K184" s="28">
        <v>472.35</v>
      </c>
      <c r="L184" s="28">
        <v>466.15</v>
      </c>
      <c r="M184" s="28">
        <v>93.709890000000001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76.400000000000006</v>
      </c>
      <c r="D185" s="37">
        <v>76.050000000000011</v>
      </c>
      <c r="E185" s="37">
        <v>75.15000000000002</v>
      </c>
      <c r="F185" s="37">
        <v>73.900000000000006</v>
      </c>
      <c r="G185" s="37">
        <v>73.000000000000014</v>
      </c>
      <c r="H185" s="37">
        <v>77.300000000000026</v>
      </c>
      <c r="I185" s="37">
        <v>78.2</v>
      </c>
      <c r="J185" s="37">
        <v>79.450000000000031</v>
      </c>
      <c r="K185" s="28">
        <v>76.95</v>
      </c>
      <c r="L185" s="28">
        <v>74.8</v>
      </c>
      <c r="M185" s="28">
        <v>356.86075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859.55</v>
      </c>
      <c r="D186" s="37">
        <v>851.75</v>
      </c>
      <c r="E186" s="37">
        <v>840.6</v>
      </c>
      <c r="F186" s="37">
        <v>821.65</v>
      </c>
      <c r="G186" s="37">
        <v>810.5</v>
      </c>
      <c r="H186" s="37">
        <v>870.7</v>
      </c>
      <c r="I186" s="37">
        <v>881.85000000000014</v>
      </c>
      <c r="J186" s="37">
        <v>900.80000000000007</v>
      </c>
      <c r="K186" s="28">
        <v>862.9</v>
      </c>
      <c r="L186" s="28">
        <v>832.8</v>
      </c>
      <c r="M186" s="28">
        <v>35.532170000000001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442.15</v>
      </c>
      <c r="D187" s="37">
        <v>441.59999999999997</v>
      </c>
      <c r="E187" s="37">
        <v>437.59999999999991</v>
      </c>
      <c r="F187" s="37">
        <v>433.04999999999995</v>
      </c>
      <c r="G187" s="37">
        <v>429.0499999999999</v>
      </c>
      <c r="H187" s="37">
        <v>446.14999999999992</v>
      </c>
      <c r="I187" s="37">
        <v>450.15000000000003</v>
      </c>
      <c r="J187" s="37">
        <v>454.69999999999993</v>
      </c>
      <c r="K187" s="28">
        <v>445.6</v>
      </c>
      <c r="L187" s="28">
        <v>437.05</v>
      </c>
      <c r="M187" s="28">
        <v>4.85663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550.6</v>
      </c>
      <c r="D188" s="37">
        <v>546.4666666666667</v>
      </c>
      <c r="E188" s="37">
        <v>540.08333333333337</v>
      </c>
      <c r="F188" s="37">
        <v>529.56666666666672</v>
      </c>
      <c r="G188" s="37">
        <v>523.18333333333339</v>
      </c>
      <c r="H188" s="37">
        <v>556.98333333333335</v>
      </c>
      <c r="I188" s="37">
        <v>563.36666666666656</v>
      </c>
      <c r="J188" s="37">
        <v>573.88333333333333</v>
      </c>
      <c r="K188" s="28">
        <v>552.85</v>
      </c>
      <c r="L188" s="28">
        <v>535.95000000000005</v>
      </c>
      <c r="M188" s="28">
        <v>2.50576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738.75</v>
      </c>
      <c r="D189" s="37">
        <v>736.65</v>
      </c>
      <c r="E189" s="37">
        <v>732.59999999999991</v>
      </c>
      <c r="F189" s="37">
        <v>726.44999999999993</v>
      </c>
      <c r="G189" s="37">
        <v>722.39999999999986</v>
      </c>
      <c r="H189" s="37">
        <v>742.8</v>
      </c>
      <c r="I189" s="37">
        <v>746.84999999999991</v>
      </c>
      <c r="J189" s="37">
        <v>753</v>
      </c>
      <c r="K189" s="28">
        <v>740.7</v>
      </c>
      <c r="L189" s="28">
        <v>730.5</v>
      </c>
      <c r="M189" s="28">
        <v>7.1924000000000001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950.15</v>
      </c>
      <c r="D190" s="37">
        <v>950.83333333333337</v>
      </c>
      <c r="E190" s="37">
        <v>944.31666666666672</v>
      </c>
      <c r="F190" s="37">
        <v>938.48333333333335</v>
      </c>
      <c r="G190" s="37">
        <v>931.9666666666667</v>
      </c>
      <c r="H190" s="37">
        <v>956.66666666666674</v>
      </c>
      <c r="I190" s="37">
        <v>963.18333333333339</v>
      </c>
      <c r="J190" s="37">
        <v>969.01666666666677</v>
      </c>
      <c r="K190" s="28">
        <v>957.35</v>
      </c>
      <c r="L190" s="28">
        <v>945</v>
      </c>
      <c r="M190" s="28">
        <v>12.608140000000001</v>
      </c>
      <c r="N190" s="1"/>
      <c r="O190" s="1"/>
    </row>
    <row r="191" spans="1:15" ht="12.75" customHeight="1">
      <c r="A191" s="53">
        <v>182</v>
      </c>
      <c r="B191" s="28" t="s">
        <v>531</v>
      </c>
      <c r="C191" s="28">
        <v>968.75</v>
      </c>
      <c r="D191" s="37">
        <v>968.7166666666667</v>
      </c>
      <c r="E191" s="37">
        <v>962.43333333333339</v>
      </c>
      <c r="F191" s="37">
        <v>956.11666666666667</v>
      </c>
      <c r="G191" s="37">
        <v>949.83333333333337</v>
      </c>
      <c r="H191" s="37">
        <v>975.03333333333342</v>
      </c>
      <c r="I191" s="37">
        <v>981.31666666666672</v>
      </c>
      <c r="J191" s="37">
        <v>987.63333333333344</v>
      </c>
      <c r="K191" s="28">
        <v>975</v>
      </c>
      <c r="L191" s="28">
        <v>962.4</v>
      </c>
      <c r="M191" s="28">
        <v>4.6919899999999997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3423</v>
      </c>
      <c r="D192" s="37">
        <v>3400.4333333333329</v>
      </c>
      <c r="E192" s="37">
        <v>3368.8666666666659</v>
      </c>
      <c r="F192" s="37">
        <v>3314.7333333333331</v>
      </c>
      <c r="G192" s="37">
        <v>3283.1666666666661</v>
      </c>
      <c r="H192" s="37">
        <v>3454.5666666666657</v>
      </c>
      <c r="I192" s="37">
        <v>3486.1333333333323</v>
      </c>
      <c r="J192" s="37">
        <v>3540.2666666666655</v>
      </c>
      <c r="K192" s="28">
        <v>3432</v>
      </c>
      <c r="L192" s="28">
        <v>3346.3</v>
      </c>
      <c r="M192" s="28">
        <v>26.57939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758.25</v>
      </c>
      <c r="D193" s="37">
        <v>755.25</v>
      </c>
      <c r="E193" s="37">
        <v>750</v>
      </c>
      <c r="F193" s="37">
        <v>741.75</v>
      </c>
      <c r="G193" s="37">
        <v>736.5</v>
      </c>
      <c r="H193" s="37">
        <v>763.5</v>
      </c>
      <c r="I193" s="37">
        <v>768.75</v>
      </c>
      <c r="J193" s="37">
        <v>777</v>
      </c>
      <c r="K193" s="28">
        <v>760.5</v>
      </c>
      <c r="L193" s="28">
        <v>747</v>
      </c>
      <c r="M193" s="28">
        <v>6.3010900000000003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8629.15</v>
      </c>
      <c r="D194" s="37">
        <v>8626.0500000000011</v>
      </c>
      <c r="E194" s="37">
        <v>8563.1000000000022</v>
      </c>
      <c r="F194" s="37">
        <v>8497.0500000000011</v>
      </c>
      <c r="G194" s="37">
        <v>8434.1000000000022</v>
      </c>
      <c r="H194" s="37">
        <v>8692.1000000000022</v>
      </c>
      <c r="I194" s="37">
        <v>8755.0500000000029</v>
      </c>
      <c r="J194" s="37">
        <v>8821.1000000000022</v>
      </c>
      <c r="K194" s="28">
        <v>8689</v>
      </c>
      <c r="L194" s="28">
        <v>8560</v>
      </c>
      <c r="M194" s="28">
        <v>3.2570199999999998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439.15</v>
      </c>
      <c r="D195" s="37">
        <v>440.13333333333338</v>
      </c>
      <c r="E195" s="37">
        <v>434.66666666666674</v>
      </c>
      <c r="F195" s="37">
        <v>430.18333333333334</v>
      </c>
      <c r="G195" s="37">
        <v>424.7166666666667</v>
      </c>
      <c r="H195" s="37">
        <v>444.61666666666679</v>
      </c>
      <c r="I195" s="37">
        <v>450.08333333333337</v>
      </c>
      <c r="J195" s="37">
        <v>454.56666666666683</v>
      </c>
      <c r="K195" s="28">
        <v>445.6</v>
      </c>
      <c r="L195" s="28">
        <v>435.65</v>
      </c>
      <c r="M195" s="28">
        <v>127.42438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234.2</v>
      </c>
      <c r="D196" s="37">
        <v>233.80000000000004</v>
      </c>
      <c r="E196" s="37">
        <v>231.70000000000007</v>
      </c>
      <c r="F196" s="37">
        <v>229.20000000000005</v>
      </c>
      <c r="G196" s="37">
        <v>227.10000000000008</v>
      </c>
      <c r="H196" s="37">
        <v>236.30000000000007</v>
      </c>
      <c r="I196" s="37">
        <v>238.40000000000003</v>
      </c>
      <c r="J196" s="37">
        <v>240.90000000000006</v>
      </c>
      <c r="K196" s="28">
        <v>235.9</v>
      </c>
      <c r="L196" s="28">
        <v>231.3</v>
      </c>
      <c r="M196" s="28">
        <v>132.96441999999999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1081.55</v>
      </c>
      <c r="D197" s="37">
        <v>1075.1333333333334</v>
      </c>
      <c r="E197" s="37">
        <v>1065.5166666666669</v>
      </c>
      <c r="F197" s="37">
        <v>1049.4833333333333</v>
      </c>
      <c r="G197" s="37">
        <v>1039.8666666666668</v>
      </c>
      <c r="H197" s="37">
        <v>1091.166666666667</v>
      </c>
      <c r="I197" s="37">
        <v>1100.7833333333333</v>
      </c>
      <c r="J197" s="37">
        <v>1116.8166666666671</v>
      </c>
      <c r="K197" s="28">
        <v>1084.75</v>
      </c>
      <c r="L197" s="28">
        <v>1059.0999999999999</v>
      </c>
      <c r="M197" s="28">
        <v>79.177040000000005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1146</v>
      </c>
      <c r="D198" s="37">
        <v>1144.3666666666668</v>
      </c>
      <c r="E198" s="37">
        <v>1133.3333333333335</v>
      </c>
      <c r="F198" s="37">
        <v>1120.6666666666667</v>
      </c>
      <c r="G198" s="37">
        <v>1109.6333333333334</v>
      </c>
      <c r="H198" s="37">
        <v>1157.0333333333335</v>
      </c>
      <c r="I198" s="37">
        <v>1168.0666666666668</v>
      </c>
      <c r="J198" s="37">
        <v>1180.7333333333336</v>
      </c>
      <c r="K198" s="28">
        <v>1155.4000000000001</v>
      </c>
      <c r="L198" s="28">
        <v>1131.7</v>
      </c>
      <c r="M198" s="28">
        <v>32.066630000000004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695.15</v>
      </c>
      <c r="D199" s="37">
        <v>690.43333333333339</v>
      </c>
      <c r="E199" s="37">
        <v>682.71666666666681</v>
      </c>
      <c r="F199" s="37">
        <v>670.28333333333342</v>
      </c>
      <c r="G199" s="37">
        <v>662.56666666666683</v>
      </c>
      <c r="H199" s="37">
        <v>702.86666666666679</v>
      </c>
      <c r="I199" s="37">
        <v>710.58333333333348</v>
      </c>
      <c r="J199" s="37">
        <v>723.01666666666677</v>
      </c>
      <c r="K199" s="28">
        <v>698.15</v>
      </c>
      <c r="L199" s="28">
        <v>678</v>
      </c>
      <c r="M199" s="28">
        <v>2.59796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2220.9499999999998</v>
      </c>
      <c r="D200" s="37">
        <v>2207.6333333333332</v>
      </c>
      <c r="E200" s="37">
        <v>2189.9166666666665</v>
      </c>
      <c r="F200" s="37">
        <v>2158.8833333333332</v>
      </c>
      <c r="G200" s="37">
        <v>2141.1666666666665</v>
      </c>
      <c r="H200" s="37">
        <v>2238.6666666666665</v>
      </c>
      <c r="I200" s="37">
        <v>2256.3833333333337</v>
      </c>
      <c r="J200" s="37">
        <v>2287.4166666666665</v>
      </c>
      <c r="K200" s="28">
        <v>2225.35</v>
      </c>
      <c r="L200" s="28">
        <v>2176.6</v>
      </c>
      <c r="M200" s="28">
        <v>9.6672700000000003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2815.3</v>
      </c>
      <c r="D201" s="37">
        <v>2848.7666666666664</v>
      </c>
      <c r="E201" s="37">
        <v>2768.5333333333328</v>
      </c>
      <c r="F201" s="37">
        <v>2721.7666666666664</v>
      </c>
      <c r="G201" s="37">
        <v>2641.5333333333328</v>
      </c>
      <c r="H201" s="37">
        <v>2895.5333333333328</v>
      </c>
      <c r="I201" s="37">
        <v>2975.7666666666664</v>
      </c>
      <c r="J201" s="37">
        <v>3022.5333333333328</v>
      </c>
      <c r="K201" s="28">
        <v>2929</v>
      </c>
      <c r="L201" s="28">
        <v>2802</v>
      </c>
      <c r="M201" s="28">
        <v>4.2286099999999998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480.9</v>
      </c>
      <c r="D202" s="37">
        <v>478.13333333333338</v>
      </c>
      <c r="E202" s="37">
        <v>472.91666666666674</v>
      </c>
      <c r="F202" s="37">
        <v>464.93333333333334</v>
      </c>
      <c r="G202" s="37">
        <v>459.7166666666667</v>
      </c>
      <c r="H202" s="37">
        <v>486.11666666666679</v>
      </c>
      <c r="I202" s="37">
        <v>491.33333333333337</v>
      </c>
      <c r="J202" s="37">
        <v>499.31666666666683</v>
      </c>
      <c r="K202" s="28">
        <v>483.35</v>
      </c>
      <c r="L202" s="28">
        <v>470.15</v>
      </c>
      <c r="M202" s="28">
        <v>4.6596700000000002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1112.8499999999999</v>
      </c>
      <c r="D203" s="37">
        <v>1111.6166666666666</v>
      </c>
      <c r="E203" s="37">
        <v>1099.2333333333331</v>
      </c>
      <c r="F203" s="37">
        <v>1085.6166666666666</v>
      </c>
      <c r="G203" s="37">
        <v>1073.2333333333331</v>
      </c>
      <c r="H203" s="37">
        <v>1125.2333333333331</v>
      </c>
      <c r="I203" s="37">
        <v>1137.6166666666668</v>
      </c>
      <c r="J203" s="37">
        <v>1151.2333333333331</v>
      </c>
      <c r="K203" s="28">
        <v>1124</v>
      </c>
      <c r="L203" s="28">
        <v>1098</v>
      </c>
      <c r="M203" s="28">
        <v>4.3353099999999998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775.35</v>
      </c>
      <c r="D204" s="37">
        <v>777.26666666666677</v>
      </c>
      <c r="E204" s="37">
        <v>767.08333333333348</v>
      </c>
      <c r="F204" s="37">
        <v>758.81666666666672</v>
      </c>
      <c r="G204" s="37">
        <v>748.63333333333344</v>
      </c>
      <c r="H204" s="37">
        <v>785.53333333333353</v>
      </c>
      <c r="I204" s="37">
        <v>795.7166666666667</v>
      </c>
      <c r="J204" s="37">
        <v>803.98333333333358</v>
      </c>
      <c r="K204" s="28">
        <v>787.45</v>
      </c>
      <c r="L204" s="28">
        <v>769</v>
      </c>
      <c r="M204" s="28">
        <v>16.624610000000001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6007.85</v>
      </c>
      <c r="D205" s="37">
        <v>5979.2666666666664</v>
      </c>
      <c r="E205" s="37">
        <v>5934.583333333333</v>
      </c>
      <c r="F205" s="37">
        <v>5861.3166666666666</v>
      </c>
      <c r="G205" s="37">
        <v>5816.6333333333332</v>
      </c>
      <c r="H205" s="37">
        <v>6052.5333333333328</v>
      </c>
      <c r="I205" s="37">
        <v>6097.2166666666672</v>
      </c>
      <c r="J205" s="37">
        <v>6170.4833333333327</v>
      </c>
      <c r="K205" s="28">
        <v>6023.95</v>
      </c>
      <c r="L205" s="28">
        <v>5906</v>
      </c>
      <c r="M205" s="28">
        <v>3.2009400000000001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39.4</v>
      </c>
      <c r="D206" s="37">
        <v>39.199999999999996</v>
      </c>
      <c r="E206" s="37">
        <v>38.79999999999999</v>
      </c>
      <c r="F206" s="37">
        <v>38.199999999999996</v>
      </c>
      <c r="G206" s="37">
        <v>37.79999999999999</v>
      </c>
      <c r="H206" s="37">
        <v>39.79999999999999</v>
      </c>
      <c r="I206" s="37">
        <v>40.199999999999996</v>
      </c>
      <c r="J206" s="37">
        <v>40.79999999999999</v>
      </c>
      <c r="K206" s="28">
        <v>39.6</v>
      </c>
      <c r="L206" s="28">
        <v>38.6</v>
      </c>
      <c r="M206" s="28">
        <v>110.25801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1539.65</v>
      </c>
      <c r="D207" s="37">
        <v>1533.6666666666667</v>
      </c>
      <c r="E207" s="37">
        <v>1521.0833333333335</v>
      </c>
      <c r="F207" s="37">
        <v>1502.5166666666667</v>
      </c>
      <c r="G207" s="37">
        <v>1489.9333333333334</v>
      </c>
      <c r="H207" s="37">
        <v>1552.2333333333336</v>
      </c>
      <c r="I207" s="37">
        <v>1564.8166666666671</v>
      </c>
      <c r="J207" s="37">
        <v>1583.3833333333337</v>
      </c>
      <c r="K207" s="28">
        <v>1546.25</v>
      </c>
      <c r="L207" s="28">
        <v>1515.1</v>
      </c>
      <c r="M207" s="28">
        <v>1.3157399999999999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824.2</v>
      </c>
      <c r="D208" s="37">
        <v>818.25</v>
      </c>
      <c r="E208" s="37">
        <v>807.5</v>
      </c>
      <c r="F208" s="37">
        <v>790.8</v>
      </c>
      <c r="G208" s="37">
        <v>780.05</v>
      </c>
      <c r="H208" s="37">
        <v>834.95</v>
      </c>
      <c r="I208" s="37">
        <v>845.7</v>
      </c>
      <c r="J208" s="37">
        <v>862.40000000000009</v>
      </c>
      <c r="K208" s="28">
        <v>829</v>
      </c>
      <c r="L208" s="28">
        <v>801.55</v>
      </c>
      <c r="M208" s="28">
        <v>20.278120000000001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1139</v>
      </c>
      <c r="D209" s="37">
        <v>1130.6499999999999</v>
      </c>
      <c r="E209" s="37">
        <v>1094.3999999999996</v>
      </c>
      <c r="F209" s="37">
        <v>1049.7999999999997</v>
      </c>
      <c r="G209" s="37">
        <v>1013.5499999999995</v>
      </c>
      <c r="H209" s="37">
        <v>1175.2499999999998</v>
      </c>
      <c r="I209" s="37">
        <v>1211.5000000000002</v>
      </c>
      <c r="J209" s="37">
        <v>1256.0999999999999</v>
      </c>
      <c r="K209" s="28">
        <v>1166.9000000000001</v>
      </c>
      <c r="L209" s="28">
        <v>1086.05</v>
      </c>
      <c r="M209" s="28">
        <v>12.802429999999999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321.75</v>
      </c>
      <c r="D210" s="37">
        <v>320.13333333333333</v>
      </c>
      <c r="E210" s="37">
        <v>317.26666666666665</v>
      </c>
      <c r="F210" s="37">
        <v>312.7833333333333</v>
      </c>
      <c r="G210" s="37">
        <v>309.91666666666663</v>
      </c>
      <c r="H210" s="37">
        <v>324.61666666666667</v>
      </c>
      <c r="I210" s="37">
        <v>327.48333333333335</v>
      </c>
      <c r="J210" s="37">
        <v>331.9666666666667</v>
      </c>
      <c r="K210" s="28">
        <v>323</v>
      </c>
      <c r="L210" s="28">
        <v>315.64999999999998</v>
      </c>
      <c r="M210" s="28">
        <v>62.423340000000003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9.5500000000000007</v>
      </c>
      <c r="D211" s="37">
        <v>9.5166666666666675</v>
      </c>
      <c r="E211" s="37">
        <v>9.3833333333333346</v>
      </c>
      <c r="F211" s="37">
        <v>9.2166666666666668</v>
      </c>
      <c r="G211" s="37">
        <v>9.0833333333333339</v>
      </c>
      <c r="H211" s="37">
        <v>9.6833333333333353</v>
      </c>
      <c r="I211" s="37">
        <v>9.8166666666666682</v>
      </c>
      <c r="J211" s="37">
        <v>9.9833333333333361</v>
      </c>
      <c r="K211" s="28">
        <v>9.65</v>
      </c>
      <c r="L211" s="28">
        <v>9.35</v>
      </c>
      <c r="M211" s="28">
        <v>1010.97316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1048.25</v>
      </c>
      <c r="D212" s="37">
        <v>1047</v>
      </c>
      <c r="E212" s="37">
        <v>1039.5</v>
      </c>
      <c r="F212" s="37">
        <v>1030.75</v>
      </c>
      <c r="G212" s="37">
        <v>1023.25</v>
      </c>
      <c r="H212" s="37">
        <v>1055.75</v>
      </c>
      <c r="I212" s="37">
        <v>1063.25</v>
      </c>
      <c r="J212" s="37">
        <v>1072</v>
      </c>
      <c r="K212" s="28">
        <v>1054.5</v>
      </c>
      <c r="L212" s="28">
        <v>1038.25</v>
      </c>
      <c r="M212" s="28">
        <v>6.2818399999999999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1663.35</v>
      </c>
      <c r="D213" s="37">
        <v>1659.1166666666668</v>
      </c>
      <c r="E213" s="37">
        <v>1646.2333333333336</v>
      </c>
      <c r="F213" s="37">
        <v>1629.1166666666668</v>
      </c>
      <c r="G213" s="37">
        <v>1616.2333333333336</v>
      </c>
      <c r="H213" s="37">
        <v>1676.2333333333336</v>
      </c>
      <c r="I213" s="37">
        <v>1689.1166666666668</v>
      </c>
      <c r="J213" s="37">
        <v>1706.2333333333336</v>
      </c>
      <c r="K213" s="28">
        <v>1672</v>
      </c>
      <c r="L213" s="28">
        <v>1642</v>
      </c>
      <c r="M213" s="28">
        <v>0.85792999999999997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474.15</v>
      </c>
      <c r="D214" s="37">
        <v>472.89999999999992</v>
      </c>
      <c r="E214" s="37">
        <v>469.34999999999985</v>
      </c>
      <c r="F214" s="37">
        <v>464.54999999999995</v>
      </c>
      <c r="G214" s="37">
        <v>460.99999999999989</v>
      </c>
      <c r="H214" s="37">
        <v>477.69999999999982</v>
      </c>
      <c r="I214" s="37">
        <v>481.24999999999989</v>
      </c>
      <c r="J214" s="37">
        <v>486.04999999999978</v>
      </c>
      <c r="K214" s="37">
        <v>476.45</v>
      </c>
      <c r="L214" s="37">
        <v>468.1</v>
      </c>
      <c r="M214" s="37">
        <v>52.675199999999997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13.35</v>
      </c>
      <c r="D215" s="37">
        <v>13.4</v>
      </c>
      <c r="E215" s="37">
        <v>13.25</v>
      </c>
      <c r="F215" s="37">
        <v>13.15</v>
      </c>
      <c r="G215" s="37">
        <v>13</v>
      </c>
      <c r="H215" s="37">
        <v>13.5</v>
      </c>
      <c r="I215" s="37">
        <v>13.650000000000002</v>
      </c>
      <c r="J215" s="37">
        <v>13.75</v>
      </c>
      <c r="K215" s="37">
        <v>13.55</v>
      </c>
      <c r="L215" s="37">
        <v>13.3</v>
      </c>
      <c r="M215" s="37">
        <v>388.22401000000002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255.4</v>
      </c>
      <c r="D216" s="37">
        <v>254.46666666666667</v>
      </c>
      <c r="E216" s="37">
        <v>251.43333333333334</v>
      </c>
      <c r="F216" s="37">
        <v>247.46666666666667</v>
      </c>
      <c r="G216" s="37">
        <v>244.43333333333334</v>
      </c>
      <c r="H216" s="37">
        <v>258.43333333333334</v>
      </c>
      <c r="I216" s="37">
        <v>261.4666666666667</v>
      </c>
      <c r="J216" s="37">
        <v>265.43333333333334</v>
      </c>
      <c r="K216" s="37">
        <v>257.5</v>
      </c>
      <c r="L216" s="37">
        <v>250.5</v>
      </c>
      <c r="M216" s="37">
        <v>69.714010000000002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29"/>
  <sheetViews>
    <sheetView zoomScale="85" zoomScaleNormal="85" workbookViewId="0">
      <pane ySplit="10" topLeftCell="A11" activePane="bottomLeft" state="frozen"/>
      <selection pane="bottomLeft" activeCell="D13" sqref="D1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6"/>
      <c r="B1" s="397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6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44715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9" t="s">
        <v>16</v>
      </c>
      <c r="B9" s="391" t="s">
        <v>18</v>
      </c>
      <c r="C9" s="395" t="s">
        <v>20</v>
      </c>
      <c r="D9" s="395" t="s">
        <v>21</v>
      </c>
      <c r="E9" s="386" t="s">
        <v>22</v>
      </c>
      <c r="F9" s="387"/>
      <c r="G9" s="388"/>
      <c r="H9" s="386" t="s">
        <v>23</v>
      </c>
      <c r="I9" s="387"/>
      <c r="J9" s="388"/>
      <c r="K9" s="23"/>
      <c r="L9" s="24"/>
      <c r="M9" s="50"/>
      <c r="N9" s="1"/>
      <c r="O9" s="1"/>
    </row>
    <row r="10" spans="1:15" ht="42.75" customHeight="1">
      <c r="A10" s="393"/>
      <c r="B10" s="394"/>
      <c r="C10" s="394"/>
      <c r="D10" s="39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11" t="s">
        <v>288</v>
      </c>
      <c r="C11" s="302">
        <v>21357.95</v>
      </c>
      <c r="D11" s="303">
        <v>21294.333333333332</v>
      </c>
      <c r="E11" s="303">
        <v>20979.666666666664</v>
      </c>
      <c r="F11" s="303">
        <v>20601.383333333331</v>
      </c>
      <c r="G11" s="303">
        <v>20286.716666666664</v>
      </c>
      <c r="H11" s="303">
        <v>21672.616666666665</v>
      </c>
      <c r="I11" s="303">
        <v>21987.283333333329</v>
      </c>
      <c r="J11" s="303">
        <v>22365.566666666666</v>
      </c>
      <c r="K11" s="302">
        <v>21609</v>
      </c>
      <c r="L11" s="302">
        <v>20916.05</v>
      </c>
      <c r="M11" s="302">
        <v>5.5379999999999999E-2</v>
      </c>
      <c r="N11" s="1"/>
      <c r="O11" s="1"/>
    </row>
    <row r="12" spans="1:15" ht="12" customHeight="1">
      <c r="A12" s="30">
        <v>2</v>
      </c>
      <c r="B12" s="312" t="s">
        <v>293</v>
      </c>
      <c r="C12" s="302">
        <v>442.25</v>
      </c>
      <c r="D12" s="303">
        <v>442.16666666666669</v>
      </c>
      <c r="E12" s="303">
        <v>432.33333333333337</v>
      </c>
      <c r="F12" s="303">
        <v>422.41666666666669</v>
      </c>
      <c r="G12" s="303">
        <v>412.58333333333337</v>
      </c>
      <c r="H12" s="303">
        <v>452.08333333333337</v>
      </c>
      <c r="I12" s="303">
        <v>461.91666666666674</v>
      </c>
      <c r="J12" s="303">
        <v>471.83333333333337</v>
      </c>
      <c r="K12" s="302">
        <v>452</v>
      </c>
      <c r="L12" s="302">
        <v>432.25</v>
      </c>
      <c r="M12" s="302">
        <v>0.54920999999999998</v>
      </c>
      <c r="N12" s="1"/>
      <c r="O12" s="1"/>
    </row>
    <row r="13" spans="1:15" ht="12" customHeight="1">
      <c r="A13" s="30">
        <v>3</v>
      </c>
      <c r="B13" s="312" t="s">
        <v>39</v>
      </c>
      <c r="C13" s="302">
        <v>739.9</v>
      </c>
      <c r="D13" s="303">
        <v>743.0333333333333</v>
      </c>
      <c r="E13" s="303">
        <v>734.86666666666656</v>
      </c>
      <c r="F13" s="303">
        <v>729.83333333333326</v>
      </c>
      <c r="G13" s="303">
        <v>721.66666666666652</v>
      </c>
      <c r="H13" s="303">
        <v>748.06666666666661</v>
      </c>
      <c r="I13" s="303">
        <v>756.23333333333335</v>
      </c>
      <c r="J13" s="303">
        <v>761.26666666666665</v>
      </c>
      <c r="K13" s="302">
        <v>751.2</v>
      </c>
      <c r="L13" s="302">
        <v>738</v>
      </c>
      <c r="M13" s="302">
        <v>11.178610000000001</v>
      </c>
      <c r="N13" s="1"/>
      <c r="O13" s="1"/>
    </row>
    <row r="14" spans="1:15" ht="12" customHeight="1">
      <c r="A14" s="30">
        <v>4</v>
      </c>
      <c r="B14" s="312" t="s">
        <v>294</v>
      </c>
      <c r="C14" s="302">
        <v>2140.4</v>
      </c>
      <c r="D14" s="303">
        <v>2150.1</v>
      </c>
      <c r="E14" s="303">
        <v>2111.5</v>
      </c>
      <c r="F14" s="303">
        <v>2082.6</v>
      </c>
      <c r="G14" s="303">
        <v>2044</v>
      </c>
      <c r="H14" s="303">
        <v>2179</v>
      </c>
      <c r="I14" s="303">
        <v>2217.5999999999995</v>
      </c>
      <c r="J14" s="303">
        <v>2246.5</v>
      </c>
      <c r="K14" s="302">
        <v>2188.6999999999998</v>
      </c>
      <c r="L14" s="302">
        <v>2121.1999999999998</v>
      </c>
      <c r="M14" s="302">
        <v>0.33216000000000001</v>
      </c>
      <c r="N14" s="1"/>
      <c r="O14" s="1"/>
    </row>
    <row r="15" spans="1:15" ht="12" customHeight="1">
      <c r="A15" s="30">
        <v>5</v>
      </c>
      <c r="B15" s="312" t="s">
        <v>289</v>
      </c>
      <c r="C15" s="302">
        <v>2418.4</v>
      </c>
      <c r="D15" s="303">
        <v>2425.1666666666665</v>
      </c>
      <c r="E15" s="303">
        <v>2385.333333333333</v>
      </c>
      <c r="F15" s="303">
        <v>2352.2666666666664</v>
      </c>
      <c r="G15" s="303">
        <v>2312.4333333333329</v>
      </c>
      <c r="H15" s="303">
        <v>2458.2333333333331</v>
      </c>
      <c r="I15" s="303">
        <v>2498.0666666666662</v>
      </c>
      <c r="J15" s="303">
        <v>2531.1333333333332</v>
      </c>
      <c r="K15" s="302">
        <v>2465</v>
      </c>
      <c r="L15" s="302">
        <v>2392.1</v>
      </c>
      <c r="M15" s="302">
        <v>1.64924</v>
      </c>
      <c r="N15" s="1"/>
      <c r="O15" s="1"/>
    </row>
    <row r="16" spans="1:15" ht="12" customHeight="1">
      <c r="A16" s="30">
        <v>6</v>
      </c>
      <c r="B16" s="312" t="s">
        <v>238</v>
      </c>
      <c r="C16" s="302">
        <v>18376.150000000001</v>
      </c>
      <c r="D16" s="303">
        <v>18194.350000000002</v>
      </c>
      <c r="E16" s="303">
        <v>17793.700000000004</v>
      </c>
      <c r="F16" s="303">
        <v>17211.250000000004</v>
      </c>
      <c r="G16" s="303">
        <v>16810.600000000006</v>
      </c>
      <c r="H16" s="303">
        <v>18776.800000000003</v>
      </c>
      <c r="I16" s="303">
        <v>19177.450000000004</v>
      </c>
      <c r="J16" s="303">
        <v>19759.900000000001</v>
      </c>
      <c r="K16" s="302">
        <v>18595</v>
      </c>
      <c r="L16" s="302">
        <v>17611.900000000001</v>
      </c>
      <c r="M16" s="302">
        <v>0.55095000000000005</v>
      </c>
      <c r="N16" s="1"/>
      <c r="O16" s="1"/>
    </row>
    <row r="17" spans="1:15" ht="12" customHeight="1">
      <c r="A17" s="30">
        <v>7</v>
      </c>
      <c r="B17" s="312" t="s">
        <v>242</v>
      </c>
      <c r="C17" s="302">
        <v>103.45</v>
      </c>
      <c r="D17" s="303">
        <v>102.63333333333334</v>
      </c>
      <c r="E17" s="303">
        <v>101.61666666666667</v>
      </c>
      <c r="F17" s="303">
        <v>99.783333333333331</v>
      </c>
      <c r="G17" s="303">
        <v>98.766666666666666</v>
      </c>
      <c r="H17" s="303">
        <v>104.46666666666668</v>
      </c>
      <c r="I17" s="303">
        <v>105.48333333333336</v>
      </c>
      <c r="J17" s="303">
        <v>107.31666666666669</v>
      </c>
      <c r="K17" s="302">
        <v>103.65</v>
      </c>
      <c r="L17" s="302">
        <v>100.8</v>
      </c>
      <c r="M17" s="302">
        <v>19.271419999999999</v>
      </c>
      <c r="N17" s="1"/>
      <c r="O17" s="1"/>
    </row>
    <row r="18" spans="1:15" ht="12" customHeight="1">
      <c r="A18" s="30">
        <v>8</v>
      </c>
      <c r="B18" s="312" t="s">
        <v>41</v>
      </c>
      <c r="C18" s="302">
        <v>274</v>
      </c>
      <c r="D18" s="303">
        <v>273.68333333333334</v>
      </c>
      <c r="E18" s="303">
        <v>270.41666666666669</v>
      </c>
      <c r="F18" s="303">
        <v>266.83333333333337</v>
      </c>
      <c r="G18" s="303">
        <v>263.56666666666672</v>
      </c>
      <c r="H18" s="303">
        <v>277.26666666666665</v>
      </c>
      <c r="I18" s="303">
        <v>280.5333333333333</v>
      </c>
      <c r="J18" s="303">
        <v>284.11666666666662</v>
      </c>
      <c r="K18" s="302">
        <v>276.95</v>
      </c>
      <c r="L18" s="302">
        <v>270.10000000000002</v>
      </c>
      <c r="M18" s="302">
        <v>18.19595</v>
      </c>
      <c r="N18" s="1"/>
      <c r="O18" s="1"/>
    </row>
    <row r="19" spans="1:15" ht="12" customHeight="1">
      <c r="A19" s="30">
        <v>9</v>
      </c>
      <c r="B19" s="312" t="s">
        <v>43</v>
      </c>
      <c r="C19" s="302">
        <v>2198.75</v>
      </c>
      <c r="D19" s="303">
        <v>2198.8166666666666</v>
      </c>
      <c r="E19" s="303">
        <v>2185.9833333333331</v>
      </c>
      <c r="F19" s="303">
        <v>2173.2166666666667</v>
      </c>
      <c r="G19" s="303">
        <v>2160.3833333333332</v>
      </c>
      <c r="H19" s="303">
        <v>2211.583333333333</v>
      </c>
      <c r="I19" s="303">
        <v>2224.416666666667</v>
      </c>
      <c r="J19" s="303">
        <v>2237.1833333333329</v>
      </c>
      <c r="K19" s="302">
        <v>2211.65</v>
      </c>
      <c r="L19" s="302">
        <v>2186.0500000000002</v>
      </c>
      <c r="M19" s="302">
        <v>1.9569700000000001</v>
      </c>
      <c r="N19" s="1"/>
      <c r="O19" s="1"/>
    </row>
    <row r="20" spans="1:15" ht="12" customHeight="1">
      <c r="A20" s="30">
        <v>10</v>
      </c>
      <c r="B20" s="312" t="s">
        <v>45</v>
      </c>
      <c r="C20" s="302">
        <v>2209.4</v>
      </c>
      <c r="D20" s="303">
        <v>2189.9</v>
      </c>
      <c r="E20" s="303">
        <v>2161.8000000000002</v>
      </c>
      <c r="F20" s="303">
        <v>2114.2000000000003</v>
      </c>
      <c r="G20" s="303">
        <v>2086.1000000000004</v>
      </c>
      <c r="H20" s="303">
        <v>2237.5</v>
      </c>
      <c r="I20" s="303">
        <v>2265.5999999999995</v>
      </c>
      <c r="J20" s="303">
        <v>2313.1999999999998</v>
      </c>
      <c r="K20" s="302">
        <v>2218</v>
      </c>
      <c r="L20" s="302">
        <v>2142.3000000000002</v>
      </c>
      <c r="M20" s="302">
        <v>18.551670000000001</v>
      </c>
      <c r="N20" s="1"/>
      <c r="O20" s="1"/>
    </row>
    <row r="21" spans="1:15" ht="12" customHeight="1">
      <c r="A21" s="30">
        <v>11</v>
      </c>
      <c r="B21" s="312" t="s">
        <v>239</v>
      </c>
      <c r="C21" s="302">
        <v>1925.8</v>
      </c>
      <c r="D21" s="303">
        <v>1900.2666666666667</v>
      </c>
      <c r="E21" s="303">
        <v>1850.5333333333333</v>
      </c>
      <c r="F21" s="303">
        <v>1775.2666666666667</v>
      </c>
      <c r="G21" s="303">
        <v>1725.5333333333333</v>
      </c>
      <c r="H21" s="303">
        <v>1975.5333333333333</v>
      </c>
      <c r="I21" s="303">
        <v>2025.2666666666664</v>
      </c>
      <c r="J21" s="303">
        <v>2100.5333333333333</v>
      </c>
      <c r="K21" s="302">
        <v>1950</v>
      </c>
      <c r="L21" s="302">
        <v>1825</v>
      </c>
      <c r="M21" s="302">
        <v>42.58034</v>
      </c>
      <c r="N21" s="1"/>
      <c r="O21" s="1"/>
    </row>
    <row r="22" spans="1:15" ht="12" customHeight="1">
      <c r="A22" s="30">
        <v>12</v>
      </c>
      <c r="B22" s="312" t="s">
        <v>46</v>
      </c>
      <c r="C22" s="302">
        <v>748.45</v>
      </c>
      <c r="D22" s="303">
        <v>743.5333333333333</v>
      </c>
      <c r="E22" s="303">
        <v>735.16666666666663</v>
      </c>
      <c r="F22" s="303">
        <v>721.88333333333333</v>
      </c>
      <c r="G22" s="303">
        <v>713.51666666666665</v>
      </c>
      <c r="H22" s="303">
        <v>756.81666666666661</v>
      </c>
      <c r="I22" s="303">
        <v>765.18333333333339</v>
      </c>
      <c r="J22" s="303">
        <v>778.46666666666658</v>
      </c>
      <c r="K22" s="302">
        <v>751.9</v>
      </c>
      <c r="L22" s="302">
        <v>730.25</v>
      </c>
      <c r="M22" s="302">
        <v>35.365600000000001</v>
      </c>
      <c r="N22" s="1"/>
      <c r="O22" s="1"/>
    </row>
    <row r="23" spans="1:15" ht="12.75" customHeight="1">
      <c r="A23" s="30">
        <v>13</v>
      </c>
      <c r="B23" s="312" t="s">
        <v>241</v>
      </c>
      <c r="C23" s="302">
        <v>2025.7</v>
      </c>
      <c r="D23" s="303">
        <v>1979.75</v>
      </c>
      <c r="E23" s="303">
        <v>1916.5</v>
      </c>
      <c r="F23" s="303">
        <v>1807.3</v>
      </c>
      <c r="G23" s="303">
        <v>1744.05</v>
      </c>
      <c r="H23" s="303">
        <v>2088.9499999999998</v>
      </c>
      <c r="I23" s="303">
        <v>2152.1999999999998</v>
      </c>
      <c r="J23" s="303">
        <v>2261.4</v>
      </c>
      <c r="K23" s="302">
        <v>2043</v>
      </c>
      <c r="L23" s="302">
        <v>1870.55</v>
      </c>
      <c r="M23" s="302">
        <v>5.1807400000000001</v>
      </c>
      <c r="N23" s="1"/>
      <c r="O23" s="1"/>
    </row>
    <row r="24" spans="1:15" ht="12.75" customHeight="1">
      <c r="A24" s="30">
        <v>14</v>
      </c>
      <c r="B24" s="312" t="s">
        <v>295</v>
      </c>
      <c r="C24" s="302">
        <v>287.45</v>
      </c>
      <c r="D24" s="303">
        <v>287.36666666666667</v>
      </c>
      <c r="E24" s="303">
        <v>284.73333333333335</v>
      </c>
      <c r="F24" s="303">
        <v>282.01666666666665</v>
      </c>
      <c r="G24" s="303">
        <v>279.38333333333333</v>
      </c>
      <c r="H24" s="303">
        <v>290.08333333333337</v>
      </c>
      <c r="I24" s="303">
        <v>292.7166666666667</v>
      </c>
      <c r="J24" s="303">
        <v>295.43333333333339</v>
      </c>
      <c r="K24" s="302">
        <v>290</v>
      </c>
      <c r="L24" s="302">
        <v>284.64999999999998</v>
      </c>
      <c r="M24" s="302">
        <v>0.35531000000000001</v>
      </c>
      <c r="N24" s="1"/>
      <c r="O24" s="1"/>
    </row>
    <row r="25" spans="1:15" ht="12.75" customHeight="1">
      <c r="A25" s="30">
        <v>15</v>
      </c>
      <c r="B25" s="312" t="s">
        <v>296</v>
      </c>
      <c r="C25" s="302">
        <v>219.35</v>
      </c>
      <c r="D25" s="303">
        <v>217.01666666666665</v>
      </c>
      <c r="E25" s="303">
        <v>213.33333333333331</v>
      </c>
      <c r="F25" s="303">
        <v>207.31666666666666</v>
      </c>
      <c r="G25" s="303">
        <v>203.63333333333333</v>
      </c>
      <c r="H25" s="303">
        <v>223.0333333333333</v>
      </c>
      <c r="I25" s="303">
        <v>226.71666666666664</v>
      </c>
      <c r="J25" s="303">
        <v>232.73333333333329</v>
      </c>
      <c r="K25" s="302">
        <v>220.7</v>
      </c>
      <c r="L25" s="302">
        <v>211</v>
      </c>
      <c r="M25" s="302">
        <v>4.2645099999999996</v>
      </c>
      <c r="N25" s="1"/>
      <c r="O25" s="1"/>
    </row>
    <row r="26" spans="1:15" ht="12.75" customHeight="1">
      <c r="A26" s="30">
        <v>16</v>
      </c>
      <c r="B26" s="312" t="s">
        <v>297</v>
      </c>
      <c r="C26" s="302">
        <v>1029.55</v>
      </c>
      <c r="D26" s="303">
        <v>1036.6833333333334</v>
      </c>
      <c r="E26" s="303">
        <v>1018.3666666666668</v>
      </c>
      <c r="F26" s="303">
        <v>1007.1833333333334</v>
      </c>
      <c r="G26" s="303">
        <v>988.86666666666679</v>
      </c>
      <c r="H26" s="303">
        <v>1047.8666666666668</v>
      </c>
      <c r="I26" s="303">
        <v>1066.1833333333334</v>
      </c>
      <c r="J26" s="303">
        <v>1077.3666666666668</v>
      </c>
      <c r="K26" s="302">
        <v>1055</v>
      </c>
      <c r="L26" s="302">
        <v>1025.5</v>
      </c>
      <c r="M26" s="302">
        <v>2.3742000000000001</v>
      </c>
      <c r="N26" s="1"/>
      <c r="O26" s="1"/>
    </row>
    <row r="27" spans="1:15" ht="12.75" customHeight="1">
      <c r="A27" s="30">
        <v>17</v>
      </c>
      <c r="B27" s="312" t="s">
        <v>291</v>
      </c>
      <c r="C27" s="302">
        <v>2241.0500000000002</v>
      </c>
      <c r="D27" s="303">
        <v>2235.35</v>
      </c>
      <c r="E27" s="303">
        <v>2200.6999999999998</v>
      </c>
      <c r="F27" s="303">
        <v>2160.35</v>
      </c>
      <c r="G27" s="303">
        <v>2125.6999999999998</v>
      </c>
      <c r="H27" s="303">
        <v>2275.6999999999998</v>
      </c>
      <c r="I27" s="303">
        <v>2310.3500000000004</v>
      </c>
      <c r="J27" s="303">
        <v>2350.6999999999998</v>
      </c>
      <c r="K27" s="302">
        <v>2270</v>
      </c>
      <c r="L27" s="302">
        <v>2195</v>
      </c>
      <c r="M27" s="302">
        <v>0.93896000000000002</v>
      </c>
      <c r="N27" s="1"/>
      <c r="O27" s="1"/>
    </row>
    <row r="28" spans="1:15" ht="12.75" customHeight="1">
      <c r="A28" s="30">
        <v>18</v>
      </c>
      <c r="B28" s="312" t="s">
        <v>243</v>
      </c>
      <c r="C28" s="302">
        <v>1798.75</v>
      </c>
      <c r="D28" s="303">
        <v>1791.8166666666666</v>
      </c>
      <c r="E28" s="303">
        <v>1766.6333333333332</v>
      </c>
      <c r="F28" s="303">
        <v>1734.5166666666667</v>
      </c>
      <c r="G28" s="303">
        <v>1709.3333333333333</v>
      </c>
      <c r="H28" s="303">
        <v>1823.9333333333332</v>
      </c>
      <c r="I28" s="303">
        <v>1849.1166666666666</v>
      </c>
      <c r="J28" s="303">
        <v>1881.2333333333331</v>
      </c>
      <c r="K28" s="302">
        <v>1817</v>
      </c>
      <c r="L28" s="302">
        <v>1759.7</v>
      </c>
      <c r="M28" s="302">
        <v>1.55572</v>
      </c>
      <c r="N28" s="1"/>
      <c r="O28" s="1"/>
    </row>
    <row r="29" spans="1:15" ht="12.75" customHeight="1">
      <c r="A29" s="30">
        <v>19</v>
      </c>
      <c r="B29" s="312" t="s">
        <v>298</v>
      </c>
      <c r="C29" s="302">
        <v>69.5</v>
      </c>
      <c r="D29" s="303">
        <v>69.483333333333334</v>
      </c>
      <c r="E29" s="303">
        <v>68.566666666666663</v>
      </c>
      <c r="F29" s="303">
        <v>67.633333333333326</v>
      </c>
      <c r="G29" s="303">
        <v>66.716666666666654</v>
      </c>
      <c r="H29" s="303">
        <v>70.416666666666671</v>
      </c>
      <c r="I29" s="303">
        <v>71.333333333333329</v>
      </c>
      <c r="J29" s="303">
        <v>72.26666666666668</v>
      </c>
      <c r="K29" s="302">
        <v>70.400000000000006</v>
      </c>
      <c r="L29" s="302">
        <v>68.55</v>
      </c>
      <c r="M29" s="302">
        <v>0.85655999999999999</v>
      </c>
      <c r="N29" s="1"/>
      <c r="O29" s="1"/>
    </row>
    <row r="30" spans="1:15" ht="12.75" customHeight="1">
      <c r="A30" s="30">
        <v>20</v>
      </c>
      <c r="B30" s="312" t="s">
        <v>48</v>
      </c>
      <c r="C30" s="302">
        <v>3089.95</v>
      </c>
      <c r="D30" s="303">
        <v>3088.7666666666664</v>
      </c>
      <c r="E30" s="303">
        <v>3058.583333333333</v>
      </c>
      <c r="F30" s="303">
        <v>3027.2166666666667</v>
      </c>
      <c r="G30" s="303">
        <v>2997.0333333333333</v>
      </c>
      <c r="H30" s="303">
        <v>3120.1333333333328</v>
      </c>
      <c r="I30" s="303">
        <v>3150.3166666666662</v>
      </c>
      <c r="J30" s="303">
        <v>3181.6833333333325</v>
      </c>
      <c r="K30" s="302">
        <v>3118.95</v>
      </c>
      <c r="L30" s="302">
        <v>3057.4</v>
      </c>
      <c r="M30" s="302">
        <v>1.13679</v>
      </c>
      <c r="N30" s="1"/>
      <c r="O30" s="1"/>
    </row>
    <row r="31" spans="1:15" ht="12.75" customHeight="1">
      <c r="A31" s="30">
        <v>21</v>
      </c>
      <c r="B31" s="312" t="s">
        <v>299</v>
      </c>
      <c r="C31" s="302">
        <v>2727.35</v>
      </c>
      <c r="D31" s="303">
        <v>2740.9</v>
      </c>
      <c r="E31" s="303">
        <v>2702.7000000000003</v>
      </c>
      <c r="F31" s="303">
        <v>2678.05</v>
      </c>
      <c r="G31" s="303">
        <v>2639.8500000000004</v>
      </c>
      <c r="H31" s="303">
        <v>2765.55</v>
      </c>
      <c r="I31" s="303">
        <v>2803.75</v>
      </c>
      <c r="J31" s="303">
        <v>2828.4</v>
      </c>
      <c r="K31" s="302">
        <v>2779.1</v>
      </c>
      <c r="L31" s="302">
        <v>2716.25</v>
      </c>
      <c r="M31" s="302">
        <v>0.39530999999999999</v>
      </c>
      <c r="N31" s="1"/>
      <c r="O31" s="1"/>
    </row>
    <row r="32" spans="1:15" ht="12.75" customHeight="1">
      <c r="A32" s="30">
        <v>22</v>
      </c>
      <c r="B32" s="312" t="s">
        <v>300</v>
      </c>
      <c r="C32" s="302">
        <v>22.85</v>
      </c>
      <c r="D32" s="303">
        <v>22.766666666666666</v>
      </c>
      <c r="E32" s="303">
        <v>22.533333333333331</v>
      </c>
      <c r="F32" s="303">
        <v>22.216666666666665</v>
      </c>
      <c r="G32" s="303">
        <v>21.983333333333331</v>
      </c>
      <c r="H32" s="303">
        <v>23.083333333333332</v>
      </c>
      <c r="I32" s="303">
        <v>23.316666666666666</v>
      </c>
      <c r="J32" s="303">
        <v>23.633333333333333</v>
      </c>
      <c r="K32" s="302">
        <v>23</v>
      </c>
      <c r="L32" s="302">
        <v>22.45</v>
      </c>
      <c r="M32" s="302">
        <v>19.08822</v>
      </c>
      <c r="N32" s="1"/>
      <c r="O32" s="1"/>
    </row>
    <row r="33" spans="1:15" ht="12.75" customHeight="1">
      <c r="A33" s="30">
        <v>23</v>
      </c>
      <c r="B33" s="312" t="s">
        <v>50</v>
      </c>
      <c r="C33" s="302">
        <v>507.05</v>
      </c>
      <c r="D33" s="303">
        <v>505.65000000000003</v>
      </c>
      <c r="E33" s="303">
        <v>503.40000000000009</v>
      </c>
      <c r="F33" s="303">
        <v>499.75000000000006</v>
      </c>
      <c r="G33" s="303">
        <v>497.50000000000011</v>
      </c>
      <c r="H33" s="303">
        <v>509.30000000000007</v>
      </c>
      <c r="I33" s="303">
        <v>511.54999999999995</v>
      </c>
      <c r="J33" s="303">
        <v>515.20000000000005</v>
      </c>
      <c r="K33" s="302">
        <v>507.9</v>
      </c>
      <c r="L33" s="302">
        <v>502</v>
      </c>
      <c r="M33" s="302">
        <v>3.5082900000000001</v>
      </c>
      <c r="N33" s="1"/>
      <c r="O33" s="1"/>
    </row>
    <row r="34" spans="1:15" ht="12.75" customHeight="1">
      <c r="A34" s="30">
        <v>24</v>
      </c>
      <c r="B34" s="312" t="s">
        <v>301</v>
      </c>
      <c r="C34" s="302">
        <v>2630.7</v>
      </c>
      <c r="D34" s="303">
        <v>2644.85</v>
      </c>
      <c r="E34" s="303">
        <v>2606</v>
      </c>
      <c r="F34" s="303">
        <v>2581.3000000000002</v>
      </c>
      <c r="G34" s="303">
        <v>2542.4500000000003</v>
      </c>
      <c r="H34" s="303">
        <v>2669.5499999999997</v>
      </c>
      <c r="I34" s="303">
        <v>2708.3999999999992</v>
      </c>
      <c r="J34" s="303">
        <v>2733.0999999999995</v>
      </c>
      <c r="K34" s="302">
        <v>2683.7</v>
      </c>
      <c r="L34" s="302">
        <v>2620.15</v>
      </c>
      <c r="M34" s="302">
        <v>0.79125000000000001</v>
      </c>
      <c r="N34" s="1"/>
      <c r="O34" s="1"/>
    </row>
    <row r="35" spans="1:15" ht="12.75" customHeight="1">
      <c r="A35" s="30">
        <v>25</v>
      </c>
      <c r="B35" s="312" t="s">
        <v>51</v>
      </c>
      <c r="C35" s="302">
        <v>373.5</v>
      </c>
      <c r="D35" s="303">
        <v>373.59999999999997</v>
      </c>
      <c r="E35" s="303">
        <v>370.84999999999991</v>
      </c>
      <c r="F35" s="303">
        <v>368.19999999999993</v>
      </c>
      <c r="G35" s="303">
        <v>365.44999999999987</v>
      </c>
      <c r="H35" s="303">
        <v>376.24999999999994</v>
      </c>
      <c r="I35" s="303">
        <v>379.00000000000006</v>
      </c>
      <c r="J35" s="303">
        <v>381.65</v>
      </c>
      <c r="K35" s="302">
        <v>376.35</v>
      </c>
      <c r="L35" s="302">
        <v>370.95</v>
      </c>
      <c r="M35" s="302">
        <v>52.155639999999998</v>
      </c>
      <c r="N35" s="1"/>
      <c r="O35" s="1"/>
    </row>
    <row r="36" spans="1:15" ht="12.75" customHeight="1">
      <c r="A36" s="30">
        <v>26</v>
      </c>
      <c r="B36" s="312" t="s">
        <v>848</v>
      </c>
      <c r="C36" s="302">
        <v>1478.85</v>
      </c>
      <c r="D36" s="303">
        <v>1484.1499999999999</v>
      </c>
      <c r="E36" s="303">
        <v>1460.4999999999998</v>
      </c>
      <c r="F36" s="303">
        <v>1442.1499999999999</v>
      </c>
      <c r="G36" s="303">
        <v>1418.4999999999998</v>
      </c>
      <c r="H36" s="303">
        <v>1502.4999999999998</v>
      </c>
      <c r="I36" s="303">
        <v>1526.1499999999999</v>
      </c>
      <c r="J36" s="303">
        <v>1544.4999999999998</v>
      </c>
      <c r="K36" s="302">
        <v>1507.8</v>
      </c>
      <c r="L36" s="302">
        <v>1465.8</v>
      </c>
      <c r="M36" s="302">
        <v>5.8424399999999999</v>
      </c>
      <c r="N36" s="1"/>
      <c r="O36" s="1"/>
    </row>
    <row r="37" spans="1:15" ht="12.75" customHeight="1">
      <c r="A37" s="30">
        <v>27</v>
      </c>
      <c r="B37" s="312" t="s">
        <v>810</v>
      </c>
      <c r="C37" s="302">
        <v>718.15</v>
      </c>
      <c r="D37" s="303">
        <v>719.53333333333342</v>
      </c>
      <c r="E37" s="303">
        <v>701.06666666666683</v>
      </c>
      <c r="F37" s="303">
        <v>683.98333333333346</v>
      </c>
      <c r="G37" s="303">
        <v>665.51666666666688</v>
      </c>
      <c r="H37" s="303">
        <v>736.61666666666679</v>
      </c>
      <c r="I37" s="303">
        <v>755.08333333333326</v>
      </c>
      <c r="J37" s="303">
        <v>772.16666666666674</v>
      </c>
      <c r="K37" s="302">
        <v>738</v>
      </c>
      <c r="L37" s="302">
        <v>702.45</v>
      </c>
      <c r="M37" s="302">
        <v>2.2345799999999998</v>
      </c>
      <c r="N37" s="1"/>
      <c r="O37" s="1"/>
    </row>
    <row r="38" spans="1:15" ht="12.75" customHeight="1">
      <c r="A38" s="30">
        <v>28</v>
      </c>
      <c r="B38" s="312" t="s">
        <v>292</v>
      </c>
      <c r="C38" s="302">
        <v>994.3</v>
      </c>
      <c r="D38" s="303">
        <v>989.7166666666667</v>
      </c>
      <c r="E38" s="303">
        <v>979.43333333333339</v>
      </c>
      <c r="F38" s="303">
        <v>964.56666666666672</v>
      </c>
      <c r="G38" s="303">
        <v>954.28333333333342</v>
      </c>
      <c r="H38" s="303">
        <v>1004.5833333333334</v>
      </c>
      <c r="I38" s="303">
        <v>1014.8666666666667</v>
      </c>
      <c r="J38" s="303">
        <v>1029.7333333333333</v>
      </c>
      <c r="K38" s="302">
        <v>1000</v>
      </c>
      <c r="L38" s="302">
        <v>974.85</v>
      </c>
      <c r="M38" s="302">
        <v>7.7361899999999997</v>
      </c>
      <c r="N38" s="1"/>
      <c r="O38" s="1"/>
    </row>
    <row r="39" spans="1:15" ht="12.75" customHeight="1">
      <c r="A39" s="30">
        <v>29</v>
      </c>
      <c r="B39" s="312" t="s">
        <v>52</v>
      </c>
      <c r="C39" s="302">
        <v>733.25</v>
      </c>
      <c r="D39" s="303">
        <v>729.73333333333323</v>
      </c>
      <c r="E39" s="303">
        <v>720.71666666666647</v>
      </c>
      <c r="F39" s="303">
        <v>708.18333333333328</v>
      </c>
      <c r="G39" s="303">
        <v>699.16666666666652</v>
      </c>
      <c r="H39" s="303">
        <v>742.26666666666642</v>
      </c>
      <c r="I39" s="303">
        <v>751.28333333333308</v>
      </c>
      <c r="J39" s="303">
        <v>763.81666666666638</v>
      </c>
      <c r="K39" s="302">
        <v>738.75</v>
      </c>
      <c r="L39" s="302">
        <v>717.2</v>
      </c>
      <c r="M39" s="302">
        <v>0.49447000000000002</v>
      </c>
      <c r="N39" s="1"/>
      <c r="O39" s="1"/>
    </row>
    <row r="40" spans="1:15" ht="12.75" customHeight="1">
      <c r="A40" s="30">
        <v>30</v>
      </c>
      <c r="B40" s="312" t="s">
        <v>53</v>
      </c>
      <c r="C40" s="302">
        <v>3645.25</v>
      </c>
      <c r="D40" s="303">
        <v>3704.6666666666665</v>
      </c>
      <c r="E40" s="303">
        <v>3564.333333333333</v>
      </c>
      <c r="F40" s="303">
        <v>3483.4166666666665</v>
      </c>
      <c r="G40" s="303">
        <v>3343.083333333333</v>
      </c>
      <c r="H40" s="303">
        <v>3785.583333333333</v>
      </c>
      <c r="I40" s="303">
        <v>3925.9166666666661</v>
      </c>
      <c r="J40" s="303">
        <v>4006.833333333333</v>
      </c>
      <c r="K40" s="302">
        <v>3845</v>
      </c>
      <c r="L40" s="302">
        <v>3623.75</v>
      </c>
      <c r="M40" s="302">
        <v>18.910620000000002</v>
      </c>
      <c r="N40" s="1"/>
      <c r="O40" s="1"/>
    </row>
    <row r="41" spans="1:15" ht="12.75" customHeight="1">
      <c r="A41" s="30">
        <v>31</v>
      </c>
      <c r="B41" s="312" t="s">
        <v>54</v>
      </c>
      <c r="C41" s="302">
        <v>221.9</v>
      </c>
      <c r="D41" s="303">
        <v>220.85000000000002</v>
      </c>
      <c r="E41" s="303">
        <v>219.15000000000003</v>
      </c>
      <c r="F41" s="303">
        <v>216.4</v>
      </c>
      <c r="G41" s="303">
        <v>214.70000000000002</v>
      </c>
      <c r="H41" s="303">
        <v>223.60000000000005</v>
      </c>
      <c r="I41" s="303">
        <v>225.30000000000004</v>
      </c>
      <c r="J41" s="303">
        <v>228.05000000000007</v>
      </c>
      <c r="K41" s="302">
        <v>222.55</v>
      </c>
      <c r="L41" s="302">
        <v>218.1</v>
      </c>
      <c r="M41" s="302">
        <v>18.764399999999998</v>
      </c>
      <c r="N41" s="1"/>
      <c r="O41" s="1"/>
    </row>
    <row r="42" spans="1:15" ht="12.75" customHeight="1">
      <c r="A42" s="30">
        <v>32</v>
      </c>
      <c r="B42" s="312" t="s">
        <v>302</v>
      </c>
      <c r="C42" s="302">
        <v>465</v>
      </c>
      <c r="D42" s="303">
        <v>459.3</v>
      </c>
      <c r="E42" s="303">
        <v>449.20000000000005</v>
      </c>
      <c r="F42" s="303">
        <v>433.40000000000003</v>
      </c>
      <c r="G42" s="303">
        <v>423.30000000000007</v>
      </c>
      <c r="H42" s="303">
        <v>475.1</v>
      </c>
      <c r="I42" s="303">
        <v>485.20000000000005</v>
      </c>
      <c r="J42" s="303">
        <v>501</v>
      </c>
      <c r="K42" s="302">
        <v>469.4</v>
      </c>
      <c r="L42" s="302">
        <v>443.5</v>
      </c>
      <c r="M42" s="302">
        <v>1.3577699999999999</v>
      </c>
      <c r="N42" s="1"/>
      <c r="O42" s="1"/>
    </row>
    <row r="43" spans="1:15" ht="12.75" customHeight="1">
      <c r="A43" s="30">
        <v>33</v>
      </c>
      <c r="B43" s="312" t="s">
        <v>303</v>
      </c>
      <c r="C43" s="302">
        <v>81.849999999999994</v>
      </c>
      <c r="D43" s="303">
        <v>81.61666666666666</v>
      </c>
      <c r="E43" s="303">
        <v>80.833333333333314</v>
      </c>
      <c r="F43" s="303">
        <v>79.816666666666649</v>
      </c>
      <c r="G43" s="303">
        <v>79.033333333333303</v>
      </c>
      <c r="H43" s="303">
        <v>82.633333333333326</v>
      </c>
      <c r="I43" s="303">
        <v>83.416666666666657</v>
      </c>
      <c r="J43" s="303">
        <v>84.433333333333337</v>
      </c>
      <c r="K43" s="302">
        <v>82.4</v>
      </c>
      <c r="L43" s="302">
        <v>80.599999999999994</v>
      </c>
      <c r="M43" s="302">
        <v>4.8000100000000003</v>
      </c>
      <c r="N43" s="1"/>
      <c r="O43" s="1"/>
    </row>
    <row r="44" spans="1:15" ht="12.75" customHeight="1">
      <c r="A44" s="30">
        <v>34</v>
      </c>
      <c r="B44" s="312" t="s">
        <v>55</v>
      </c>
      <c r="C44" s="302">
        <v>143.5</v>
      </c>
      <c r="D44" s="303">
        <v>142.36666666666665</v>
      </c>
      <c r="E44" s="303">
        <v>140.33333333333329</v>
      </c>
      <c r="F44" s="303">
        <v>137.16666666666663</v>
      </c>
      <c r="G44" s="303">
        <v>135.13333333333327</v>
      </c>
      <c r="H44" s="303">
        <v>145.5333333333333</v>
      </c>
      <c r="I44" s="303">
        <v>147.56666666666666</v>
      </c>
      <c r="J44" s="303">
        <v>150.73333333333332</v>
      </c>
      <c r="K44" s="302">
        <v>144.4</v>
      </c>
      <c r="L44" s="302">
        <v>139.19999999999999</v>
      </c>
      <c r="M44" s="302">
        <v>186.86565999999999</v>
      </c>
      <c r="N44" s="1"/>
      <c r="O44" s="1"/>
    </row>
    <row r="45" spans="1:15" ht="12.75" customHeight="1">
      <c r="A45" s="30">
        <v>35</v>
      </c>
      <c r="B45" s="312" t="s">
        <v>57</v>
      </c>
      <c r="C45" s="302">
        <v>2908.55</v>
      </c>
      <c r="D45" s="303">
        <v>2891.85</v>
      </c>
      <c r="E45" s="303">
        <v>2864.7</v>
      </c>
      <c r="F45" s="303">
        <v>2820.85</v>
      </c>
      <c r="G45" s="303">
        <v>2793.7</v>
      </c>
      <c r="H45" s="303">
        <v>2935.7</v>
      </c>
      <c r="I45" s="303">
        <v>2962.8500000000004</v>
      </c>
      <c r="J45" s="303">
        <v>3006.7</v>
      </c>
      <c r="K45" s="302">
        <v>2919</v>
      </c>
      <c r="L45" s="302">
        <v>2848</v>
      </c>
      <c r="M45" s="302">
        <v>11.641970000000001</v>
      </c>
      <c r="N45" s="1"/>
      <c r="O45" s="1"/>
    </row>
    <row r="46" spans="1:15" ht="12.75" customHeight="1">
      <c r="A46" s="30">
        <v>36</v>
      </c>
      <c r="B46" s="312" t="s">
        <v>304</v>
      </c>
      <c r="C46" s="302">
        <v>197.1</v>
      </c>
      <c r="D46" s="303">
        <v>197.04999999999998</v>
      </c>
      <c r="E46" s="303">
        <v>194.14999999999998</v>
      </c>
      <c r="F46" s="303">
        <v>191.2</v>
      </c>
      <c r="G46" s="303">
        <v>188.29999999999998</v>
      </c>
      <c r="H46" s="303">
        <v>199.99999999999997</v>
      </c>
      <c r="I46" s="303">
        <v>202.9</v>
      </c>
      <c r="J46" s="303">
        <v>205.84999999999997</v>
      </c>
      <c r="K46" s="302">
        <v>199.95</v>
      </c>
      <c r="L46" s="302">
        <v>194.1</v>
      </c>
      <c r="M46" s="302">
        <v>4.08528</v>
      </c>
      <c r="N46" s="1"/>
      <c r="O46" s="1"/>
    </row>
    <row r="47" spans="1:15" ht="12.75" customHeight="1">
      <c r="A47" s="30">
        <v>37</v>
      </c>
      <c r="B47" s="312" t="s">
        <v>306</v>
      </c>
      <c r="C47" s="302">
        <v>1765.85</v>
      </c>
      <c r="D47" s="303">
        <v>1780.3333333333333</v>
      </c>
      <c r="E47" s="303">
        <v>1747.6666666666665</v>
      </c>
      <c r="F47" s="303">
        <v>1729.4833333333333</v>
      </c>
      <c r="G47" s="303">
        <v>1696.8166666666666</v>
      </c>
      <c r="H47" s="303">
        <v>1798.5166666666664</v>
      </c>
      <c r="I47" s="303">
        <v>1831.1833333333329</v>
      </c>
      <c r="J47" s="303">
        <v>1849.3666666666663</v>
      </c>
      <c r="K47" s="302">
        <v>1813</v>
      </c>
      <c r="L47" s="302">
        <v>1762.15</v>
      </c>
      <c r="M47" s="302">
        <v>2.1014200000000001</v>
      </c>
      <c r="N47" s="1"/>
      <c r="O47" s="1"/>
    </row>
    <row r="48" spans="1:15" ht="12.75" customHeight="1">
      <c r="A48" s="30">
        <v>38</v>
      </c>
      <c r="B48" s="312" t="s">
        <v>305</v>
      </c>
      <c r="C48" s="302">
        <v>2928.6</v>
      </c>
      <c r="D48" s="303">
        <v>2924.9</v>
      </c>
      <c r="E48" s="303">
        <v>2909.7000000000003</v>
      </c>
      <c r="F48" s="303">
        <v>2890.8</v>
      </c>
      <c r="G48" s="303">
        <v>2875.6000000000004</v>
      </c>
      <c r="H48" s="303">
        <v>2943.8</v>
      </c>
      <c r="I48" s="303">
        <v>2959</v>
      </c>
      <c r="J48" s="303">
        <v>2977.9</v>
      </c>
      <c r="K48" s="302">
        <v>2940.1</v>
      </c>
      <c r="L48" s="302">
        <v>2906</v>
      </c>
      <c r="M48" s="302">
        <v>5.178E-2</v>
      </c>
      <c r="N48" s="1"/>
      <c r="O48" s="1"/>
    </row>
    <row r="49" spans="1:15" ht="12.75" customHeight="1">
      <c r="A49" s="30">
        <v>39</v>
      </c>
      <c r="B49" s="312" t="s">
        <v>240</v>
      </c>
      <c r="C49" s="302">
        <v>2445.85</v>
      </c>
      <c r="D49" s="303">
        <v>2412.0833333333335</v>
      </c>
      <c r="E49" s="303">
        <v>2328.916666666667</v>
      </c>
      <c r="F49" s="303">
        <v>2211.9833333333336</v>
      </c>
      <c r="G49" s="303">
        <v>2128.8166666666671</v>
      </c>
      <c r="H49" s="303">
        <v>2529.0166666666669</v>
      </c>
      <c r="I49" s="303">
        <v>2612.1833333333338</v>
      </c>
      <c r="J49" s="303">
        <v>2729.1166666666668</v>
      </c>
      <c r="K49" s="302">
        <v>2495.25</v>
      </c>
      <c r="L49" s="302">
        <v>2295.15</v>
      </c>
      <c r="M49" s="302">
        <v>4.8774800000000003</v>
      </c>
      <c r="N49" s="1"/>
      <c r="O49" s="1"/>
    </row>
    <row r="50" spans="1:15" ht="12.75" customHeight="1">
      <c r="A50" s="30">
        <v>40</v>
      </c>
      <c r="B50" s="312" t="s">
        <v>307</v>
      </c>
      <c r="C50" s="302">
        <v>8123.7</v>
      </c>
      <c r="D50" s="303">
        <v>8073.3666666666659</v>
      </c>
      <c r="E50" s="303">
        <v>8002.9333333333316</v>
      </c>
      <c r="F50" s="303">
        <v>7882.1666666666661</v>
      </c>
      <c r="G50" s="303">
        <v>7811.7333333333318</v>
      </c>
      <c r="H50" s="303">
        <v>8194.1333333333314</v>
      </c>
      <c r="I50" s="303">
        <v>8264.5666666666657</v>
      </c>
      <c r="J50" s="303">
        <v>8385.3333333333321</v>
      </c>
      <c r="K50" s="302">
        <v>8143.8</v>
      </c>
      <c r="L50" s="302">
        <v>7952.6</v>
      </c>
      <c r="M50" s="302">
        <v>0.66700000000000004</v>
      </c>
      <c r="N50" s="1"/>
      <c r="O50" s="1"/>
    </row>
    <row r="51" spans="1:15" ht="12.75" customHeight="1">
      <c r="A51" s="30">
        <v>41</v>
      </c>
      <c r="B51" s="312" t="s">
        <v>59</v>
      </c>
      <c r="C51" s="302">
        <v>1301.9000000000001</v>
      </c>
      <c r="D51" s="303">
        <v>1296.1166666666668</v>
      </c>
      <c r="E51" s="303">
        <v>1284.2333333333336</v>
      </c>
      <c r="F51" s="303">
        <v>1266.5666666666668</v>
      </c>
      <c r="G51" s="303">
        <v>1254.6833333333336</v>
      </c>
      <c r="H51" s="303">
        <v>1313.7833333333335</v>
      </c>
      <c r="I51" s="303">
        <v>1325.6666666666667</v>
      </c>
      <c r="J51" s="303">
        <v>1343.3333333333335</v>
      </c>
      <c r="K51" s="302">
        <v>1308</v>
      </c>
      <c r="L51" s="302">
        <v>1278.45</v>
      </c>
      <c r="M51" s="302">
        <v>5.9802</v>
      </c>
      <c r="N51" s="1"/>
      <c r="O51" s="1"/>
    </row>
    <row r="52" spans="1:15" ht="12.75" customHeight="1">
      <c r="A52" s="30">
        <v>42</v>
      </c>
      <c r="B52" s="312" t="s">
        <v>60</v>
      </c>
      <c r="C52" s="302">
        <v>532.95000000000005</v>
      </c>
      <c r="D52" s="303">
        <v>535.46666666666658</v>
      </c>
      <c r="E52" s="303">
        <v>524.53333333333319</v>
      </c>
      <c r="F52" s="303">
        <v>516.11666666666656</v>
      </c>
      <c r="G52" s="303">
        <v>505.18333333333317</v>
      </c>
      <c r="H52" s="303">
        <v>543.88333333333321</v>
      </c>
      <c r="I52" s="303">
        <v>554.81666666666661</v>
      </c>
      <c r="J52" s="303">
        <v>563.23333333333323</v>
      </c>
      <c r="K52" s="302">
        <v>546.4</v>
      </c>
      <c r="L52" s="302">
        <v>527.04999999999995</v>
      </c>
      <c r="M52" s="302">
        <v>22.081440000000001</v>
      </c>
      <c r="N52" s="1"/>
      <c r="O52" s="1"/>
    </row>
    <row r="53" spans="1:15" ht="12.75" customHeight="1">
      <c r="A53" s="30">
        <v>43</v>
      </c>
      <c r="B53" s="312" t="s">
        <v>308</v>
      </c>
      <c r="C53" s="302">
        <v>424.25</v>
      </c>
      <c r="D53" s="303">
        <v>423.7833333333333</v>
      </c>
      <c r="E53" s="303">
        <v>420.11666666666662</v>
      </c>
      <c r="F53" s="303">
        <v>415.98333333333329</v>
      </c>
      <c r="G53" s="303">
        <v>412.31666666666661</v>
      </c>
      <c r="H53" s="303">
        <v>427.91666666666663</v>
      </c>
      <c r="I53" s="303">
        <v>431.58333333333337</v>
      </c>
      <c r="J53" s="303">
        <v>435.71666666666664</v>
      </c>
      <c r="K53" s="302">
        <v>427.45</v>
      </c>
      <c r="L53" s="302">
        <v>419.65</v>
      </c>
      <c r="M53" s="302">
        <v>0.62866999999999995</v>
      </c>
      <c r="N53" s="1"/>
      <c r="O53" s="1"/>
    </row>
    <row r="54" spans="1:15" ht="12.75" customHeight="1">
      <c r="A54" s="30">
        <v>44</v>
      </c>
      <c r="B54" s="312" t="s">
        <v>61</v>
      </c>
      <c r="C54" s="302">
        <v>691.55</v>
      </c>
      <c r="D54" s="303">
        <v>688.9</v>
      </c>
      <c r="E54" s="303">
        <v>684.65</v>
      </c>
      <c r="F54" s="303">
        <v>677.75</v>
      </c>
      <c r="G54" s="303">
        <v>673.5</v>
      </c>
      <c r="H54" s="303">
        <v>695.8</v>
      </c>
      <c r="I54" s="303">
        <v>700.05</v>
      </c>
      <c r="J54" s="303">
        <v>706.94999999999993</v>
      </c>
      <c r="K54" s="302">
        <v>693.15</v>
      </c>
      <c r="L54" s="302">
        <v>682</v>
      </c>
      <c r="M54" s="302">
        <v>63.474330000000002</v>
      </c>
      <c r="N54" s="1"/>
      <c r="O54" s="1"/>
    </row>
    <row r="55" spans="1:15" ht="12.75" customHeight="1">
      <c r="A55" s="30">
        <v>45</v>
      </c>
      <c r="B55" s="312" t="s">
        <v>62</v>
      </c>
      <c r="C55" s="302">
        <v>3688.7</v>
      </c>
      <c r="D55" s="303">
        <v>3701.65</v>
      </c>
      <c r="E55" s="303">
        <v>3653.4</v>
      </c>
      <c r="F55" s="303">
        <v>3618.1</v>
      </c>
      <c r="G55" s="303">
        <v>3569.85</v>
      </c>
      <c r="H55" s="303">
        <v>3736.9500000000003</v>
      </c>
      <c r="I55" s="303">
        <v>3785.2000000000003</v>
      </c>
      <c r="J55" s="303">
        <v>3820.5000000000005</v>
      </c>
      <c r="K55" s="302">
        <v>3749.9</v>
      </c>
      <c r="L55" s="302">
        <v>3666.35</v>
      </c>
      <c r="M55" s="302">
        <v>3.4675400000000001</v>
      </c>
      <c r="N55" s="1"/>
      <c r="O55" s="1"/>
    </row>
    <row r="56" spans="1:15" ht="12.75" customHeight="1">
      <c r="A56" s="30">
        <v>46</v>
      </c>
      <c r="B56" s="312" t="s">
        <v>312</v>
      </c>
      <c r="C56" s="302">
        <v>143</v>
      </c>
      <c r="D56" s="303">
        <v>142.53333333333333</v>
      </c>
      <c r="E56" s="303">
        <v>141.21666666666667</v>
      </c>
      <c r="F56" s="303">
        <v>139.43333333333334</v>
      </c>
      <c r="G56" s="303">
        <v>138.11666666666667</v>
      </c>
      <c r="H56" s="303">
        <v>144.31666666666666</v>
      </c>
      <c r="I56" s="303">
        <v>145.63333333333333</v>
      </c>
      <c r="J56" s="303">
        <v>147.41666666666666</v>
      </c>
      <c r="K56" s="302">
        <v>143.85</v>
      </c>
      <c r="L56" s="302">
        <v>140.75</v>
      </c>
      <c r="M56" s="302">
        <v>4.6462500000000002</v>
      </c>
      <c r="N56" s="1"/>
      <c r="O56" s="1"/>
    </row>
    <row r="57" spans="1:15" ht="12.75" customHeight="1">
      <c r="A57" s="30">
        <v>47</v>
      </c>
      <c r="B57" s="312" t="s">
        <v>313</v>
      </c>
      <c r="C57" s="302">
        <v>1007.05</v>
      </c>
      <c r="D57" s="303">
        <v>997.86666666666667</v>
      </c>
      <c r="E57" s="303">
        <v>985.73333333333335</v>
      </c>
      <c r="F57" s="303">
        <v>964.41666666666663</v>
      </c>
      <c r="G57" s="303">
        <v>952.2833333333333</v>
      </c>
      <c r="H57" s="303">
        <v>1019.1833333333334</v>
      </c>
      <c r="I57" s="303">
        <v>1031.3166666666668</v>
      </c>
      <c r="J57" s="303">
        <v>1052.6333333333334</v>
      </c>
      <c r="K57" s="302">
        <v>1010</v>
      </c>
      <c r="L57" s="302">
        <v>976.55</v>
      </c>
      <c r="M57" s="302">
        <v>0.83345000000000002</v>
      </c>
      <c r="N57" s="1"/>
      <c r="O57" s="1"/>
    </row>
    <row r="58" spans="1:15" ht="12.75" customHeight="1">
      <c r="A58" s="30">
        <v>48</v>
      </c>
      <c r="B58" s="312" t="s">
        <v>64</v>
      </c>
      <c r="C58" s="302">
        <v>12936</v>
      </c>
      <c r="D58" s="303">
        <v>12805.35</v>
      </c>
      <c r="E58" s="303">
        <v>12580.7</v>
      </c>
      <c r="F58" s="303">
        <v>12225.4</v>
      </c>
      <c r="G58" s="303">
        <v>12000.75</v>
      </c>
      <c r="H58" s="303">
        <v>13160.650000000001</v>
      </c>
      <c r="I58" s="303">
        <v>13385.3</v>
      </c>
      <c r="J58" s="303">
        <v>13740.600000000002</v>
      </c>
      <c r="K58" s="302">
        <v>13030</v>
      </c>
      <c r="L58" s="302">
        <v>12450.05</v>
      </c>
      <c r="M58" s="302">
        <v>3.6614599999999999</v>
      </c>
      <c r="N58" s="1"/>
      <c r="O58" s="1"/>
    </row>
    <row r="59" spans="1:15" ht="12" customHeight="1">
      <c r="A59" s="30">
        <v>49</v>
      </c>
      <c r="B59" s="312" t="s">
        <v>245</v>
      </c>
      <c r="C59" s="302">
        <v>5026.1000000000004</v>
      </c>
      <c r="D59" s="303">
        <v>5026.95</v>
      </c>
      <c r="E59" s="303">
        <v>4999.25</v>
      </c>
      <c r="F59" s="303">
        <v>4972.4000000000005</v>
      </c>
      <c r="G59" s="303">
        <v>4944.7000000000007</v>
      </c>
      <c r="H59" s="303">
        <v>5053.7999999999993</v>
      </c>
      <c r="I59" s="303">
        <v>5081.4999999999982</v>
      </c>
      <c r="J59" s="303">
        <v>5108.3499999999985</v>
      </c>
      <c r="K59" s="302">
        <v>5054.6499999999996</v>
      </c>
      <c r="L59" s="302">
        <v>5000.1000000000004</v>
      </c>
      <c r="M59" s="302">
        <v>6.5140000000000003E-2</v>
      </c>
      <c r="N59" s="1"/>
      <c r="O59" s="1"/>
    </row>
    <row r="60" spans="1:15" ht="12.75" customHeight="1">
      <c r="A60" s="30">
        <v>50</v>
      </c>
      <c r="B60" s="312" t="s">
        <v>65</v>
      </c>
      <c r="C60" s="302">
        <v>6057.85</v>
      </c>
      <c r="D60" s="303">
        <v>6029.0166666666664</v>
      </c>
      <c r="E60" s="303">
        <v>5978.0333333333328</v>
      </c>
      <c r="F60" s="303">
        <v>5898.2166666666662</v>
      </c>
      <c r="G60" s="303">
        <v>5847.2333333333327</v>
      </c>
      <c r="H60" s="303">
        <v>6108.833333333333</v>
      </c>
      <c r="I60" s="303">
        <v>6159.8166666666666</v>
      </c>
      <c r="J60" s="303">
        <v>6239.6333333333332</v>
      </c>
      <c r="K60" s="302">
        <v>6080</v>
      </c>
      <c r="L60" s="302">
        <v>5949.2</v>
      </c>
      <c r="M60" s="302">
        <v>7.5080900000000002</v>
      </c>
      <c r="N60" s="1"/>
      <c r="O60" s="1"/>
    </row>
    <row r="61" spans="1:15" ht="12.75" customHeight="1">
      <c r="A61" s="30">
        <v>51</v>
      </c>
      <c r="B61" s="312" t="s">
        <v>314</v>
      </c>
      <c r="C61" s="302">
        <v>3303.95</v>
      </c>
      <c r="D61" s="303">
        <v>3342.5333333333333</v>
      </c>
      <c r="E61" s="303">
        <v>3228.0666666666666</v>
      </c>
      <c r="F61" s="303">
        <v>3152.1833333333334</v>
      </c>
      <c r="G61" s="303">
        <v>3037.7166666666667</v>
      </c>
      <c r="H61" s="303">
        <v>3418.4166666666665</v>
      </c>
      <c r="I61" s="303">
        <v>3532.8833333333328</v>
      </c>
      <c r="J61" s="303">
        <v>3608.7666666666664</v>
      </c>
      <c r="K61" s="302">
        <v>3457</v>
      </c>
      <c r="L61" s="302">
        <v>3266.65</v>
      </c>
      <c r="M61" s="302">
        <v>4.1966900000000003</v>
      </c>
      <c r="N61" s="1"/>
      <c r="O61" s="1"/>
    </row>
    <row r="62" spans="1:15" ht="12.75" customHeight="1">
      <c r="A62" s="30">
        <v>52</v>
      </c>
      <c r="B62" s="312" t="s">
        <v>66</v>
      </c>
      <c r="C62" s="302">
        <v>2328.6</v>
      </c>
      <c r="D62" s="303">
        <v>2317.2333333333331</v>
      </c>
      <c r="E62" s="303">
        <v>2277.5166666666664</v>
      </c>
      <c r="F62" s="303">
        <v>2226.4333333333334</v>
      </c>
      <c r="G62" s="303">
        <v>2186.7166666666667</v>
      </c>
      <c r="H62" s="303">
        <v>2368.3166666666662</v>
      </c>
      <c r="I62" s="303">
        <v>2408.0333333333324</v>
      </c>
      <c r="J62" s="303">
        <v>2459.1166666666659</v>
      </c>
      <c r="K62" s="302">
        <v>2356.9499999999998</v>
      </c>
      <c r="L62" s="302">
        <v>2266.15</v>
      </c>
      <c r="M62" s="302">
        <v>2.27887</v>
      </c>
      <c r="N62" s="1"/>
      <c r="O62" s="1"/>
    </row>
    <row r="63" spans="1:15" ht="12.75" customHeight="1">
      <c r="A63" s="30">
        <v>53</v>
      </c>
      <c r="B63" s="312" t="s">
        <v>315</v>
      </c>
      <c r="C63" s="302">
        <v>404.5</v>
      </c>
      <c r="D63" s="303">
        <v>406.0333333333333</v>
      </c>
      <c r="E63" s="303">
        <v>399.56666666666661</v>
      </c>
      <c r="F63" s="303">
        <v>394.63333333333333</v>
      </c>
      <c r="G63" s="303">
        <v>388.16666666666663</v>
      </c>
      <c r="H63" s="303">
        <v>410.96666666666658</v>
      </c>
      <c r="I63" s="303">
        <v>417.43333333333328</v>
      </c>
      <c r="J63" s="303">
        <v>422.36666666666656</v>
      </c>
      <c r="K63" s="302">
        <v>412.5</v>
      </c>
      <c r="L63" s="302">
        <v>401.1</v>
      </c>
      <c r="M63" s="302">
        <v>29.595649999999999</v>
      </c>
      <c r="N63" s="1"/>
      <c r="O63" s="1"/>
    </row>
    <row r="64" spans="1:15" ht="12.75" customHeight="1">
      <c r="A64" s="30">
        <v>54</v>
      </c>
      <c r="B64" s="312" t="s">
        <v>67</v>
      </c>
      <c r="C64" s="302">
        <v>329.15</v>
      </c>
      <c r="D64" s="303">
        <v>330.51666666666665</v>
      </c>
      <c r="E64" s="303">
        <v>326.13333333333333</v>
      </c>
      <c r="F64" s="303">
        <v>323.11666666666667</v>
      </c>
      <c r="G64" s="303">
        <v>318.73333333333335</v>
      </c>
      <c r="H64" s="303">
        <v>333.5333333333333</v>
      </c>
      <c r="I64" s="303">
        <v>337.91666666666663</v>
      </c>
      <c r="J64" s="303">
        <v>340.93333333333328</v>
      </c>
      <c r="K64" s="302">
        <v>334.9</v>
      </c>
      <c r="L64" s="302">
        <v>327.5</v>
      </c>
      <c r="M64" s="302">
        <v>41.565519999999999</v>
      </c>
      <c r="N64" s="1"/>
      <c r="O64" s="1"/>
    </row>
    <row r="65" spans="1:15" ht="12.75" customHeight="1">
      <c r="A65" s="30">
        <v>55</v>
      </c>
      <c r="B65" s="312" t="s">
        <v>68</v>
      </c>
      <c r="C65" s="302">
        <v>103.65</v>
      </c>
      <c r="D65" s="303">
        <v>103.83333333333333</v>
      </c>
      <c r="E65" s="303">
        <v>101.81666666666666</v>
      </c>
      <c r="F65" s="303">
        <v>99.983333333333334</v>
      </c>
      <c r="G65" s="303">
        <v>97.966666666666669</v>
      </c>
      <c r="H65" s="303">
        <v>105.66666666666666</v>
      </c>
      <c r="I65" s="303">
        <v>107.68333333333334</v>
      </c>
      <c r="J65" s="303">
        <v>109.51666666666665</v>
      </c>
      <c r="K65" s="302">
        <v>105.85</v>
      </c>
      <c r="L65" s="302">
        <v>102</v>
      </c>
      <c r="M65" s="302">
        <v>442.3288</v>
      </c>
      <c r="N65" s="1"/>
      <c r="O65" s="1"/>
    </row>
    <row r="66" spans="1:15" ht="12.75" customHeight="1">
      <c r="A66" s="30">
        <v>56</v>
      </c>
      <c r="B66" s="312" t="s">
        <v>246</v>
      </c>
      <c r="C66" s="302">
        <v>48.3</v>
      </c>
      <c r="D66" s="303">
        <v>48.216666666666669</v>
      </c>
      <c r="E66" s="303">
        <v>47.683333333333337</v>
      </c>
      <c r="F66" s="303">
        <v>47.06666666666667</v>
      </c>
      <c r="G66" s="303">
        <v>46.533333333333339</v>
      </c>
      <c r="H66" s="303">
        <v>48.833333333333336</v>
      </c>
      <c r="I66" s="303">
        <v>49.366666666666667</v>
      </c>
      <c r="J66" s="303">
        <v>49.983333333333334</v>
      </c>
      <c r="K66" s="302">
        <v>48.75</v>
      </c>
      <c r="L66" s="302">
        <v>47.6</v>
      </c>
      <c r="M66" s="302">
        <v>22.778580000000002</v>
      </c>
      <c r="N66" s="1"/>
      <c r="O66" s="1"/>
    </row>
    <row r="67" spans="1:15" ht="12.75" customHeight="1">
      <c r="A67" s="30">
        <v>57</v>
      </c>
      <c r="B67" s="312" t="s">
        <v>309</v>
      </c>
      <c r="C67" s="302">
        <v>2676.75</v>
      </c>
      <c r="D67" s="303">
        <v>2681.25</v>
      </c>
      <c r="E67" s="303">
        <v>2567.5</v>
      </c>
      <c r="F67" s="303">
        <v>2458.25</v>
      </c>
      <c r="G67" s="303">
        <v>2344.5</v>
      </c>
      <c r="H67" s="303">
        <v>2790.5</v>
      </c>
      <c r="I67" s="303">
        <v>2904.25</v>
      </c>
      <c r="J67" s="303">
        <v>3013.5</v>
      </c>
      <c r="K67" s="302">
        <v>2795</v>
      </c>
      <c r="L67" s="302">
        <v>2572</v>
      </c>
      <c r="M67" s="302">
        <v>1.14774</v>
      </c>
      <c r="N67" s="1"/>
      <c r="O67" s="1"/>
    </row>
    <row r="68" spans="1:15" ht="12.75" customHeight="1">
      <c r="A68" s="30">
        <v>58</v>
      </c>
      <c r="B68" s="312" t="s">
        <v>69</v>
      </c>
      <c r="C68" s="302">
        <v>1843.85</v>
      </c>
      <c r="D68" s="303">
        <v>1853.1333333333332</v>
      </c>
      <c r="E68" s="303">
        <v>1829.7166666666665</v>
      </c>
      <c r="F68" s="303">
        <v>1815.5833333333333</v>
      </c>
      <c r="G68" s="303">
        <v>1792.1666666666665</v>
      </c>
      <c r="H68" s="303">
        <v>1867.2666666666664</v>
      </c>
      <c r="I68" s="303">
        <v>1890.6833333333334</v>
      </c>
      <c r="J68" s="303">
        <v>1904.8166666666664</v>
      </c>
      <c r="K68" s="302">
        <v>1876.55</v>
      </c>
      <c r="L68" s="302">
        <v>1839</v>
      </c>
      <c r="M68" s="302">
        <v>2.9889899999999998</v>
      </c>
      <c r="N68" s="1"/>
      <c r="O68" s="1"/>
    </row>
    <row r="69" spans="1:15" ht="12.75" customHeight="1">
      <c r="A69" s="30">
        <v>59</v>
      </c>
      <c r="B69" s="312" t="s">
        <v>317</v>
      </c>
      <c r="C69" s="302">
        <v>5311.4</v>
      </c>
      <c r="D69" s="303">
        <v>5295.2666666666664</v>
      </c>
      <c r="E69" s="303">
        <v>5232.583333333333</v>
      </c>
      <c r="F69" s="303">
        <v>5153.7666666666664</v>
      </c>
      <c r="G69" s="303">
        <v>5091.083333333333</v>
      </c>
      <c r="H69" s="303">
        <v>5374.083333333333</v>
      </c>
      <c r="I69" s="303">
        <v>5436.7666666666673</v>
      </c>
      <c r="J69" s="303">
        <v>5515.583333333333</v>
      </c>
      <c r="K69" s="302">
        <v>5357.95</v>
      </c>
      <c r="L69" s="302">
        <v>5216.45</v>
      </c>
      <c r="M69" s="302">
        <v>0.10588</v>
      </c>
      <c r="N69" s="1"/>
      <c r="O69" s="1"/>
    </row>
    <row r="70" spans="1:15" ht="12.75" customHeight="1">
      <c r="A70" s="30">
        <v>60</v>
      </c>
      <c r="B70" s="312" t="s">
        <v>247</v>
      </c>
      <c r="C70" s="302">
        <v>1002</v>
      </c>
      <c r="D70" s="303">
        <v>1003.7333333333332</v>
      </c>
      <c r="E70" s="303">
        <v>984.31666666666649</v>
      </c>
      <c r="F70" s="303">
        <v>966.63333333333321</v>
      </c>
      <c r="G70" s="303">
        <v>947.21666666666647</v>
      </c>
      <c r="H70" s="303">
        <v>1021.4166666666665</v>
      </c>
      <c r="I70" s="303">
        <v>1040.8333333333333</v>
      </c>
      <c r="J70" s="303">
        <v>1058.5166666666664</v>
      </c>
      <c r="K70" s="302">
        <v>1023.15</v>
      </c>
      <c r="L70" s="302">
        <v>986.05</v>
      </c>
      <c r="M70" s="302">
        <v>0.80034000000000005</v>
      </c>
      <c r="N70" s="1"/>
      <c r="O70" s="1"/>
    </row>
    <row r="71" spans="1:15" ht="12.75" customHeight="1">
      <c r="A71" s="30">
        <v>61</v>
      </c>
      <c r="B71" s="312" t="s">
        <v>318</v>
      </c>
      <c r="C71" s="302">
        <v>825.2</v>
      </c>
      <c r="D71" s="303">
        <v>823.23333333333323</v>
      </c>
      <c r="E71" s="303">
        <v>813.96666666666647</v>
      </c>
      <c r="F71" s="303">
        <v>802.73333333333323</v>
      </c>
      <c r="G71" s="303">
        <v>793.46666666666647</v>
      </c>
      <c r="H71" s="303">
        <v>834.46666666666647</v>
      </c>
      <c r="I71" s="303">
        <v>843.73333333333312</v>
      </c>
      <c r="J71" s="303">
        <v>854.96666666666647</v>
      </c>
      <c r="K71" s="302">
        <v>832.5</v>
      </c>
      <c r="L71" s="302">
        <v>812</v>
      </c>
      <c r="M71" s="302">
        <v>15.99935</v>
      </c>
      <c r="N71" s="1"/>
      <c r="O71" s="1"/>
    </row>
    <row r="72" spans="1:15" ht="12.75" customHeight="1">
      <c r="A72" s="30">
        <v>62</v>
      </c>
      <c r="B72" s="312" t="s">
        <v>71</v>
      </c>
      <c r="C72" s="302">
        <v>245.75</v>
      </c>
      <c r="D72" s="303">
        <v>246.48333333333335</v>
      </c>
      <c r="E72" s="303">
        <v>243.41666666666669</v>
      </c>
      <c r="F72" s="303">
        <v>241.08333333333334</v>
      </c>
      <c r="G72" s="303">
        <v>238.01666666666668</v>
      </c>
      <c r="H72" s="303">
        <v>248.81666666666669</v>
      </c>
      <c r="I72" s="303">
        <v>251.88333333333335</v>
      </c>
      <c r="J72" s="303">
        <v>254.2166666666667</v>
      </c>
      <c r="K72" s="302">
        <v>249.55</v>
      </c>
      <c r="L72" s="302">
        <v>244.15</v>
      </c>
      <c r="M72" s="302">
        <v>86.832849999999993</v>
      </c>
      <c r="N72" s="1"/>
      <c r="O72" s="1"/>
    </row>
    <row r="73" spans="1:15" ht="12.75" customHeight="1">
      <c r="A73" s="30">
        <v>63</v>
      </c>
      <c r="B73" s="312" t="s">
        <v>310</v>
      </c>
      <c r="C73" s="302">
        <v>1374.7</v>
      </c>
      <c r="D73" s="303">
        <v>1385.8999999999999</v>
      </c>
      <c r="E73" s="303">
        <v>1360.7999999999997</v>
      </c>
      <c r="F73" s="303">
        <v>1346.8999999999999</v>
      </c>
      <c r="G73" s="303">
        <v>1321.7999999999997</v>
      </c>
      <c r="H73" s="303">
        <v>1399.7999999999997</v>
      </c>
      <c r="I73" s="303">
        <v>1424.8999999999996</v>
      </c>
      <c r="J73" s="303">
        <v>1438.7999999999997</v>
      </c>
      <c r="K73" s="302">
        <v>1411</v>
      </c>
      <c r="L73" s="302">
        <v>1372</v>
      </c>
      <c r="M73" s="302">
        <v>0.72102999999999995</v>
      </c>
      <c r="N73" s="1"/>
      <c r="O73" s="1"/>
    </row>
    <row r="74" spans="1:15" ht="12.75" customHeight="1">
      <c r="A74" s="30">
        <v>64</v>
      </c>
      <c r="B74" s="312" t="s">
        <v>72</v>
      </c>
      <c r="C74" s="302">
        <v>622.45000000000005</v>
      </c>
      <c r="D74" s="303">
        <v>616.6</v>
      </c>
      <c r="E74" s="303">
        <v>601.5</v>
      </c>
      <c r="F74" s="303">
        <v>580.54999999999995</v>
      </c>
      <c r="G74" s="303">
        <v>565.44999999999993</v>
      </c>
      <c r="H74" s="303">
        <v>637.55000000000007</v>
      </c>
      <c r="I74" s="303">
        <v>652.6500000000002</v>
      </c>
      <c r="J74" s="303">
        <v>673.60000000000014</v>
      </c>
      <c r="K74" s="302">
        <v>631.70000000000005</v>
      </c>
      <c r="L74" s="302">
        <v>595.65</v>
      </c>
      <c r="M74" s="302">
        <v>13.55683</v>
      </c>
      <c r="N74" s="1"/>
      <c r="O74" s="1"/>
    </row>
    <row r="75" spans="1:15" ht="12.75" customHeight="1">
      <c r="A75" s="30">
        <v>65</v>
      </c>
      <c r="B75" s="312" t="s">
        <v>73</v>
      </c>
      <c r="C75" s="302">
        <v>684.8</v>
      </c>
      <c r="D75" s="303">
        <v>685.6</v>
      </c>
      <c r="E75" s="303">
        <v>674.2</v>
      </c>
      <c r="F75" s="303">
        <v>663.6</v>
      </c>
      <c r="G75" s="303">
        <v>652.20000000000005</v>
      </c>
      <c r="H75" s="303">
        <v>696.2</v>
      </c>
      <c r="I75" s="303">
        <v>707.59999999999991</v>
      </c>
      <c r="J75" s="303">
        <v>718.2</v>
      </c>
      <c r="K75" s="302">
        <v>697</v>
      </c>
      <c r="L75" s="302">
        <v>675</v>
      </c>
      <c r="M75" s="302">
        <v>9.6742100000000004</v>
      </c>
      <c r="N75" s="1"/>
      <c r="O75" s="1"/>
    </row>
    <row r="76" spans="1:15" ht="12.75" customHeight="1">
      <c r="A76" s="30">
        <v>66</v>
      </c>
      <c r="B76" s="312" t="s">
        <v>319</v>
      </c>
      <c r="C76" s="302">
        <v>12017.95</v>
      </c>
      <c r="D76" s="303">
        <v>12039.25</v>
      </c>
      <c r="E76" s="303">
        <v>11878.7</v>
      </c>
      <c r="F76" s="303">
        <v>11739.45</v>
      </c>
      <c r="G76" s="303">
        <v>11578.900000000001</v>
      </c>
      <c r="H76" s="303">
        <v>12178.5</v>
      </c>
      <c r="I76" s="303">
        <v>12339.05</v>
      </c>
      <c r="J76" s="303">
        <v>12478.3</v>
      </c>
      <c r="K76" s="302">
        <v>12199.8</v>
      </c>
      <c r="L76" s="302">
        <v>11900</v>
      </c>
      <c r="M76" s="302">
        <v>8.7799999999999996E-3</v>
      </c>
      <c r="N76" s="1"/>
      <c r="O76" s="1"/>
    </row>
    <row r="77" spans="1:15" ht="12.75" customHeight="1">
      <c r="A77" s="30">
        <v>67</v>
      </c>
      <c r="B77" s="312" t="s">
        <v>75</v>
      </c>
      <c r="C77" s="302">
        <v>695.95</v>
      </c>
      <c r="D77" s="303">
        <v>691.98333333333323</v>
      </c>
      <c r="E77" s="303">
        <v>687.01666666666642</v>
      </c>
      <c r="F77" s="303">
        <v>678.08333333333314</v>
      </c>
      <c r="G77" s="303">
        <v>673.11666666666633</v>
      </c>
      <c r="H77" s="303">
        <v>700.91666666666652</v>
      </c>
      <c r="I77" s="303">
        <v>705.88333333333344</v>
      </c>
      <c r="J77" s="303">
        <v>714.81666666666661</v>
      </c>
      <c r="K77" s="302">
        <v>696.95</v>
      </c>
      <c r="L77" s="302">
        <v>683.05</v>
      </c>
      <c r="M77" s="302">
        <v>34.669930000000001</v>
      </c>
      <c r="N77" s="1"/>
      <c r="O77" s="1"/>
    </row>
    <row r="78" spans="1:15" ht="12.75" customHeight="1">
      <c r="A78" s="30">
        <v>68</v>
      </c>
      <c r="B78" s="312" t="s">
        <v>76</v>
      </c>
      <c r="C78" s="302">
        <v>52.2</v>
      </c>
      <c r="D78" s="303">
        <v>52.016666666666673</v>
      </c>
      <c r="E78" s="303">
        <v>51.633333333333347</v>
      </c>
      <c r="F78" s="303">
        <v>51.066666666666677</v>
      </c>
      <c r="G78" s="303">
        <v>50.683333333333351</v>
      </c>
      <c r="H78" s="303">
        <v>52.583333333333343</v>
      </c>
      <c r="I78" s="303">
        <v>52.966666666666669</v>
      </c>
      <c r="J78" s="303">
        <v>53.533333333333339</v>
      </c>
      <c r="K78" s="302">
        <v>52.4</v>
      </c>
      <c r="L78" s="302">
        <v>51.45</v>
      </c>
      <c r="M78" s="302">
        <v>143.96610999999999</v>
      </c>
      <c r="N78" s="1"/>
      <c r="O78" s="1"/>
    </row>
    <row r="79" spans="1:15" ht="12.75" customHeight="1">
      <c r="A79" s="30">
        <v>69</v>
      </c>
      <c r="B79" s="312" t="s">
        <v>77</v>
      </c>
      <c r="C79" s="302">
        <v>322.89999999999998</v>
      </c>
      <c r="D79" s="303">
        <v>323.98333333333335</v>
      </c>
      <c r="E79" s="303">
        <v>318.4666666666667</v>
      </c>
      <c r="F79" s="303">
        <v>314.03333333333336</v>
      </c>
      <c r="G79" s="303">
        <v>308.51666666666671</v>
      </c>
      <c r="H79" s="303">
        <v>328.41666666666669</v>
      </c>
      <c r="I79" s="303">
        <v>333.93333333333334</v>
      </c>
      <c r="J79" s="303">
        <v>338.36666666666667</v>
      </c>
      <c r="K79" s="302">
        <v>329.5</v>
      </c>
      <c r="L79" s="302">
        <v>319.55</v>
      </c>
      <c r="M79" s="302">
        <v>44.524790000000003</v>
      </c>
      <c r="N79" s="1"/>
      <c r="O79" s="1"/>
    </row>
    <row r="80" spans="1:15" ht="12.75" customHeight="1">
      <c r="A80" s="30">
        <v>70</v>
      </c>
      <c r="B80" s="312" t="s">
        <v>320</v>
      </c>
      <c r="C80" s="302">
        <v>983.45</v>
      </c>
      <c r="D80" s="303">
        <v>988.08333333333337</v>
      </c>
      <c r="E80" s="303">
        <v>969.36666666666679</v>
      </c>
      <c r="F80" s="303">
        <v>955.28333333333342</v>
      </c>
      <c r="G80" s="303">
        <v>936.56666666666683</v>
      </c>
      <c r="H80" s="303">
        <v>1002.1666666666667</v>
      </c>
      <c r="I80" s="303">
        <v>1020.8833333333332</v>
      </c>
      <c r="J80" s="303">
        <v>1034.9666666666667</v>
      </c>
      <c r="K80" s="302">
        <v>1006.8</v>
      </c>
      <c r="L80" s="302">
        <v>974</v>
      </c>
      <c r="M80" s="302">
        <v>0.47693999999999998</v>
      </c>
      <c r="N80" s="1"/>
      <c r="O80" s="1"/>
    </row>
    <row r="81" spans="1:15" ht="12.75" customHeight="1">
      <c r="A81" s="30">
        <v>71</v>
      </c>
      <c r="B81" s="312" t="s">
        <v>322</v>
      </c>
      <c r="C81" s="302">
        <v>7695.15</v>
      </c>
      <c r="D81" s="303">
        <v>7695.25</v>
      </c>
      <c r="E81" s="303">
        <v>7575.95</v>
      </c>
      <c r="F81" s="303">
        <v>7456.75</v>
      </c>
      <c r="G81" s="303">
        <v>7337.45</v>
      </c>
      <c r="H81" s="303">
        <v>7814.45</v>
      </c>
      <c r="I81" s="303">
        <v>7933.7499999999991</v>
      </c>
      <c r="J81" s="303">
        <v>8052.95</v>
      </c>
      <c r="K81" s="302">
        <v>7814.55</v>
      </c>
      <c r="L81" s="302">
        <v>7576.05</v>
      </c>
      <c r="M81" s="302">
        <v>0.38003999999999999</v>
      </c>
      <c r="N81" s="1"/>
      <c r="O81" s="1"/>
    </row>
    <row r="82" spans="1:15" ht="12.75" customHeight="1">
      <c r="A82" s="30">
        <v>72</v>
      </c>
      <c r="B82" s="312" t="s">
        <v>323</v>
      </c>
      <c r="C82" s="302">
        <v>1006.85</v>
      </c>
      <c r="D82" s="303">
        <v>1013.6</v>
      </c>
      <c r="E82" s="303">
        <v>990.2</v>
      </c>
      <c r="F82" s="303">
        <v>973.55000000000007</v>
      </c>
      <c r="G82" s="303">
        <v>950.15000000000009</v>
      </c>
      <c r="H82" s="303">
        <v>1030.25</v>
      </c>
      <c r="I82" s="303">
        <v>1053.6499999999999</v>
      </c>
      <c r="J82" s="303">
        <v>1070.3</v>
      </c>
      <c r="K82" s="302">
        <v>1037</v>
      </c>
      <c r="L82" s="302">
        <v>996.95</v>
      </c>
      <c r="M82" s="302">
        <v>0.63475000000000004</v>
      </c>
      <c r="N82" s="1"/>
      <c r="O82" s="1"/>
    </row>
    <row r="83" spans="1:15" ht="12.75" customHeight="1">
      <c r="A83" s="30">
        <v>73</v>
      </c>
      <c r="B83" s="312" t="s">
        <v>78</v>
      </c>
      <c r="C83" s="302">
        <v>14764.9</v>
      </c>
      <c r="D83" s="303">
        <v>14697.883333333333</v>
      </c>
      <c r="E83" s="303">
        <v>14567.016666666666</v>
      </c>
      <c r="F83" s="303">
        <v>14369.133333333333</v>
      </c>
      <c r="G83" s="303">
        <v>14238.266666666666</v>
      </c>
      <c r="H83" s="303">
        <v>14895.766666666666</v>
      </c>
      <c r="I83" s="303">
        <v>15026.633333333331</v>
      </c>
      <c r="J83" s="303">
        <v>15224.516666666666</v>
      </c>
      <c r="K83" s="302">
        <v>14828.75</v>
      </c>
      <c r="L83" s="302">
        <v>14500</v>
      </c>
      <c r="M83" s="302">
        <v>0.10731</v>
      </c>
      <c r="N83" s="1"/>
      <c r="O83" s="1"/>
    </row>
    <row r="84" spans="1:15" ht="12.75" customHeight="1">
      <c r="A84" s="30">
        <v>74</v>
      </c>
      <c r="B84" s="312" t="s">
        <v>80</v>
      </c>
      <c r="C84" s="302">
        <v>329.35</v>
      </c>
      <c r="D84" s="303">
        <v>328.7166666666667</v>
      </c>
      <c r="E84" s="303">
        <v>323.18333333333339</v>
      </c>
      <c r="F84" s="303">
        <v>317.01666666666671</v>
      </c>
      <c r="G84" s="303">
        <v>311.48333333333341</v>
      </c>
      <c r="H84" s="303">
        <v>334.88333333333338</v>
      </c>
      <c r="I84" s="303">
        <v>340.41666666666669</v>
      </c>
      <c r="J84" s="303">
        <v>346.58333333333337</v>
      </c>
      <c r="K84" s="302">
        <v>334.25</v>
      </c>
      <c r="L84" s="302">
        <v>322.55</v>
      </c>
      <c r="M84" s="302">
        <v>80.569040000000001</v>
      </c>
      <c r="N84" s="1"/>
      <c r="O84" s="1"/>
    </row>
    <row r="85" spans="1:15" ht="12.75" customHeight="1">
      <c r="A85" s="30">
        <v>75</v>
      </c>
      <c r="B85" s="312" t="s">
        <v>324</v>
      </c>
      <c r="C85" s="302">
        <v>459.7</v>
      </c>
      <c r="D85" s="303">
        <v>458.51666666666665</v>
      </c>
      <c r="E85" s="303">
        <v>455.08333333333331</v>
      </c>
      <c r="F85" s="303">
        <v>450.46666666666664</v>
      </c>
      <c r="G85" s="303">
        <v>447.0333333333333</v>
      </c>
      <c r="H85" s="303">
        <v>463.13333333333333</v>
      </c>
      <c r="I85" s="303">
        <v>466.56666666666672</v>
      </c>
      <c r="J85" s="303">
        <v>471.18333333333334</v>
      </c>
      <c r="K85" s="302">
        <v>461.95</v>
      </c>
      <c r="L85" s="302">
        <v>453.9</v>
      </c>
      <c r="M85" s="302">
        <v>0.66115999999999997</v>
      </c>
      <c r="N85" s="1"/>
      <c r="O85" s="1"/>
    </row>
    <row r="86" spans="1:15" ht="12.75" customHeight="1">
      <c r="A86" s="30">
        <v>76</v>
      </c>
      <c r="B86" s="312" t="s">
        <v>81</v>
      </c>
      <c r="C86" s="302">
        <v>3577.05</v>
      </c>
      <c r="D86" s="303">
        <v>3555.5333333333333</v>
      </c>
      <c r="E86" s="303">
        <v>3527.2666666666664</v>
      </c>
      <c r="F86" s="303">
        <v>3477.4833333333331</v>
      </c>
      <c r="G86" s="303">
        <v>3449.2166666666662</v>
      </c>
      <c r="H86" s="303">
        <v>3605.3166666666666</v>
      </c>
      <c r="I86" s="303">
        <v>3633.5833333333339</v>
      </c>
      <c r="J86" s="303">
        <v>3683.3666666666668</v>
      </c>
      <c r="K86" s="302">
        <v>3583.8</v>
      </c>
      <c r="L86" s="302">
        <v>3505.75</v>
      </c>
      <c r="M86" s="302">
        <v>2.1309900000000002</v>
      </c>
      <c r="N86" s="1"/>
      <c r="O86" s="1"/>
    </row>
    <row r="87" spans="1:15" ht="12.75" customHeight="1">
      <c r="A87" s="30">
        <v>77</v>
      </c>
      <c r="B87" s="312" t="s">
        <v>311</v>
      </c>
      <c r="C87" s="302">
        <v>747.55</v>
      </c>
      <c r="D87" s="303">
        <v>744.94999999999993</v>
      </c>
      <c r="E87" s="303">
        <v>732.89999999999986</v>
      </c>
      <c r="F87" s="303">
        <v>718.24999999999989</v>
      </c>
      <c r="G87" s="303">
        <v>706.19999999999982</v>
      </c>
      <c r="H87" s="303">
        <v>759.59999999999991</v>
      </c>
      <c r="I87" s="303">
        <v>771.64999999999986</v>
      </c>
      <c r="J87" s="303">
        <v>786.3</v>
      </c>
      <c r="K87" s="302">
        <v>757</v>
      </c>
      <c r="L87" s="302">
        <v>730.3</v>
      </c>
      <c r="M87" s="302">
        <v>13.4322</v>
      </c>
      <c r="N87" s="1"/>
      <c r="O87" s="1"/>
    </row>
    <row r="88" spans="1:15" ht="12.75" customHeight="1">
      <c r="A88" s="30">
        <v>78</v>
      </c>
      <c r="B88" s="312" t="s">
        <v>321</v>
      </c>
      <c r="C88" s="302">
        <v>372.3</v>
      </c>
      <c r="D88" s="303">
        <v>371.06666666666666</v>
      </c>
      <c r="E88" s="303">
        <v>367.23333333333335</v>
      </c>
      <c r="F88" s="303">
        <v>362.16666666666669</v>
      </c>
      <c r="G88" s="303">
        <v>358.33333333333337</v>
      </c>
      <c r="H88" s="303">
        <v>376.13333333333333</v>
      </c>
      <c r="I88" s="303">
        <v>379.9666666666667</v>
      </c>
      <c r="J88" s="303">
        <v>385.0333333333333</v>
      </c>
      <c r="K88" s="302">
        <v>374.9</v>
      </c>
      <c r="L88" s="302">
        <v>366</v>
      </c>
      <c r="M88" s="302">
        <v>13.09097</v>
      </c>
      <c r="N88" s="1"/>
      <c r="O88" s="1"/>
    </row>
    <row r="89" spans="1:15" ht="12.75" customHeight="1">
      <c r="A89" s="30">
        <v>79</v>
      </c>
      <c r="B89" s="312" t="s">
        <v>412</v>
      </c>
      <c r="C89" s="302">
        <v>681.9</v>
      </c>
      <c r="D89" s="303">
        <v>678.30000000000007</v>
      </c>
      <c r="E89" s="303">
        <v>668.70000000000016</v>
      </c>
      <c r="F89" s="303">
        <v>655.50000000000011</v>
      </c>
      <c r="G89" s="303">
        <v>645.9000000000002</v>
      </c>
      <c r="H89" s="303">
        <v>691.50000000000011</v>
      </c>
      <c r="I89" s="303">
        <v>701.1</v>
      </c>
      <c r="J89" s="303">
        <v>714.30000000000007</v>
      </c>
      <c r="K89" s="302">
        <v>687.9</v>
      </c>
      <c r="L89" s="302">
        <v>665.1</v>
      </c>
      <c r="M89" s="302">
        <v>5.60907</v>
      </c>
      <c r="N89" s="1"/>
      <c r="O89" s="1"/>
    </row>
    <row r="90" spans="1:15" ht="12.75" customHeight="1">
      <c r="A90" s="30">
        <v>80</v>
      </c>
      <c r="B90" s="312" t="s">
        <v>342</v>
      </c>
      <c r="C90" s="302">
        <v>2442.3000000000002</v>
      </c>
      <c r="D90" s="303">
        <v>2419.7000000000003</v>
      </c>
      <c r="E90" s="303">
        <v>2387.6000000000004</v>
      </c>
      <c r="F90" s="303">
        <v>2332.9</v>
      </c>
      <c r="G90" s="303">
        <v>2300.8000000000002</v>
      </c>
      <c r="H90" s="303">
        <v>2474.4000000000005</v>
      </c>
      <c r="I90" s="303">
        <v>2506.5</v>
      </c>
      <c r="J90" s="303">
        <v>2561.2000000000007</v>
      </c>
      <c r="K90" s="302">
        <v>2451.8000000000002</v>
      </c>
      <c r="L90" s="302">
        <v>2365</v>
      </c>
      <c r="M90" s="302">
        <v>1.73349</v>
      </c>
      <c r="N90" s="1"/>
      <c r="O90" s="1"/>
    </row>
    <row r="91" spans="1:15" ht="12.75" customHeight="1">
      <c r="A91" s="30">
        <v>81</v>
      </c>
      <c r="B91" s="312" t="s">
        <v>82</v>
      </c>
      <c r="C91" s="302">
        <v>213.55</v>
      </c>
      <c r="D91" s="303">
        <v>212.18333333333331</v>
      </c>
      <c r="E91" s="303">
        <v>209.91666666666663</v>
      </c>
      <c r="F91" s="303">
        <v>206.28333333333333</v>
      </c>
      <c r="G91" s="303">
        <v>204.01666666666665</v>
      </c>
      <c r="H91" s="303">
        <v>215.81666666666661</v>
      </c>
      <c r="I91" s="303">
        <v>218.08333333333331</v>
      </c>
      <c r="J91" s="303">
        <v>221.71666666666658</v>
      </c>
      <c r="K91" s="302">
        <v>214.45</v>
      </c>
      <c r="L91" s="302">
        <v>208.55</v>
      </c>
      <c r="M91" s="302">
        <v>119.18600000000001</v>
      </c>
      <c r="N91" s="1"/>
      <c r="O91" s="1"/>
    </row>
    <row r="92" spans="1:15" ht="12.75" customHeight="1">
      <c r="A92" s="30">
        <v>82</v>
      </c>
      <c r="B92" s="312" t="s">
        <v>328</v>
      </c>
      <c r="C92" s="302">
        <v>482.35</v>
      </c>
      <c r="D92" s="303">
        <v>479.5333333333333</v>
      </c>
      <c r="E92" s="303">
        <v>474.06666666666661</v>
      </c>
      <c r="F92" s="303">
        <v>465.7833333333333</v>
      </c>
      <c r="G92" s="303">
        <v>460.31666666666661</v>
      </c>
      <c r="H92" s="303">
        <v>487.81666666666661</v>
      </c>
      <c r="I92" s="303">
        <v>493.2833333333333</v>
      </c>
      <c r="J92" s="303">
        <v>501.56666666666661</v>
      </c>
      <c r="K92" s="302">
        <v>485</v>
      </c>
      <c r="L92" s="302">
        <v>471.25</v>
      </c>
      <c r="M92" s="302">
        <v>3.9236800000000001</v>
      </c>
      <c r="N92" s="1"/>
      <c r="O92" s="1"/>
    </row>
    <row r="93" spans="1:15" ht="12.75" customHeight="1">
      <c r="A93" s="30">
        <v>83</v>
      </c>
      <c r="B93" s="312" t="s">
        <v>329</v>
      </c>
      <c r="C93" s="302">
        <v>755.95</v>
      </c>
      <c r="D93" s="303">
        <v>750.9666666666667</v>
      </c>
      <c r="E93" s="303">
        <v>741.93333333333339</v>
      </c>
      <c r="F93" s="303">
        <v>727.91666666666674</v>
      </c>
      <c r="G93" s="303">
        <v>718.88333333333344</v>
      </c>
      <c r="H93" s="303">
        <v>764.98333333333335</v>
      </c>
      <c r="I93" s="303">
        <v>774.01666666666665</v>
      </c>
      <c r="J93" s="303">
        <v>788.0333333333333</v>
      </c>
      <c r="K93" s="302">
        <v>760</v>
      </c>
      <c r="L93" s="302">
        <v>736.95</v>
      </c>
      <c r="M93" s="302">
        <v>0.39129999999999998</v>
      </c>
      <c r="N93" s="1"/>
      <c r="O93" s="1"/>
    </row>
    <row r="94" spans="1:15" ht="12.75" customHeight="1">
      <c r="A94" s="30">
        <v>84</v>
      </c>
      <c r="B94" s="312" t="s">
        <v>331</v>
      </c>
      <c r="C94" s="302">
        <v>699.8</v>
      </c>
      <c r="D94" s="303">
        <v>704.58333333333337</v>
      </c>
      <c r="E94" s="303">
        <v>693.2166666666667</v>
      </c>
      <c r="F94" s="303">
        <v>686.63333333333333</v>
      </c>
      <c r="G94" s="303">
        <v>675.26666666666665</v>
      </c>
      <c r="H94" s="303">
        <v>711.16666666666674</v>
      </c>
      <c r="I94" s="303">
        <v>722.5333333333333</v>
      </c>
      <c r="J94" s="303">
        <v>729.11666666666679</v>
      </c>
      <c r="K94" s="302">
        <v>715.95</v>
      </c>
      <c r="L94" s="302">
        <v>698</v>
      </c>
      <c r="M94" s="302">
        <v>0.61523000000000005</v>
      </c>
      <c r="N94" s="1"/>
      <c r="O94" s="1"/>
    </row>
    <row r="95" spans="1:15" ht="12.75" customHeight="1">
      <c r="A95" s="30">
        <v>85</v>
      </c>
      <c r="B95" s="312" t="s">
        <v>249</v>
      </c>
      <c r="C95" s="302">
        <v>106.95</v>
      </c>
      <c r="D95" s="303">
        <v>106.56666666666668</v>
      </c>
      <c r="E95" s="303">
        <v>105.78333333333336</v>
      </c>
      <c r="F95" s="303">
        <v>104.61666666666669</v>
      </c>
      <c r="G95" s="303">
        <v>103.83333333333337</v>
      </c>
      <c r="H95" s="303">
        <v>107.73333333333335</v>
      </c>
      <c r="I95" s="303">
        <v>108.51666666666668</v>
      </c>
      <c r="J95" s="303">
        <v>109.68333333333334</v>
      </c>
      <c r="K95" s="302">
        <v>107.35</v>
      </c>
      <c r="L95" s="302">
        <v>105.4</v>
      </c>
      <c r="M95" s="302">
        <v>5.3126499999999997</v>
      </c>
      <c r="N95" s="1"/>
      <c r="O95" s="1"/>
    </row>
    <row r="96" spans="1:15" ht="12.75" customHeight="1">
      <c r="A96" s="30">
        <v>86</v>
      </c>
      <c r="B96" s="312" t="s">
        <v>325</v>
      </c>
      <c r="C96" s="302">
        <v>360.3</v>
      </c>
      <c r="D96" s="303">
        <v>363.53333333333336</v>
      </c>
      <c r="E96" s="303">
        <v>354.9666666666667</v>
      </c>
      <c r="F96" s="303">
        <v>349.63333333333333</v>
      </c>
      <c r="G96" s="303">
        <v>341.06666666666666</v>
      </c>
      <c r="H96" s="303">
        <v>368.86666666666673</v>
      </c>
      <c r="I96" s="303">
        <v>377.43333333333345</v>
      </c>
      <c r="J96" s="303">
        <v>382.76666666666677</v>
      </c>
      <c r="K96" s="302">
        <v>372.1</v>
      </c>
      <c r="L96" s="302">
        <v>358.2</v>
      </c>
      <c r="M96" s="302">
        <v>2.2992400000000002</v>
      </c>
      <c r="N96" s="1"/>
      <c r="O96" s="1"/>
    </row>
    <row r="97" spans="1:15" ht="12.75" customHeight="1">
      <c r="A97" s="30">
        <v>87</v>
      </c>
      <c r="B97" s="312" t="s">
        <v>334</v>
      </c>
      <c r="C97" s="302">
        <v>1195.8499999999999</v>
      </c>
      <c r="D97" s="303">
        <v>1198.2833333333333</v>
      </c>
      <c r="E97" s="303">
        <v>1168.5666666666666</v>
      </c>
      <c r="F97" s="303">
        <v>1141.2833333333333</v>
      </c>
      <c r="G97" s="303">
        <v>1111.5666666666666</v>
      </c>
      <c r="H97" s="303">
        <v>1225.5666666666666</v>
      </c>
      <c r="I97" s="303">
        <v>1255.2833333333333</v>
      </c>
      <c r="J97" s="303">
        <v>1282.5666666666666</v>
      </c>
      <c r="K97" s="302">
        <v>1228</v>
      </c>
      <c r="L97" s="302">
        <v>1171</v>
      </c>
      <c r="M97" s="302">
        <v>10.329090000000001</v>
      </c>
      <c r="N97" s="1"/>
      <c r="O97" s="1"/>
    </row>
    <row r="98" spans="1:15" ht="12.75" customHeight="1">
      <c r="A98" s="30">
        <v>88</v>
      </c>
      <c r="B98" s="312" t="s">
        <v>332</v>
      </c>
      <c r="C98" s="302">
        <v>1018.05</v>
      </c>
      <c r="D98" s="303">
        <v>1017.6833333333334</v>
      </c>
      <c r="E98" s="303">
        <v>1000.3666666666668</v>
      </c>
      <c r="F98" s="303">
        <v>982.68333333333339</v>
      </c>
      <c r="G98" s="303">
        <v>965.36666666666679</v>
      </c>
      <c r="H98" s="303">
        <v>1035.3666666666668</v>
      </c>
      <c r="I98" s="303">
        <v>1052.6833333333334</v>
      </c>
      <c r="J98" s="303">
        <v>1070.3666666666668</v>
      </c>
      <c r="K98" s="302">
        <v>1035</v>
      </c>
      <c r="L98" s="302">
        <v>1000</v>
      </c>
      <c r="M98" s="302">
        <v>0.8175</v>
      </c>
      <c r="N98" s="1"/>
      <c r="O98" s="1"/>
    </row>
    <row r="99" spans="1:15" ht="12.75" customHeight="1">
      <c r="A99" s="30">
        <v>89</v>
      </c>
      <c r="B99" s="312" t="s">
        <v>333</v>
      </c>
      <c r="C99" s="302">
        <v>18.75</v>
      </c>
      <c r="D99" s="303">
        <v>18.75</v>
      </c>
      <c r="E99" s="303">
        <v>18.600000000000001</v>
      </c>
      <c r="F99" s="303">
        <v>18.450000000000003</v>
      </c>
      <c r="G99" s="303">
        <v>18.300000000000004</v>
      </c>
      <c r="H99" s="303">
        <v>18.899999999999999</v>
      </c>
      <c r="I99" s="303">
        <v>19.049999999999997</v>
      </c>
      <c r="J99" s="303">
        <v>19.199999999999996</v>
      </c>
      <c r="K99" s="302">
        <v>18.899999999999999</v>
      </c>
      <c r="L99" s="302">
        <v>18.600000000000001</v>
      </c>
      <c r="M99" s="302">
        <v>12.265409999999999</v>
      </c>
      <c r="N99" s="1"/>
      <c r="O99" s="1"/>
    </row>
    <row r="100" spans="1:15" ht="12.75" customHeight="1">
      <c r="A100" s="30">
        <v>90</v>
      </c>
      <c r="B100" s="312" t="s">
        <v>335</v>
      </c>
      <c r="C100" s="302">
        <v>570.1</v>
      </c>
      <c r="D100" s="303">
        <v>571.76666666666665</v>
      </c>
      <c r="E100" s="303">
        <v>560.5333333333333</v>
      </c>
      <c r="F100" s="303">
        <v>550.9666666666667</v>
      </c>
      <c r="G100" s="303">
        <v>539.73333333333335</v>
      </c>
      <c r="H100" s="303">
        <v>581.33333333333326</v>
      </c>
      <c r="I100" s="303">
        <v>592.56666666666661</v>
      </c>
      <c r="J100" s="303">
        <v>602.13333333333321</v>
      </c>
      <c r="K100" s="302">
        <v>583</v>
      </c>
      <c r="L100" s="302">
        <v>562.20000000000005</v>
      </c>
      <c r="M100" s="302">
        <v>3.1635900000000001</v>
      </c>
      <c r="N100" s="1"/>
      <c r="O100" s="1"/>
    </row>
    <row r="101" spans="1:15" ht="12.75" customHeight="1">
      <c r="A101" s="30">
        <v>91</v>
      </c>
      <c r="B101" s="312" t="s">
        <v>336</v>
      </c>
      <c r="C101" s="302">
        <v>875.7</v>
      </c>
      <c r="D101" s="303">
        <v>856.36666666666667</v>
      </c>
      <c r="E101" s="303">
        <v>823.73333333333335</v>
      </c>
      <c r="F101" s="303">
        <v>771.76666666666665</v>
      </c>
      <c r="G101" s="303">
        <v>739.13333333333333</v>
      </c>
      <c r="H101" s="303">
        <v>908.33333333333337</v>
      </c>
      <c r="I101" s="303">
        <v>940.96666666666681</v>
      </c>
      <c r="J101" s="303">
        <v>992.93333333333339</v>
      </c>
      <c r="K101" s="302">
        <v>889</v>
      </c>
      <c r="L101" s="302">
        <v>804.4</v>
      </c>
      <c r="M101" s="302">
        <v>14.28814</v>
      </c>
      <c r="N101" s="1"/>
      <c r="O101" s="1"/>
    </row>
    <row r="102" spans="1:15" ht="12.75" customHeight="1">
      <c r="A102" s="30">
        <v>92</v>
      </c>
      <c r="B102" s="312" t="s">
        <v>337</v>
      </c>
      <c r="C102" s="302">
        <v>4253.2</v>
      </c>
      <c r="D102" s="303">
        <v>4254.083333333333</v>
      </c>
      <c r="E102" s="303">
        <v>4208.1666666666661</v>
      </c>
      <c r="F102" s="303">
        <v>4163.1333333333332</v>
      </c>
      <c r="G102" s="303">
        <v>4117.2166666666662</v>
      </c>
      <c r="H102" s="303">
        <v>4299.1166666666659</v>
      </c>
      <c r="I102" s="303">
        <v>4345.0333333333319</v>
      </c>
      <c r="J102" s="303">
        <v>4390.0666666666657</v>
      </c>
      <c r="K102" s="302">
        <v>4300</v>
      </c>
      <c r="L102" s="302">
        <v>4209.05</v>
      </c>
      <c r="M102" s="302">
        <v>5.5259999999999997E-2</v>
      </c>
      <c r="N102" s="1"/>
      <c r="O102" s="1"/>
    </row>
    <row r="103" spans="1:15" ht="12.75" customHeight="1">
      <c r="A103" s="30">
        <v>93</v>
      </c>
      <c r="B103" s="312" t="s">
        <v>248</v>
      </c>
      <c r="C103" s="302">
        <v>79.45</v>
      </c>
      <c r="D103" s="303">
        <v>79</v>
      </c>
      <c r="E103" s="303">
        <v>78.150000000000006</v>
      </c>
      <c r="F103" s="303">
        <v>76.850000000000009</v>
      </c>
      <c r="G103" s="303">
        <v>76.000000000000014</v>
      </c>
      <c r="H103" s="303">
        <v>80.3</v>
      </c>
      <c r="I103" s="303">
        <v>81.149999999999991</v>
      </c>
      <c r="J103" s="303">
        <v>82.449999999999989</v>
      </c>
      <c r="K103" s="302">
        <v>79.849999999999994</v>
      </c>
      <c r="L103" s="302">
        <v>77.7</v>
      </c>
      <c r="M103" s="302">
        <v>8.1771799999999999</v>
      </c>
      <c r="N103" s="1"/>
      <c r="O103" s="1"/>
    </row>
    <row r="104" spans="1:15" ht="12.75" customHeight="1">
      <c r="A104" s="30">
        <v>94</v>
      </c>
      <c r="B104" s="312" t="s">
        <v>330</v>
      </c>
      <c r="C104" s="302">
        <v>689.9</v>
      </c>
      <c r="D104" s="303">
        <v>682.44999999999993</v>
      </c>
      <c r="E104" s="303">
        <v>659.44999999999982</v>
      </c>
      <c r="F104" s="303">
        <v>628.99999999999989</v>
      </c>
      <c r="G104" s="303">
        <v>605.99999999999977</v>
      </c>
      <c r="H104" s="303">
        <v>712.89999999999986</v>
      </c>
      <c r="I104" s="303">
        <v>735.90000000000009</v>
      </c>
      <c r="J104" s="303">
        <v>766.34999999999991</v>
      </c>
      <c r="K104" s="302">
        <v>705.45</v>
      </c>
      <c r="L104" s="302">
        <v>652</v>
      </c>
      <c r="M104" s="302">
        <v>1.3551500000000001</v>
      </c>
      <c r="N104" s="1"/>
      <c r="O104" s="1"/>
    </row>
    <row r="105" spans="1:15" ht="12.75" customHeight="1">
      <c r="A105" s="30">
        <v>95</v>
      </c>
      <c r="B105" s="312" t="s">
        <v>827</v>
      </c>
      <c r="C105" s="302">
        <v>184.75</v>
      </c>
      <c r="D105" s="303">
        <v>184.21666666666667</v>
      </c>
      <c r="E105" s="303">
        <v>180.53333333333333</v>
      </c>
      <c r="F105" s="303">
        <v>176.31666666666666</v>
      </c>
      <c r="G105" s="303">
        <v>172.63333333333333</v>
      </c>
      <c r="H105" s="303">
        <v>188.43333333333334</v>
      </c>
      <c r="I105" s="303">
        <v>192.11666666666667</v>
      </c>
      <c r="J105" s="303">
        <v>196.33333333333334</v>
      </c>
      <c r="K105" s="302">
        <v>187.9</v>
      </c>
      <c r="L105" s="302">
        <v>180</v>
      </c>
      <c r="M105" s="302">
        <v>11.454639999999999</v>
      </c>
      <c r="N105" s="1"/>
      <c r="O105" s="1"/>
    </row>
    <row r="106" spans="1:15" ht="12.75" customHeight="1">
      <c r="A106" s="30">
        <v>96</v>
      </c>
      <c r="B106" s="312" t="s">
        <v>338</v>
      </c>
      <c r="C106" s="302">
        <v>308.39999999999998</v>
      </c>
      <c r="D106" s="303">
        <v>311.68333333333334</v>
      </c>
      <c r="E106" s="303">
        <v>299.7166666666667</v>
      </c>
      <c r="F106" s="303">
        <v>291.03333333333336</v>
      </c>
      <c r="G106" s="303">
        <v>279.06666666666672</v>
      </c>
      <c r="H106" s="303">
        <v>320.36666666666667</v>
      </c>
      <c r="I106" s="303">
        <v>332.33333333333326</v>
      </c>
      <c r="J106" s="303">
        <v>341.01666666666665</v>
      </c>
      <c r="K106" s="302">
        <v>323.64999999999998</v>
      </c>
      <c r="L106" s="302">
        <v>303</v>
      </c>
      <c r="M106" s="302">
        <v>6.6571199999999999</v>
      </c>
      <c r="N106" s="1"/>
      <c r="O106" s="1"/>
    </row>
    <row r="107" spans="1:15" ht="12.75" customHeight="1">
      <c r="A107" s="30">
        <v>97</v>
      </c>
      <c r="B107" s="312" t="s">
        <v>339</v>
      </c>
      <c r="C107" s="302">
        <v>364.95</v>
      </c>
      <c r="D107" s="303">
        <v>361.61666666666662</v>
      </c>
      <c r="E107" s="303">
        <v>356.68333333333322</v>
      </c>
      <c r="F107" s="303">
        <v>348.41666666666663</v>
      </c>
      <c r="G107" s="303">
        <v>343.48333333333323</v>
      </c>
      <c r="H107" s="303">
        <v>369.88333333333321</v>
      </c>
      <c r="I107" s="303">
        <v>374.81666666666661</v>
      </c>
      <c r="J107" s="303">
        <v>383.0833333333332</v>
      </c>
      <c r="K107" s="302">
        <v>366.55</v>
      </c>
      <c r="L107" s="302">
        <v>353.35</v>
      </c>
      <c r="M107" s="302">
        <v>24.257480000000001</v>
      </c>
      <c r="N107" s="1"/>
      <c r="O107" s="1"/>
    </row>
    <row r="108" spans="1:15" ht="12.75" customHeight="1">
      <c r="A108" s="30">
        <v>98</v>
      </c>
      <c r="B108" s="312" t="s">
        <v>83</v>
      </c>
      <c r="C108" s="302">
        <v>679.15</v>
      </c>
      <c r="D108" s="303">
        <v>675.83333333333337</v>
      </c>
      <c r="E108" s="303">
        <v>669.66666666666674</v>
      </c>
      <c r="F108" s="303">
        <v>660.18333333333339</v>
      </c>
      <c r="G108" s="303">
        <v>654.01666666666677</v>
      </c>
      <c r="H108" s="303">
        <v>685.31666666666672</v>
      </c>
      <c r="I108" s="303">
        <v>691.48333333333346</v>
      </c>
      <c r="J108" s="303">
        <v>700.9666666666667</v>
      </c>
      <c r="K108" s="302">
        <v>682</v>
      </c>
      <c r="L108" s="302">
        <v>666.35</v>
      </c>
      <c r="M108" s="302">
        <v>7.1540800000000004</v>
      </c>
      <c r="N108" s="1"/>
      <c r="O108" s="1"/>
    </row>
    <row r="109" spans="1:15" ht="12.75" customHeight="1">
      <c r="A109" s="30">
        <v>99</v>
      </c>
      <c r="B109" s="312" t="s">
        <v>340</v>
      </c>
      <c r="C109" s="302">
        <v>641</v>
      </c>
      <c r="D109" s="303">
        <v>638.2166666666667</v>
      </c>
      <c r="E109" s="303">
        <v>629.68333333333339</v>
      </c>
      <c r="F109" s="303">
        <v>618.36666666666667</v>
      </c>
      <c r="G109" s="303">
        <v>609.83333333333337</v>
      </c>
      <c r="H109" s="303">
        <v>649.53333333333342</v>
      </c>
      <c r="I109" s="303">
        <v>658.06666666666672</v>
      </c>
      <c r="J109" s="303">
        <v>669.38333333333344</v>
      </c>
      <c r="K109" s="302">
        <v>646.75</v>
      </c>
      <c r="L109" s="302">
        <v>626.9</v>
      </c>
      <c r="M109" s="302">
        <v>0.17141999999999999</v>
      </c>
      <c r="N109" s="1"/>
      <c r="O109" s="1"/>
    </row>
    <row r="110" spans="1:15" ht="12.75" customHeight="1">
      <c r="A110" s="30">
        <v>100</v>
      </c>
      <c r="B110" s="312" t="s">
        <v>84</v>
      </c>
      <c r="C110" s="302">
        <v>987.1</v>
      </c>
      <c r="D110" s="303">
        <v>990.48333333333323</v>
      </c>
      <c r="E110" s="303">
        <v>974.11666666666645</v>
      </c>
      <c r="F110" s="303">
        <v>961.13333333333321</v>
      </c>
      <c r="G110" s="303">
        <v>944.76666666666642</v>
      </c>
      <c r="H110" s="303">
        <v>1003.4666666666665</v>
      </c>
      <c r="I110" s="303">
        <v>1019.8333333333333</v>
      </c>
      <c r="J110" s="303">
        <v>1032.8166666666666</v>
      </c>
      <c r="K110" s="302">
        <v>1006.85</v>
      </c>
      <c r="L110" s="302">
        <v>977.5</v>
      </c>
      <c r="M110" s="302">
        <v>26.39988</v>
      </c>
      <c r="N110" s="1"/>
      <c r="O110" s="1"/>
    </row>
    <row r="111" spans="1:15" ht="12.75" customHeight="1">
      <c r="A111" s="30">
        <v>101</v>
      </c>
      <c r="B111" s="312" t="s">
        <v>85</v>
      </c>
      <c r="C111" s="302">
        <v>198.2</v>
      </c>
      <c r="D111" s="303">
        <v>197.23333333333335</v>
      </c>
      <c r="E111" s="303">
        <v>195.26666666666671</v>
      </c>
      <c r="F111" s="303">
        <v>192.33333333333337</v>
      </c>
      <c r="G111" s="303">
        <v>190.36666666666673</v>
      </c>
      <c r="H111" s="303">
        <v>200.16666666666669</v>
      </c>
      <c r="I111" s="303">
        <v>202.13333333333333</v>
      </c>
      <c r="J111" s="303">
        <v>205.06666666666666</v>
      </c>
      <c r="K111" s="302">
        <v>199.2</v>
      </c>
      <c r="L111" s="302">
        <v>194.3</v>
      </c>
      <c r="M111" s="302">
        <v>176.46759</v>
      </c>
      <c r="N111" s="1"/>
      <c r="O111" s="1"/>
    </row>
    <row r="112" spans="1:15" ht="12.75" customHeight="1">
      <c r="A112" s="30">
        <v>102</v>
      </c>
      <c r="B112" s="312" t="s">
        <v>341</v>
      </c>
      <c r="C112" s="302">
        <v>330.25</v>
      </c>
      <c r="D112" s="303">
        <v>329.18333333333334</v>
      </c>
      <c r="E112" s="303">
        <v>326.4666666666667</v>
      </c>
      <c r="F112" s="303">
        <v>322.68333333333334</v>
      </c>
      <c r="G112" s="303">
        <v>319.9666666666667</v>
      </c>
      <c r="H112" s="303">
        <v>332.9666666666667</v>
      </c>
      <c r="I112" s="303">
        <v>335.68333333333328</v>
      </c>
      <c r="J112" s="303">
        <v>339.4666666666667</v>
      </c>
      <c r="K112" s="302">
        <v>331.9</v>
      </c>
      <c r="L112" s="302">
        <v>325.39999999999998</v>
      </c>
      <c r="M112" s="302">
        <v>0.87541999999999998</v>
      </c>
      <c r="N112" s="1"/>
      <c r="O112" s="1"/>
    </row>
    <row r="113" spans="1:15" ht="12.75" customHeight="1">
      <c r="A113" s="30">
        <v>103</v>
      </c>
      <c r="B113" s="312" t="s">
        <v>87</v>
      </c>
      <c r="C113" s="302">
        <v>3840.15</v>
      </c>
      <c r="D113" s="303">
        <v>3829.4</v>
      </c>
      <c r="E113" s="303">
        <v>3773.8</v>
      </c>
      <c r="F113" s="303">
        <v>3707.4500000000003</v>
      </c>
      <c r="G113" s="303">
        <v>3651.8500000000004</v>
      </c>
      <c r="H113" s="303">
        <v>3895.75</v>
      </c>
      <c r="I113" s="303">
        <v>3951.3499999999995</v>
      </c>
      <c r="J113" s="303">
        <v>4017.7</v>
      </c>
      <c r="K113" s="302">
        <v>3885</v>
      </c>
      <c r="L113" s="302">
        <v>3763.05</v>
      </c>
      <c r="M113" s="302">
        <v>2.5105900000000001</v>
      </c>
      <c r="N113" s="1"/>
      <c r="O113" s="1"/>
    </row>
    <row r="114" spans="1:15" ht="12.75" customHeight="1">
      <c r="A114" s="30">
        <v>104</v>
      </c>
      <c r="B114" s="312" t="s">
        <v>88</v>
      </c>
      <c r="C114" s="302">
        <v>1589.7</v>
      </c>
      <c r="D114" s="303">
        <v>1602.1166666666668</v>
      </c>
      <c r="E114" s="303">
        <v>1574.4333333333336</v>
      </c>
      <c r="F114" s="303">
        <v>1559.1666666666667</v>
      </c>
      <c r="G114" s="303">
        <v>1531.4833333333336</v>
      </c>
      <c r="H114" s="303">
        <v>1617.3833333333337</v>
      </c>
      <c r="I114" s="303">
        <v>1645.0666666666671</v>
      </c>
      <c r="J114" s="303">
        <v>1660.3333333333337</v>
      </c>
      <c r="K114" s="302">
        <v>1629.8</v>
      </c>
      <c r="L114" s="302">
        <v>1586.85</v>
      </c>
      <c r="M114" s="302">
        <v>3.4517699999999998</v>
      </c>
      <c r="N114" s="1"/>
      <c r="O114" s="1"/>
    </row>
    <row r="115" spans="1:15" ht="12.75" customHeight="1">
      <c r="A115" s="30">
        <v>105</v>
      </c>
      <c r="B115" s="312" t="s">
        <v>89</v>
      </c>
      <c r="C115" s="302">
        <v>652.20000000000005</v>
      </c>
      <c r="D115" s="303">
        <v>654.43333333333339</v>
      </c>
      <c r="E115" s="303">
        <v>643.91666666666674</v>
      </c>
      <c r="F115" s="303">
        <v>635.63333333333333</v>
      </c>
      <c r="G115" s="303">
        <v>625.11666666666667</v>
      </c>
      <c r="H115" s="303">
        <v>662.71666666666681</v>
      </c>
      <c r="I115" s="303">
        <v>673.23333333333346</v>
      </c>
      <c r="J115" s="303">
        <v>681.51666666666688</v>
      </c>
      <c r="K115" s="302">
        <v>664.95</v>
      </c>
      <c r="L115" s="302">
        <v>646.15</v>
      </c>
      <c r="M115" s="302">
        <v>8.9102399999999999</v>
      </c>
      <c r="N115" s="1"/>
      <c r="O115" s="1"/>
    </row>
    <row r="116" spans="1:15" ht="12.75" customHeight="1">
      <c r="A116" s="30">
        <v>106</v>
      </c>
      <c r="B116" s="312" t="s">
        <v>90</v>
      </c>
      <c r="C116" s="302">
        <v>954.15</v>
      </c>
      <c r="D116" s="303">
        <v>950.69999999999993</v>
      </c>
      <c r="E116" s="303">
        <v>917.44999999999982</v>
      </c>
      <c r="F116" s="303">
        <v>880.74999999999989</v>
      </c>
      <c r="G116" s="303">
        <v>847.49999999999977</v>
      </c>
      <c r="H116" s="303">
        <v>987.39999999999986</v>
      </c>
      <c r="I116" s="303">
        <v>1020.6500000000001</v>
      </c>
      <c r="J116" s="303">
        <v>1057.3499999999999</v>
      </c>
      <c r="K116" s="302">
        <v>983.95</v>
      </c>
      <c r="L116" s="302">
        <v>914</v>
      </c>
      <c r="M116" s="302">
        <v>18.438770000000002</v>
      </c>
      <c r="N116" s="1"/>
      <c r="O116" s="1"/>
    </row>
    <row r="117" spans="1:15" ht="12.75" customHeight="1">
      <c r="A117" s="30">
        <v>107</v>
      </c>
      <c r="B117" s="312" t="s">
        <v>343</v>
      </c>
      <c r="C117" s="302">
        <v>1068.3</v>
      </c>
      <c r="D117" s="303">
        <v>1090.7666666666667</v>
      </c>
      <c r="E117" s="303">
        <v>1027.5333333333333</v>
      </c>
      <c r="F117" s="303">
        <v>986.76666666666665</v>
      </c>
      <c r="G117" s="303">
        <v>923.5333333333333</v>
      </c>
      <c r="H117" s="303">
        <v>1131.5333333333333</v>
      </c>
      <c r="I117" s="303">
        <v>1194.7666666666664</v>
      </c>
      <c r="J117" s="303">
        <v>1235.5333333333333</v>
      </c>
      <c r="K117" s="302">
        <v>1154</v>
      </c>
      <c r="L117" s="302">
        <v>1050</v>
      </c>
      <c r="M117" s="302">
        <v>6.8152999999999997</v>
      </c>
      <c r="N117" s="1"/>
      <c r="O117" s="1"/>
    </row>
    <row r="118" spans="1:15" ht="12.75" customHeight="1">
      <c r="A118" s="30">
        <v>108</v>
      </c>
      <c r="B118" s="312" t="s">
        <v>326</v>
      </c>
      <c r="C118" s="302">
        <v>3587.55</v>
      </c>
      <c r="D118" s="303">
        <v>3564.4333333333329</v>
      </c>
      <c r="E118" s="303">
        <v>3517.9166666666661</v>
      </c>
      <c r="F118" s="303">
        <v>3448.2833333333333</v>
      </c>
      <c r="G118" s="303">
        <v>3401.7666666666664</v>
      </c>
      <c r="H118" s="303">
        <v>3634.0666666666657</v>
      </c>
      <c r="I118" s="303">
        <v>3680.583333333333</v>
      </c>
      <c r="J118" s="303">
        <v>3750.2166666666653</v>
      </c>
      <c r="K118" s="302">
        <v>3610.95</v>
      </c>
      <c r="L118" s="302">
        <v>3494.8</v>
      </c>
      <c r="M118" s="302">
        <v>0.54278000000000004</v>
      </c>
      <c r="N118" s="1"/>
      <c r="O118" s="1"/>
    </row>
    <row r="119" spans="1:15" ht="12.75" customHeight="1">
      <c r="A119" s="30">
        <v>109</v>
      </c>
      <c r="B119" s="312" t="s">
        <v>250</v>
      </c>
      <c r="C119" s="302">
        <v>369.05</v>
      </c>
      <c r="D119" s="303">
        <v>366.68333333333334</v>
      </c>
      <c r="E119" s="303">
        <v>360.36666666666667</v>
      </c>
      <c r="F119" s="303">
        <v>351.68333333333334</v>
      </c>
      <c r="G119" s="303">
        <v>345.36666666666667</v>
      </c>
      <c r="H119" s="303">
        <v>375.36666666666667</v>
      </c>
      <c r="I119" s="303">
        <v>381.68333333333339</v>
      </c>
      <c r="J119" s="303">
        <v>390.36666666666667</v>
      </c>
      <c r="K119" s="302">
        <v>373</v>
      </c>
      <c r="L119" s="302">
        <v>358</v>
      </c>
      <c r="M119" s="302">
        <v>23.886710000000001</v>
      </c>
      <c r="N119" s="1"/>
      <c r="O119" s="1"/>
    </row>
    <row r="120" spans="1:15" ht="12.75" customHeight="1">
      <c r="A120" s="30">
        <v>110</v>
      </c>
      <c r="B120" s="312" t="s">
        <v>327</v>
      </c>
      <c r="C120" s="302">
        <v>184.9</v>
      </c>
      <c r="D120" s="303">
        <v>184.95000000000002</v>
      </c>
      <c r="E120" s="303">
        <v>183.50000000000003</v>
      </c>
      <c r="F120" s="303">
        <v>182.10000000000002</v>
      </c>
      <c r="G120" s="303">
        <v>180.65000000000003</v>
      </c>
      <c r="H120" s="303">
        <v>186.35000000000002</v>
      </c>
      <c r="I120" s="303">
        <v>187.8</v>
      </c>
      <c r="J120" s="303">
        <v>189.20000000000002</v>
      </c>
      <c r="K120" s="302">
        <v>186.4</v>
      </c>
      <c r="L120" s="302">
        <v>183.55</v>
      </c>
      <c r="M120" s="302">
        <v>1.65574</v>
      </c>
      <c r="N120" s="1"/>
      <c r="O120" s="1"/>
    </row>
    <row r="121" spans="1:15" ht="12.75" customHeight="1">
      <c r="A121" s="30">
        <v>111</v>
      </c>
      <c r="B121" s="312" t="s">
        <v>91</v>
      </c>
      <c r="C121" s="302">
        <v>142.15</v>
      </c>
      <c r="D121" s="303">
        <v>143.08333333333334</v>
      </c>
      <c r="E121" s="303">
        <v>139.66666666666669</v>
      </c>
      <c r="F121" s="303">
        <v>137.18333333333334</v>
      </c>
      <c r="G121" s="303">
        <v>133.76666666666668</v>
      </c>
      <c r="H121" s="303">
        <v>145.56666666666669</v>
      </c>
      <c r="I121" s="303">
        <v>148.98333333333338</v>
      </c>
      <c r="J121" s="303">
        <v>151.4666666666667</v>
      </c>
      <c r="K121" s="302">
        <v>146.5</v>
      </c>
      <c r="L121" s="302">
        <v>140.6</v>
      </c>
      <c r="M121" s="302">
        <v>54.37303</v>
      </c>
      <c r="N121" s="1"/>
      <c r="O121" s="1"/>
    </row>
    <row r="122" spans="1:15" ht="12.75" customHeight="1">
      <c r="A122" s="30">
        <v>112</v>
      </c>
      <c r="B122" s="312" t="s">
        <v>92</v>
      </c>
      <c r="C122" s="302">
        <v>1025.55</v>
      </c>
      <c r="D122" s="303">
        <v>1024.95</v>
      </c>
      <c r="E122" s="303">
        <v>1017.9000000000001</v>
      </c>
      <c r="F122" s="303">
        <v>1010.25</v>
      </c>
      <c r="G122" s="303">
        <v>1003.2</v>
      </c>
      <c r="H122" s="303">
        <v>1032.6000000000001</v>
      </c>
      <c r="I122" s="303">
        <v>1039.6499999999999</v>
      </c>
      <c r="J122" s="303">
        <v>1047.3000000000002</v>
      </c>
      <c r="K122" s="302">
        <v>1032</v>
      </c>
      <c r="L122" s="302">
        <v>1017.3</v>
      </c>
      <c r="M122" s="302">
        <v>2.91248</v>
      </c>
      <c r="N122" s="1"/>
      <c r="O122" s="1"/>
    </row>
    <row r="123" spans="1:15" ht="12.75" customHeight="1">
      <c r="A123" s="30">
        <v>113</v>
      </c>
      <c r="B123" s="312" t="s">
        <v>344</v>
      </c>
      <c r="C123" s="302">
        <v>796.6</v>
      </c>
      <c r="D123" s="303">
        <v>802.43333333333339</v>
      </c>
      <c r="E123" s="303">
        <v>787.91666666666674</v>
      </c>
      <c r="F123" s="303">
        <v>779.23333333333335</v>
      </c>
      <c r="G123" s="303">
        <v>764.7166666666667</v>
      </c>
      <c r="H123" s="303">
        <v>811.11666666666679</v>
      </c>
      <c r="I123" s="303">
        <v>825.63333333333344</v>
      </c>
      <c r="J123" s="303">
        <v>834.31666666666683</v>
      </c>
      <c r="K123" s="302">
        <v>816.95</v>
      </c>
      <c r="L123" s="302">
        <v>793.75</v>
      </c>
      <c r="M123" s="302">
        <v>1.07569</v>
      </c>
      <c r="N123" s="1"/>
      <c r="O123" s="1"/>
    </row>
    <row r="124" spans="1:15" ht="12.75" customHeight="1">
      <c r="A124" s="30">
        <v>114</v>
      </c>
      <c r="B124" s="312" t="s">
        <v>93</v>
      </c>
      <c r="C124" s="302">
        <v>521.70000000000005</v>
      </c>
      <c r="D124" s="303">
        <v>519.56666666666672</v>
      </c>
      <c r="E124" s="303">
        <v>514.18333333333339</v>
      </c>
      <c r="F124" s="303">
        <v>506.66666666666663</v>
      </c>
      <c r="G124" s="303">
        <v>501.2833333333333</v>
      </c>
      <c r="H124" s="303">
        <v>527.08333333333348</v>
      </c>
      <c r="I124" s="303">
        <v>532.46666666666692</v>
      </c>
      <c r="J124" s="303">
        <v>539.98333333333358</v>
      </c>
      <c r="K124" s="302">
        <v>524.95000000000005</v>
      </c>
      <c r="L124" s="302">
        <v>512.04999999999995</v>
      </c>
      <c r="M124" s="302">
        <v>18.837599999999998</v>
      </c>
      <c r="N124" s="1"/>
      <c r="O124" s="1"/>
    </row>
    <row r="125" spans="1:15" ht="12.75" customHeight="1">
      <c r="A125" s="30">
        <v>115</v>
      </c>
      <c r="B125" s="312" t="s">
        <v>251</v>
      </c>
      <c r="C125" s="302">
        <v>1373.75</v>
      </c>
      <c r="D125" s="303">
        <v>1365.5666666666666</v>
      </c>
      <c r="E125" s="303">
        <v>1353.1833333333332</v>
      </c>
      <c r="F125" s="303">
        <v>1332.6166666666666</v>
      </c>
      <c r="G125" s="303">
        <v>1320.2333333333331</v>
      </c>
      <c r="H125" s="303">
        <v>1386.1333333333332</v>
      </c>
      <c r="I125" s="303">
        <v>1398.5166666666664</v>
      </c>
      <c r="J125" s="303">
        <v>1419.0833333333333</v>
      </c>
      <c r="K125" s="302">
        <v>1377.95</v>
      </c>
      <c r="L125" s="302">
        <v>1345</v>
      </c>
      <c r="M125" s="302">
        <v>0.81579999999999997</v>
      </c>
      <c r="N125" s="1"/>
      <c r="O125" s="1"/>
    </row>
    <row r="126" spans="1:15" ht="12.75" customHeight="1">
      <c r="A126" s="30">
        <v>116</v>
      </c>
      <c r="B126" s="312" t="s">
        <v>349</v>
      </c>
      <c r="C126" s="302">
        <v>237.05</v>
      </c>
      <c r="D126" s="303">
        <v>237.65</v>
      </c>
      <c r="E126" s="303">
        <v>234.5</v>
      </c>
      <c r="F126" s="303">
        <v>231.95</v>
      </c>
      <c r="G126" s="303">
        <v>228.79999999999998</v>
      </c>
      <c r="H126" s="303">
        <v>240.20000000000002</v>
      </c>
      <c r="I126" s="303">
        <v>243.35000000000005</v>
      </c>
      <c r="J126" s="303">
        <v>245.90000000000003</v>
      </c>
      <c r="K126" s="302">
        <v>240.8</v>
      </c>
      <c r="L126" s="302">
        <v>235.1</v>
      </c>
      <c r="M126" s="302">
        <v>3.8276300000000001</v>
      </c>
      <c r="N126" s="1"/>
      <c r="O126" s="1"/>
    </row>
    <row r="127" spans="1:15" ht="12.75" customHeight="1">
      <c r="A127" s="30">
        <v>117</v>
      </c>
      <c r="B127" s="312" t="s">
        <v>345</v>
      </c>
      <c r="C127" s="302">
        <v>87.9</v>
      </c>
      <c r="D127" s="303">
        <v>86.766666666666666</v>
      </c>
      <c r="E127" s="303">
        <v>84.633333333333326</v>
      </c>
      <c r="F127" s="303">
        <v>81.36666666666666</v>
      </c>
      <c r="G127" s="303">
        <v>79.23333333333332</v>
      </c>
      <c r="H127" s="303">
        <v>90.033333333333331</v>
      </c>
      <c r="I127" s="303">
        <v>92.166666666666686</v>
      </c>
      <c r="J127" s="303">
        <v>95.433333333333337</v>
      </c>
      <c r="K127" s="302">
        <v>88.9</v>
      </c>
      <c r="L127" s="302">
        <v>83.5</v>
      </c>
      <c r="M127" s="302">
        <v>26.355460000000001</v>
      </c>
      <c r="N127" s="1"/>
      <c r="O127" s="1"/>
    </row>
    <row r="128" spans="1:15" ht="12.75" customHeight="1">
      <c r="A128" s="30">
        <v>118</v>
      </c>
      <c r="B128" s="312" t="s">
        <v>346</v>
      </c>
      <c r="C128" s="302">
        <v>1003.95</v>
      </c>
      <c r="D128" s="303">
        <v>1002.1</v>
      </c>
      <c r="E128" s="303">
        <v>994.2</v>
      </c>
      <c r="F128" s="303">
        <v>984.45</v>
      </c>
      <c r="G128" s="303">
        <v>976.55000000000007</v>
      </c>
      <c r="H128" s="303">
        <v>1011.85</v>
      </c>
      <c r="I128" s="303">
        <v>1019.7499999999999</v>
      </c>
      <c r="J128" s="303">
        <v>1029.5</v>
      </c>
      <c r="K128" s="302">
        <v>1010</v>
      </c>
      <c r="L128" s="302">
        <v>992.35</v>
      </c>
      <c r="M128" s="302">
        <v>0.39190999999999998</v>
      </c>
      <c r="N128" s="1"/>
      <c r="O128" s="1"/>
    </row>
    <row r="129" spans="1:15" ht="12.75" customHeight="1">
      <c r="A129" s="30">
        <v>119</v>
      </c>
      <c r="B129" s="312" t="s">
        <v>94</v>
      </c>
      <c r="C129" s="302">
        <v>2045.8</v>
      </c>
      <c r="D129" s="303">
        <v>2030.2833333333335</v>
      </c>
      <c r="E129" s="303">
        <v>2010.5666666666671</v>
      </c>
      <c r="F129" s="303">
        <v>1975.3333333333335</v>
      </c>
      <c r="G129" s="303">
        <v>1955.616666666667</v>
      </c>
      <c r="H129" s="303">
        <v>2065.5166666666673</v>
      </c>
      <c r="I129" s="303">
        <v>2085.2333333333336</v>
      </c>
      <c r="J129" s="303">
        <v>2120.4666666666672</v>
      </c>
      <c r="K129" s="302">
        <v>2050</v>
      </c>
      <c r="L129" s="302">
        <v>1995.05</v>
      </c>
      <c r="M129" s="302">
        <v>3.3366199999999999</v>
      </c>
      <c r="N129" s="1"/>
      <c r="O129" s="1"/>
    </row>
    <row r="130" spans="1:15" ht="12.75" customHeight="1">
      <c r="A130" s="30">
        <v>120</v>
      </c>
      <c r="B130" s="312" t="s">
        <v>347</v>
      </c>
      <c r="C130" s="302">
        <v>209.75</v>
      </c>
      <c r="D130" s="303">
        <v>212.20000000000002</v>
      </c>
      <c r="E130" s="303">
        <v>204.80000000000004</v>
      </c>
      <c r="F130" s="303">
        <v>199.85000000000002</v>
      </c>
      <c r="G130" s="303">
        <v>192.45000000000005</v>
      </c>
      <c r="H130" s="303">
        <v>217.15000000000003</v>
      </c>
      <c r="I130" s="303">
        <v>224.55</v>
      </c>
      <c r="J130" s="303">
        <v>229.50000000000003</v>
      </c>
      <c r="K130" s="302">
        <v>219.6</v>
      </c>
      <c r="L130" s="302">
        <v>207.25</v>
      </c>
      <c r="M130" s="302">
        <v>83.140720000000002</v>
      </c>
      <c r="N130" s="1"/>
      <c r="O130" s="1"/>
    </row>
    <row r="131" spans="1:15" ht="12.75" customHeight="1">
      <c r="A131" s="30">
        <v>121</v>
      </c>
      <c r="B131" s="312" t="s">
        <v>252</v>
      </c>
      <c r="C131" s="302">
        <v>47.85</v>
      </c>
      <c r="D131" s="303">
        <v>48.066666666666663</v>
      </c>
      <c r="E131" s="303">
        <v>46.033333333333324</v>
      </c>
      <c r="F131" s="303">
        <v>44.216666666666661</v>
      </c>
      <c r="G131" s="303">
        <v>42.183333333333323</v>
      </c>
      <c r="H131" s="303">
        <v>49.883333333333326</v>
      </c>
      <c r="I131" s="303">
        <v>51.916666666666657</v>
      </c>
      <c r="J131" s="303">
        <v>53.733333333333327</v>
      </c>
      <c r="K131" s="302">
        <v>50.1</v>
      </c>
      <c r="L131" s="302">
        <v>46.25</v>
      </c>
      <c r="M131" s="302">
        <v>24.675450000000001</v>
      </c>
      <c r="N131" s="1"/>
      <c r="O131" s="1"/>
    </row>
    <row r="132" spans="1:15" ht="12.75" customHeight="1">
      <c r="A132" s="30">
        <v>122</v>
      </c>
      <c r="B132" s="312" t="s">
        <v>348</v>
      </c>
      <c r="C132" s="302">
        <v>701.25</v>
      </c>
      <c r="D132" s="303">
        <v>702.61666666666667</v>
      </c>
      <c r="E132" s="303">
        <v>694.73333333333335</v>
      </c>
      <c r="F132" s="303">
        <v>688.2166666666667</v>
      </c>
      <c r="G132" s="303">
        <v>680.33333333333337</v>
      </c>
      <c r="H132" s="303">
        <v>709.13333333333333</v>
      </c>
      <c r="I132" s="303">
        <v>717.01666666666677</v>
      </c>
      <c r="J132" s="303">
        <v>723.5333333333333</v>
      </c>
      <c r="K132" s="302">
        <v>710.5</v>
      </c>
      <c r="L132" s="302">
        <v>696.1</v>
      </c>
      <c r="M132" s="302">
        <v>0.24515000000000001</v>
      </c>
      <c r="N132" s="1"/>
      <c r="O132" s="1"/>
    </row>
    <row r="133" spans="1:15" ht="12.75" customHeight="1">
      <c r="A133" s="30">
        <v>123</v>
      </c>
      <c r="B133" s="312" t="s">
        <v>95</v>
      </c>
      <c r="C133" s="302">
        <v>3524.35</v>
      </c>
      <c r="D133" s="303">
        <v>3527.1</v>
      </c>
      <c r="E133" s="303">
        <v>3502.25</v>
      </c>
      <c r="F133" s="303">
        <v>3480.15</v>
      </c>
      <c r="G133" s="303">
        <v>3455.3</v>
      </c>
      <c r="H133" s="303">
        <v>3549.2</v>
      </c>
      <c r="I133" s="303">
        <v>3574.0499999999993</v>
      </c>
      <c r="J133" s="303">
        <v>3596.1499999999996</v>
      </c>
      <c r="K133" s="302">
        <v>3551.95</v>
      </c>
      <c r="L133" s="302">
        <v>3505</v>
      </c>
      <c r="M133" s="302">
        <v>2.9123100000000002</v>
      </c>
      <c r="N133" s="1"/>
      <c r="O133" s="1"/>
    </row>
    <row r="134" spans="1:15" ht="12.75" customHeight="1">
      <c r="A134" s="30">
        <v>124</v>
      </c>
      <c r="B134" s="312" t="s">
        <v>253</v>
      </c>
      <c r="C134" s="302">
        <v>3918.3</v>
      </c>
      <c r="D134" s="303">
        <v>3896.1</v>
      </c>
      <c r="E134" s="303">
        <v>3852.2</v>
      </c>
      <c r="F134" s="303">
        <v>3786.1</v>
      </c>
      <c r="G134" s="303">
        <v>3742.2</v>
      </c>
      <c r="H134" s="303">
        <v>3962.2</v>
      </c>
      <c r="I134" s="303">
        <v>4006.1000000000004</v>
      </c>
      <c r="J134" s="303">
        <v>4072.2</v>
      </c>
      <c r="K134" s="302">
        <v>3940</v>
      </c>
      <c r="L134" s="302">
        <v>3830</v>
      </c>
      <c r="M134" s="302">
        <v>2.5865499999999999</v>
      </c>
      <c r="N134" s="1"/>
      <c r="O134" s="1"/>
    </row>
    <row r="135" spans="1:15" ht="12.75" customHeight="1">
      <c r="A135" s="30">
        <v>125</v>
      </c>
      <c r="B135" s="312" t="s">
        <v>97</v>
      </c>
      <c r="C135" s="302">
        <v>340.25</v>
      </c>
      <c r="D135" s="303">
        <v>338.75</v>
      </c>
      <c r="E135" s="303">
        <v>336.05</v>
      </c>
      <c r="F135" s="303">
        <v>331.85</v>
      </c>
      <c r="G135" s="303">
        <v>329.15000000000003</v>
      </c>
      <c r="H135" s="303">
        <v>342.95</v>
      </c>
      <c r="I135" s="303">
        <v>345.65000000000003</v>
      </c>
      <c r="J135" s="303">
        <v>349.84999999999997</v>
      </c>
      <c r="K135" s="302">
        <v>341.45</v>
      </c>
      <c r="L135" s="302">
        <v>334.55</v>
      </c>
      <c r="M135" s="302">
        <v>43.267890000000001</v>
      </c>
      <c r="N135" s="1"/>
      <c r="O135" s="1"/>
    </row>
    <row r="136" spans="1:15" ht="12.75" customHeight="1">
      <c r="A136" s="30">
        <v>126</v>
      </c>
      <c r="B136" s="312" t="s">
        <v>244</v>
      </c>
      <c r="C136" s="302">
        <v>3856.9</v>
      </c>
      <c r="D136" s="303">
        <v>3871.8500000000004</v>
      </c>
      <c r="E136" s="303">
        <v>3816.1500000000005</v>
      </c>
      <c r="F136" s="303">
        <v>3775.4</v>
      </c>
      <c r="G136" s="303">
        <v>3719.7000000000003</v>
      </c>
      <c r="H136" s="303">
        <v>3912.6000000000008</v>
      </c>
      <c r="I136" s="303">
        <v>3968.3000000000006</v>
      </c>
      <c r="J136" s="303">
        <v>4009.0500000000011</v>
      </c>
      <c r="K136" s="302">
        <v>3927.55</v>
      </c>
      <c r="L136" s="302">
        <v>3831.1</v>
      </c>
      <c r="M136" s="302">
        <v>3.0203600000000002</v>
      </c>
      <c r="N136" s="1"/>
      <c r="O136" s="1"/>
    </row>
    <row r="137" spans="1:15" ht="12.75" customHeight="1">
      <c r="A137" s="30">
        <v>127</v>
      </c>
      <c r="B137" s="312" t="s">
        <v>98</v>
      </c>
      <c r="C137" s="302">
        <v>4333.1499999999996</v>
      </c>
      <c r="D137" s="303">
        <v>4327.7166666666662</v>
      </c>
      <c r="E137" s="303">
        <v>4295.4333333333325</v>
      </c>
      <c r="F137" s="303">
        <v>4257.7166666666662</v>
      </c>
      <c r="G137" s="303">
        <v>4225.4333333333325</v>
      </c>
      <c r="H137" s="303">
        <v>4365.4333333333325</v>
      </c>
      <c r="I137" s="303">
        <v>4397.7166666666672</v>
      </c>
      <c r="J137" s="303">
        <v>4435.4333333333325</v>
      </c>
      <c r="K137" s="302">
        <v>4360</v>
      </c>
      <c r="L137" s="302">
        <v>4290</v>
      </c>
      <c r="M137" s="302">
        <v>3.27935</v>
      </c>
      <c r="N137" s="1"/>
      <c r="O137" s="1"/>
    </row>
    <row r="138" spans="1:15" ht="12.75" customHeight="1">
      <c r="A138" s="30">
        <v>128</v>
      </c>
      <c r="B138" s="312" t="s">
        <v>561</v>
      </c>
      <c r="C138" s="302">
        <v>2109.8000000000002</v>
      </c>
      <c r="D138" s="303">
        <v>2120.6</v>
      </c>
      <c r="E138" s="303">
        <v>2084.1999999999998</v>
      </c>
      <c r="F138" s="303">
        <v>2058.6</v>
      </c>
      <c r="G138" s="303">
        <v>2022.1999999999998</v>
      </c>
      <c r="H138" s="303">
        <v>2146.1999999999998</v>
      </c>
      <c r="I138" s="303">
        <v>2182.6000000000004</v>
      </c>
      <c r="J138" s="303">
        <v>2208.1999999999998</v>
      </c>
      <c r="K138" s="302">
        <v>2157</v>
      </c>
      <c r="L138" s="302">
        <v>2095</v>
      </c>
      <c r="M138" s="302">
        <v>0.31341999999999998</v>
      </c>
      <c r="N138" s="1"/>
      <c r="O138" s="1"/>
    </row>
    <row r="139" spans="1:15" ht="12.75" customHeight="1">
      <c r="A139" s="30">
        <v>129</v>
      </c>
      <c r="B139" s="312" t="s">
        <v>353</v>
      </c>
      <c r="C139" s="302">
        <v>54.9</v>
      </c>
      <c r="D139" s="303">
        <v>54.85</v>
      </c>
      <c r="E139" s="303">
        <v>54.2</v>
      </c>
      <c r="F139" s="303">
        <v>53.5</v>
      </c>
      <c r="G139" s="303">
        <v>52.85</v>
      </c>
      <c r="H139" s="303">
        <v>55.550000000000004</v>
      </c>
      <c r="I139" s="303">
        <v>56.199999999999996</v>
      </c>
      <c r="J139" s="303">
        <v>56.900000000000006</v>
      </c>
      <c r="K139" s="302">
        <v>55.5</v>
      </c>
      <c r="L139" s="302">
        <v>54.15</v>
      </c>
      <c r="M139" s="302">
        <v>5.7135499999999997</v>
      </c>
      <c r="N139" s="1"/>
      <c r="O139" s="1"/>
    </row>
    <row r="140" spans="1:15" ht="12.75" customHeight="1">
      <c r="A140" s="30">
        <v>130</v>
      </c>
      <c r="B140" s="312" t="s">
        <v>99</v>
      </c>
      <c r="C140" s="302">
        <v>2723.55</v>
      </c>
      <c r="D140" s="303">
        <v>2741.3166666666671</v>
      </c>
      <c r="E140" s="303">
        <v>2697.2833333333342</v>
      </c>
      <c r="F140" s="303">
        <v>2671.0166666666673</v>
      </c>
      <c r="G140" s="303">
        <v>2626.9833333333345</v>
      </c>
      <c r="H140" s="303">
        <v>2767.5833333333339</v>
      </c>
      <c r="I140" s="303">
        <v>2811.6166666666668</v>
      </c>
      <c r="J140" s="303">
        <v>2837.8833333333337</v>
      </c>
      <c r="K140" s="302">
        <v>2785.35</v>
      </c>
      <c r="L140" s="302">
        <v>2715.05</v>
      </c>
      <c r="M140" s="302">
        <v>5.5803200000000004</v>
      </c>
      <c r="N140" s="1"/>
      <c r="O140" s="1"/>
    </row>
    <row r="141" spans="1:15" ht="12.75" customHeight="1">
      <c r="A141" s="30">
        <v>131</v>
      </c>
      <c r="B141" s="312" t="s">
        <v>350</v>
      </c>
      <c r="C141" s="302">
        <v>538.4</v>
      </c>
      <c r="D141" s="303">
        <v>537.4</v>
      </c>
      <c r="E141" s="303">
        <v>530</v>
      </c>
      <c r="F141" s="303">
        <v>521.6</v>
      </c>
      <c r="G141" s="303">
        <v>514.20000000000005</v>
      </c>
      <c r="H141" s="303">
        <v>545.79999999999995</v>
      </c>
      <c r="I141" s="303">
        <v>553.19999999999982</v>
      </c>
      <c r="J141" s="303">
        <v>561.59999999999991</v>
      </c>
      <c r="K141" s="302">
        <v>544.79999999999995</v>
      </c>
      <c r="L141" s="302">
        <v>529</v>
      </c>
      <c r="M141" s="302">
        <v>5.9772400000000001</v>
      </c>
      <c r="N141" s="1"/>
      <c r="O141" s="1"/>
    </row>
    <row r="142" spans="1:15" ht="12.75" customHeight="1">
      <c r="A142" s="30">
        <v>132</v>
      </c>
      <c r="B142" s="312" t="s">
        <v>351</v>
      </c>
      <c r="C142" s="302">
        <v>138.80000000000001</v>
      </c>
      <c r="D142" s="303">
        <v>138.35000000000002</v>
      </c>
      <c r="E142" s="303">
        <v>136.80000000000004</v>
      </c>
      <c r="F142" s="303">
        <v>134.80000000000001</v>
      </c>
      <c r="G142" s="303">
        <v>133.25000000000003</v>
      </c>
      <c r="H142" s="303">
        <v>140.35000000000005</v>
      </c>
      <c r="I142" s="303">
        <v>141.9</v>
      </c>
      <c r="J142" s="303">
        <v>143.90000000000006</v>
      </c>
      <c r="K142" s="302">
        <v>139.9</v>
      </c>
      <c r="L142" s="302">
        <v>136.35</v>
      </c>
      <c r="M142" s="302">
        <v>1.68933</v>
      </c>
      <c r="N142" s="1"/>
      <c r="O142" s="1"/>
    </row>
    <row r="143" spans="1:15" ht="12.75" customHeight="1">
      <c r="A143" s="30">
        <v>133</v>
      </c>
      <c r="B143" s="312" t="s">
        <v>354</v>
      </c>
      <c r="C143" s="302">
        <v>374.4</v>
      </c>
      <c r="D143" s="303">
        <v>377.7833333333333</v>
      </c>
      <c r="E143" s="303">
        <v>369.01666666666659</v>
      </c>
      <c r="F143" s="303">
        <v>363.63333333333327</v>
      </c>
      <c r="G143" s="303">
        <v>354.86666666666656</v>
      </c>
      <c r="H143" s="303">
        <v>383.16666666666663</v>
      </c>
      <c r="I143" s="303">
        <v>391.93333333333328</v>
      </c>
      <c r="J143" s="303">
        <v>397.31666666666666</v>
      </c>
      <c r="K143" s="302">
        <v>386.55</v>
      </c>
      <c r="L143" s="302">
        <v>372.4</v>
      </c>
      <c r="M143" s="302">
        <v>8.1331000000000007</v>
      </c>
      <c r="N143" s="1"/>
      <c r="O143" s="1"/>
    </row>
    <row r="144" spans="1:15" ht="12.75" customHeight="1">
      <c r="A144" s="30">
        <v>134</v>
      </c>
      <c r="B144" s="312" t="s">
        <v>254</v>
      </c>
      <c r="C144" s="302">
        <v>422.25</v>
      </c>
      <c r="D144" s="303">
        <v>420.7833333333333</v>
      </c>
      <c r="E144" s="303">
        <v>417.56666666666661</v>
      </c>
      <c r="F144" s="303">
        <v>412.88333333333333</v>
      </c>
      <c r="G144" s="303">
        <v>409.66666666666663</v>
      </c>
      <c r="H144" s="303">
        <v>425.46666666666658</v>
      </c>
      <c r="I144" s="303">
        <v>428.68333333333328</v>
      </c>
      <c r="J144" s="303">
        <v>433.36666666666656</v>
      </c>
      <c r="K144" s="302">
        <v>424</v>
      </c>
      <c r="L144" s="302">
        <v>416.1</v>
      </c>
      <c r="M144" s="302">
        <v>1.13028</v>
      </c>
      <c r="N144" s="1"/>
      <c r="O144" s="1"/>
    </row>
    <row r="145" spans="1:15" ht="12.75" customHeight="1">
      <c r="A145" s="30">
        <v>135</v>
      </c>
      <c r="B145" s="312" t="s">
        <v>255</v>
      </c>
      <c r="C145" s="302">
        <v>1307.4000000000001</v>
      </c>
      <c r="D145" s="303">
        <v>1298.8</v>
      </c>
      <c r="E145" s="303">
        <v>1277.5999999999999</v>
      </c>
      <c r="F145" s="303">
        <v>1247.8</v>
      </c>
      <c r="G145" s="303">
        <v>1226.5999999999999</v>
      </c>
      <c r="H145" s="303">
        <v>1328.6</v>
      </c>
      <c r="I145" s="303">
        <v>1349.8000000000002</v>
      </c>
      <c r="J145" s="303">
        <v>1379.6</v>
      </c>
      <c r="K145" s="302">
        <v>1320</v>
      </c>
      <c r="L145" s="302">
        <v>1269</v>
      </c>
      <c r="M145" s="302">
        <v>0.80701999999999996</v>
      </c>
      <c r="N145" s="1"/>
      <c r="O145" s="1"/>
    </row>
    <row r="146" spans="1:15" ht="12.75" customHeight="1">
      <c r="A146" s="30">
        <v>136</v>
      </c>
      <c r="B146" s="312" t="s">
        <v>355</v>
      </c>
      <c r="C146" s="302">
        <v>62.9</v>
      </c>
      <c r="D146" s="303">
        <v>62.633333333333333</v>
      </c>
      <c r="E146" s="303">
        <v>61.866666666666667</v>
      </c>
      <c r="F146" s="303">
        <v>60.833333333333336</v>
      </c>
      <c r="G146" s="303">
        <v>60.06666666666667</v>
      </c>
      <c r="H146" s="303">
        <v>63.666666666666664</v>
      </c>
      <c r="I146" s="303">
        <v>64.433333333333337</v>
      </c>
      <c r="J146" s="303">
        <v>65.466666666666669</v>
      </c>
      <c r="K146" s="302">
        <v>63.4</v>
      </c>
      <c r="L146" s="302">
        <v>61.6</v>
      </c>
      <c r="M146" s="302">
        <v>9.0563300000000009</v>
      </c>
      <c r="N146" s="1"/>
      <c r="O146" s="1"/>
    </row>
    <row r="147" spans="1:15" ht="12.75" customHeight="1">
      <c r="A147" s="30">
        <v>137</v>
      </c>
      <c r="B147" s="312" t="s">
        <v>352</v>
      </c>
      <c r="C147" s="302">
        <v>165.95</v>
      </c>
      <c r="D147" s="303">
        <v>164.6</v>
      </c>
      <c r="E147" s="303">
        <v>162.5</v>
      </c>
      <c r="F147" s="303">
        <v>159.05000000000001</v>
      </c>
      <c r="G147" s="303">
        <v>156.95000000000002</v>
      </c>
      <c r="H147" s="303">
        <v>168.04999999999998</v>
      </c>
      <c r="I147" s="303">
        <v>170.14999999999995</v>
      </c>
      <c r="J147" s="303">
        <v>173.59999999999997</v>
      </c>
      <c r="K147" s="302">
        <v>166.7</v>
      </c>
      <c r="L147" s="302">
        <v>161.15</v>
      </c>
      <c r="M147" s="302">
        <v>1.4380599999999999</v>
      </c>
      <c r="N147" s="1"/>
      <c r="O147" s="1"/>
    </row>
    <row r="148" spans="1:15" ht="12.75" customHeight="1">
      <c r="A148" s="30">
        <v>138</v>
      </c>
      <c r="B148" s="312" t="s">
        <v>356</v>
      </c>
      <c r="C148" s="302">
        <v>90.8</v>
      </c>
      <c r="D148" s="303">
        <v>91.36666666666666</v>
      </c>
      <c r="E148" s="303">
        <v>89.633333333333326</v>
      </c>
      <c r="F148" s="303">
        <v>88.466666666666669</v>
      </c>
      <c r="G148" s="303">
        <v>86.733333333333334</v>
      </c>
      <c r="H148" s="303">
        <v>92.533333333333317</v>
      </c>
      <c r="I148" s="303">
        <v>94.266666666666637</v>
      </c>
      <c r="J148" s="303">
        <v>95.433333333333309</v>
      </c>
      <c r="K148" s="302">
        <v>93.1</v>
      </c>
      <c r="L148" s="302">
        <v>90.2</v>
      </c>
      <c r="M148" s="302">
        <v>5.1151200000000001</v>
      </c>
      <c r="N148" s="1"/>
      <c r="O148" s="1"/>
    </row>
    <row r="149" spans="1:15" ht="12.75" customHeight="1">
      <c r="A149" s="30">
        <v>139</v>
      </c>
      <c r="B149" s="312" t="s">
        <v>828</v>
      </c>
      <c r="C149" s="302">
        <v>41.15</v>
      </c>
      <c r="D149" s="303">
        <v>41.06666666666667</v>
      </c>
      <c r="E149" s="303">
        <v>40.13333333333334</v>
      </c>
      <c r="F149" s="303">
        <v>39.116666666666667</v>
      </c>
      <c r="G149" s="303">
        <v>38.183333333333337</v>
      </c>
      <c r="H149" s="303">
        <v>42.083333333333343</v>
      </c>
      <c r="I149" s="303">
        <v>43.016666666666666</v>
      </c>
      <c r="J149" s="303">
        <v>44.033333333333346</v>
      </c>
      <c r="K149" s="302">
        <v>42</v>
      </c>
      <c r="L149" s="302">
        <v>40.049999999999997</v>
      </c>
      <c r="M149" s="302">
        <v>29.340399999999999</v>
      </c>
      <c r="N149" s="1"/>
      <c r="O149" s="1"/>
    </row>
    <row r="150" spans="1:15" ht="12.75" customHeight="1">
      <c r="A150" s="30">
        <v>140</v>
      </c>
      <c r="B150" s="312" t="s">
        <v>357</v>
      </c>
      <c r="C150" s="302">
        <v>671.2</v>
      </c>
      <c r="D150" s="303">
        <v>670.31666666666672</v>
      </c>
      <c r="E150" s="303">
        <v>666.18333333333339</v>
      </c>
      <c r="F150" s="303">
        <v>661.16666666666663</v>
      </c>
      <c r="G150" s="303">
        <v>657.0333333333333</v>
      </c>
      <c r="H150" s="303">
        <v>675.33333333333348</v>
      </c>
      <c r="I150" s="303">
        <v>679.46666666666692</v>
      </c>
      <c r="J150" s="303">
        <v>684.48333333333358</v>
      </c>
      <c r="K150" s="302">
        <v>674.45</v>
      </c>
      <c r="L150" s="302">
        <v>665.3</v>
      </c>
      <c r="M150" s="302">
        <v>0.20957000000000001</v>
      </c>
      <c r="N150" s="1"/>
      <c r="O150" s="1"/>
    </row>
    <row r="151" spans="1:15" ht="12.75" customHeight="1">
      <c r="A151" s="30">
        <v>141</v>
      </c>
      <c r="B151" s="312" t="s">
        <v>100</v>
      </c>
      <c r="C151" s="302">
        <v>1616.35</v>
      </c>
      <c r="D151" s="303">
        <v>1606.3500000000001</v>
      </c>
      <c r="E151" s="303">
        <v>1593.2500000000002</v>
      </c>
      <c r="F151" s="303">
        <v>1570.15</v>
      </c>
      <c r="G151" s="303">
        <v>1557.0500000000002</v>
      </c>
      <c r="H151" s="303">
        <v>1629.4500000000003</v>
      </c>
      <c r="I151" s="303">
        <v>1642.5500000000002</v>
      </c>
      <c r="J151" s="303">
        <v>1665.6500000000003</v>
      </c>
      <c r="K151" s="302">
        <v>1619.45</v>
      </c>
      <c r="L151" s="302">
        <v>1583.25</v>
      </c>
      <c r="M151" s="302">
        <v>1.4447300000000001</v>
      </c>
      <c r="N151" s="1"/>
      <c r="O151" s="1"/>
    </row>
    <row r="152" spans="1:15" ht="12.75" customHeight="1">
      <c r="A152" s="30">
        <v>142</v>
      </c>
      <c r="B152" s="312" t="s">
        <v>101</v>
      </c>
      <c r="C152" s="302">
        <v>147.30000000000001</v>
      </c>
      <c r="D152" s="303">
        <v>147.04999999999998</v>
      </c>
      <c r="E152" s="303">
        <v>146.59999999999997</v>
      </c>
      <c r="F152" s="303">
        <v>145.89999999999998</v>
      </c>
      <c r="G152" s="303">
        <v>145.44999999999996</v>
      </c>
      <c r="H152" s="303">
        <v>147.74999999999997</v>
      </c>
      <c r="I152" s="303">
        <v>148.19999999999996</v>
      </c>
      <c r="J152" s="303">
        <v>148.89999999999998</v>
      </c>
      <c r="K152" s="302">
        <v>147.5</v>
      </c>
      <c r="L152" s="302">
        <v>146.35</v>
      </c>
      <c r="M152" s="302">
        <v>6.2633799999999997</v>
      </c>
      <c r="N152" s="1"/>
      <c r="O152" s="1"/>
    </row>
    <row r="153" spans="1:15" ht="12.75" customHeight="1">
      <c r="A153" s="30">
        <v>143</v>
      </c>
      <c r="B153" s="312" t="s">
        <v>829</v>
      </c>
      <c r="C153" s="302">
        <v>127.9</v>
      </c>
      <c r="D153" s="303">
        <v>128.36666666666665</v>
      </c>
      <c r="E153" s="303">
        <v>125.98333333333329</v>
      </c>
      <c r="F153" s="303">
        <v>124.06666666666665</v>
      </c>
      <c r="G153" s="303">
        <v>121.68333333333329</v>
      </c>
      <c r="H153" s="303">
        <v>130.2833333333333</v>
      </c>
      <c r="I153" s="303">
        <v>132.66666666666669</v>
      </c>
      <c r="J153" s="303">
        <v>134.58333333333329</v>
      </c>
      <c r="K153" s="302">
        <v>130.75</v>
      </c>
      <c r="L153" s="302">
        <v>126.45</v>
      </c>
      <c r="M153" s="302">
        <v>1.5945499999999999</v>
      </c>
      <c r="N153" s="1"/>
      <c r="O153" s="1"/>
    </row>
    <row r="154" spans="1:15" ht="12.75" customHeight="1">
      <c r="A154" s="30">
        <v>144</v>
      </c>
      <c r="B154" s="312" t="s">
        <v>358</v>
      </c>
      <c r="C154" s="302">
        <v>248</v>
      </c>
      <c r="D154" s="303">
        <v>247.53333333333333</v>
      </c>
      <c r="E154" s="303">
        <v>245.11666666666667</v>
      </c>
      <c r="F154" s="303">
        <v>242.23333333333335</v>
      </c>
      <c r="G154" s="303">
        <v>239.81666666666669</v>
      </c>
      <c r="H154" s="303">
        <v>250.41666666666666</v>
      </c>
      <c r="I154" s="303">
        <v>252.83333333333334</v>
      </c>
      <c r="J154" s="303">
        <v>255.71666666666664</v>
      </c>
      <c r="K154" s="302">
        <v>249.95</v>
      </c>
      <c r="L154" s="302">
        <v>244.65</v>
      </c>
      <c r="M154" s="302">
        <v>0.37889</v>
      </c>
      <c r="N154" s="1"/>
      <c r="O154" s="1"/>
    </row>
    <row r="155" spans="1:15" ht="12.75" customHeight="1">
      <c r="A155" s="30">
        <v>145</v>
      </c>
      <c r="B155" s="312" t="s">
        <v>102</v>
      </c>
      <c r="C155" s="302">
        <v>92</v>
      </c>
      <c r="D155" s="303">
        <v>91.183333333333337</v>
      </c>
      <c r="E155" s="303">
        <v>90.116666666666674</v>
      </c>
      <c r="F155" s="303">
        <v>88.233333333333334</v>
      </c>
      <c r="G155" s="303">
        <v>87.166666666666671</v>
      </c>
      <c r="H155" s="303">
        <v>93.066666666666677</v>
      </c>
      <c r="I155" s="303">
        <v>94.13333333333334</v>
      </c>
      <c r="J155" s="303">
        <v>96.01666666666668</v>
      </c>
      <c r="K155" s="302">
        <v>92.25</v>
      </c>
      <c r="L155" s="302">
        <v>89.3</v>
      </c>
      <c r="M155" s="302">
        <v>145.88417999999999</v>
      </c>
      <c r="N155" s="1"/>
      <c r="O155" s="1"/>
    </row>
    <row r="156" spans="1:15" ht="12.75" customHeight="1">
      <c r="A156" s="30">
        <v>146</v>
      </c>
      <c r="B156" s="312" t="s">
        <v>360</v>
      </c>
      <c r="C156" s="302">
        <v>400.55</v>
      </c>
      <c r="D156" s="303">
        <v>391.11666666666673</v>
      </c>
      <c r="E156" s="303">
        <v>374.38333333333344</v>
      </c>
      <c r="F156" s="303">
        <v>348.2166666666667</v>
      </c>
      <c r="G156" s="303">
        <v>331.48333333333341</v>
      </c>
      <c r="H156" s="303">
        <v>417.28333333333347</v>
      </c>
      <c r="I156" s="303">
        <v>434.01666666666671</v>
      </c>
      <c r="J156" s="303">
        <v>460.18333333333351</v>
      </c>
      <c r="K156" s="302">
        <v>407.85</v>
      </c>
      <c r="L156" s="302">
        <v>364.95</v>
      </c>
      <c r="M156" s="302">
        <v>15.51928</v>
      </c>
      <c r="N156" s="1"/>
      <c r="O156" s="1"/>
    </row>
    <row r="157" spans="1:15" ht="12.75" customHeight="1">
      <c r="A157" s="30">
        <v>147</v>
      </c>
      <c r="B157" s="312" t="s">
        <v>359</v>
      </c>
      <c r="C157" s="302">
        <v>5482.9</v>
      </c>
      <c r="D157" s="303">
        <v>5584.2666666666664</v>
      </c>
      <c r="E157" s="303">
        <v>5028.6333333333332</v>
      </c>
      <c r="F157" s="303">
        <v>4574.3666666666668</v>
      </c>
      <c r="G157" s="303">
        <v>4018.7333333333336</v>
      </c>
      <c r="H157" s="303">
        <v>6038.5333333333328</v>
      </c>
      <c r="I157" s="303">
        <v>6594.1666666666661</v>
      </c>
      <c r="J157" s="303">
        <v>7048.4333333333325</v>
      </c>
      <c r="K157" s="302">
        <v>6139.9</v>
      </c>
      <c r="L157" s="302">
        <v>5130</v>
      </c>
      <c r="M157" s="302">
        <v>14.242190000000001</v>
      </c>
      <c r="N157" s="1"/>
      <c r="O157" s="1"/>
    </row>
    <row r="158" spans="1:15" ht="12.75" customHeight="1">
      <c r="A158" s="30">
        <v>148</v>
      </c>
      <c r="B158" s="312" t="s">
        <v>361</v>
      </c>
      <c r="C158" s="302">
        <v>156.9</v>
      </c>
      <c r="D158" s="303">
        <v>157.11666666666667</v>
      </c>
      <c r="E158" s="303">
        <v>154.88333333333335</v>
      </c>
      <c r="F158" s="303">
        <v>152.86666666666667</v>
      </c>
      <c r="G158" s="303">
        <v>150.63333333333335</v>
      </c>
      <c r="H158" s="303">
        <v>159.13333333333335</v>
      </c>
      <c r="I158" s="303">
        <v>161.3666666666667</v>
      </c>
      <c r="J158" s="303">
        <v>163.38333333333335</v>
      </c>
      <c r="K158" s="302">
        <v>159.35</v>
      </c>
      <c r="L158" s="302">
        <v>155.1</v>
      </c>
      <c r="M158" s="302">
        <v>3.1937700000000002</v>
      </c>
      <c r="N158" s="1"/>
      <c r="O158" s="1"/>
    </row>
    <row r="159" spans="1:15" ht="12.75" customHeight="1">
      <c r="A159" s="30">
        <v>149</v>
      </c>
      <c r="B159" s="312" t="s">
        <v>378</v>
      </c>
      <c r="C159" s="302">
        <v>2903.6</v>
      </c>
      <c r="D159" s="303">
        <v>2909.5333333333333</v>
      </c>
      <c r="E159" s="303">
        <v>2868.0666666666666</v>
      </c>
      <c r="F159" s="303">
        <v>2832.5333333333333</v>
      </c>
      <c r="G159" s="303">
        <v>2791.0666666666666</v>
      </c>
      <c r="H159" s="303">
        <v>2945.0666666666666</v>
      </c>
      <c r="I159" s="303">
        <v>2986.5333333333328</v>
      </c>
      <c r="J159" s="303">
        <v>3022.0666666666666</v>
      </c>
      <c r="K159" s="302">
        <v>2951</v>
      </c>
      <c r="L159" s="302">
        <v>2874</v>
      </c>
      <c r="M159" s="302">
        <v>0.38596999999999998</v>
      </c>
      <c r="N159" s="1"/>
      <c r="O159" s="1"/>
    </row>
    <row r="160" spans="1:15" ht="12.75" customHeight="1">
      <c r="A160" s="30">
        <v>150</v>
      </c>
      <c r="B160" s="312" t="s">
        <v>256</v>
      </c>
      <c r="C160" s="302">
        <v>241.65</v>
      </c>
      <c r="D160" s="303">
        <v>242.26666666666665</v>
      </c>
      <c r="E160" s="303">
        <v>239.93333333333331</v>
      </c>
      <c r="F160" s="303">
        <v>238.21666666666667</v>
      </c>
      <c r="G160" s="303">
        <v>235.88333333333333</v>
      </c>
      <c r="H160" s="303">
        <v>243.98333333333329</v>
      </c>
      <c r="I160" s="303">
        <v>246.31666666666666</v>
      </c>
      <c r="J160" s="303">
        <v>248.03333333333327</v>
      </c>
      <c r="K160" s="302">
        <v>244.6</v>
      </c>
      <c r="L160" s="302">
        <v>240.55</v>
      </c>
      <c r="M160" s="302">
        <v>2.2820100000000001</v>
      </c>
      <c r="N160" s="1"/>
      <c r="O160" s="1"/>
    </row>
    <row r="161" spans="1:15" ht="12.75" customHeight="1">
      <c r="A161" s="30">
        <v>151</v>
      </c>
      <c r="B161" s="312" t="s">
        <v>364</v>
      </c>
      <c r="C161" s="302">
        <v>7.4</v>
      </c>
      <c r="D161" s="303">
        <v>7.4000000000000012</v>
      </c>
      <c r="E161" s="303">
        <v>7.4000000000000021</v>
      </c>
      <c r="F161" s="303">
        <v>7.4000000000000012</v>
      </c>
      <c r="G161" s="303">
        <v>7.4000000000000021</v>
      </c>
      <c r="H161" s="303">
        <v>7.4000000000000021</v>
      </c>
      <c r="I161" s="303">
        <v>7.4</v>
      </c>
      <c r="J161" s="303">
        <v>7.4000000000000021</v>
      </c>
      <c r="K161" s="302">
        <v>7.4</v>
      </c>
      <c r="L161" s="302">
        <v>7.4</v>
      </c>
      <c r="M161" s="302">
        <v>7.92814</v>
      </c>
      <c r="N161" s="1"/>
      <c r="O161" s="1"/>
    </row>
    <row r="162" spans="1:15" ht="12.75" customHeight="1">
      <c r="A162" s="30">
        <v>152</v>
      </c>
      <c r="B162" s="312" t="s">
        <v>362</v>
      </c>
      <c r="C162" s="302">
        <v>110.95</v>
      </c>
      <c r="D162" s="303">
        <v>111</v>
      </c>
      <c r="E162" s="303">
        <v>108.55</v>
      </c>
      <c r="F162" s="303">
        <v>106.14999999999999</v>
      </c>
      <c r="G162" s="303">
        <v>103.69999999999999</v>
      </c>
      <c r="H162" s="303">
        <v>113.4</v>
      </c>
      <c r="I162" s="303">
        <v>115.85</v>
      </c>
      <c r="J162" s="303">
        <v>118.25000000000001</v>
      </c>
      <c r="K162" s="302">
        <v>113.45</v>
      </c>
      <c r="L162" s="302">
        <v>108.6</v>
      </c>
      <c r="M162" s="302">
        <v>33.60098</v>
      </c>
      <c r="N162" s="1"/>
      <c r="O162" s="1"/>
    </row>
    <row r="163" spans="1:15" ht="12.75" customHeight="1">
      <c r="A163" s="30">
        <v>153</v>
      </c>
      <c r="B163" s="312" t="s">
        <v>377</v>
      </c>
      <c r="C163" s="302">
        <v>335</v>
      </c>
      <c r="D163" s="303">
        <v>331.45</v>
      </c>
      <c r="E163" s="303">
        <v>323.89999999999998</v>
      </c>
      <c r="F163" s="303">
        <v>312.8</v>
      </c>
      <c r="G163" s="303">
        <v>305.25</v>
      </c>
      <c r="H163" s="303">
        <v>342.54999999999995</v>
      </c>
      <c r="I163" s="303">
        <v>350.1</v>
      </c>
      <c r="J163" s="303">
        <v>361.19999999999993</v>
      </c>
      <c r="K163" s="302">
        <v>339</v>
      </c>
      <c r="L163" s="302">
        <v>320.35000000000002</v>
      </c>
      <c r="M163" s="302">
        <v>4.4543699999999999</v>
      </c>
      <c r="N163" s="1"/>
      <c r="O163" s="1"/>
    </row>
    <row r="164" spans="1:15" ht="12.75" customHeight="1">
      <c r="A164" s="30">
        <v>154</v>
      </c>
      <c r="B164" s="312" t="s">
        <v>103</v>
      </c>
      <c r="C164" s="302">
        <v>149.15</v>
      </c>
      <c r="D164" s="303">
        <v>149.16666666666666</v>
      </c>
      <c r="E164" s="303">
        <v>147.98333333333332</v>
      </c>
      <c r="F164" s="303">
        <v>146.81666666666666</v>
      </c>
      <c r="G164" s="303">
        <v>145.63333333333333</v>
      </c>
      <c r="H164" s="303">
        <v>150.33333333333331</v>
      </c>
      <c r="I164" s="303">
        <v>151.51666666666665</v>
      </c>
      <c r="J164" s="303">
        <v>152.68333333333331</v>
      </c>
      <c r="K164" s="302">
        <v>150.35</v>
      </c>
      <c r="L164" s="302">
        <v>148</v>
      </c>
      <c r="M164" s="302">
        <v>68.606319999999997</v>
      </c>
      <c r="N164" s="1"/>
      <c r="O164" s="1"/>
    </row>
    <row r="165" spans="1:15" ht="12.75" customHeight="1">
      <c r="A165" s="30">
        <v>155</v>
      </c>
      <c r="B165" s="312" t="s">
        <v>366</v>
      </c>
      <c r="C165" s="302">
        <v>2966.45</v>
      </c>
      <c r="D165" s="303">
        <v>2939.9166666666665</v>
      </c>
      <c r="E165" s="303">
        <v>2891.833333333333</v>
      </c>
      <c r="F165" s="303">
        <v>2817.2166666666667</v>
      </c>
      <c r="G165" s="303">
        <v>2769.1333333333332</v>
      </c>
      <c r="H165" s="303">
        <v>3014.5333333333328</v>
      </c>
      <c r="I165" s="303">
        <v>3062.6166666666659</v>
      </c>
      <c r="J165" s="303">
        <v>3137.2333333333327</v>
      </c>
      <c r="K165" s="302">
        <v>2988</v>
      </c>
      <c r="L165" s="302">
        <v>2865.3</v>
      </c>
      <c r="M165" s="302">
        <v>0.11148</v>
      </c>
      <c r="N165" s="1"/>
      <c r="O165" s="1"/>
    </row>
    <row r="166" spans="1:15" ht="12.75" customHeight="1">
      <c r="A166" s="30">
        <v>156</v>
      </c>
      <c r="B166" s="312" t="s">
        <v>367</v>
      </c>
      <c r="C166" s="302">
        <v>3157.15</v>
      </c>
      <c r="D166" s="303">
        <v>3153.4166666666665</v>
      </c>
      <c r="E166" s="303">
        <v>3124.7833333333328</v>
      </c>
      <c r="F166" s="303">
        <v>3092.4166666666665</v>
      </c>
      <c r="G166" s="303">
        <v>3063.7833333333328</v>
      </c>
      <c r="H166" s="303">
        <v>3185.7833333333328</v>
      </c>
      <c r="I166" s="303">
        <v>3214.416666666667</v>
      </c>
      <c r="J166" s="303">
        <v>3246.7833333333328</v>
      </c>
      <c r="K166" s="302">
        <v>3182.05</v>
      </c>
      <c r="L166" s="302">
        <v>3121.05</v>
      </c>
      <c r="M166" s="302">
        <v>4.9610000000000001E-2</v>
      </c>
      <c r="N166" s="1"/>
      <c r="O166" s="1"/>
    </row>
    <row r="167" spans="1:15" ht="12.75" customHeight="1">
      <c r="A167" s="30">
        <v>157</v>
      </c>
      <c r="B167" s="312" t="s">
        <v>373</v>
      </c>
      <c r="C167" s="302">
        <v>405.75</v>
      </c>
      <c r="D167" s="303">
        <v>400.11666666666662</v>
      </c>
      <c r="E167" s="303">
        <v>392.08333333333326</v>
      </c>
      <c r="F167" s="303">
        <v>378.41666666666663</v>
      </c>
      <c r="G167" s="303">
        <v>370.38333333333327</v>
      </c>
      <c r="H167" s="303">
        <v>413.78333333333325</v>
      </c>
      <c r="I167" s="303">
        <v>421.81666666666666</v>
      </c>
      <c r="J167" s="303">
        <v>435.48333333333323</v>
      </c>
      <c r="K167" s="302">
        <v>408.15</v>
      </c>
      <c r="L167" s="302">
        <v>386.45</v>
      </c>
      <c r="M167" s="302">
        <v>3.5756100000000002</v>
      </c>
      <c r="N167" s="1"/>
      <c r="O167" s="1"/>
    </row>
    <row r="168" spans="1:15" ht="12.75" customHeight="1">
      <c r="A168" s="30">
        <v>158</v>
      </c>
      <c r="B168" s="312" t="s">
        <v>368</v>
      </c>
      <c r="C168" s="302">
        <v>120.7</v>
      </c>
      <c r="D168" s="303">
        <v>121.58333333333333</v>
      </c>
      <c r="E168" s="303">
        <v>119.21666666666665</v>
      </c>
      <c r="F168" s="303">
        <v>117.73333333333332</v>
      </c>
      <c r="G168" s="303">
        <v>115.36666666666665</v>
      </c>
      <c r="H168" s="303">
        <v>123.06666666666666</v>
      </c>
      <c r="I168" s="303">
        <v>125.43333333333334</v>
      </c>
      <c r="J168" s="303">
        <v>126.91666666666667</v>
      </c>
      <c r="K168" s="302">
        <v>123.95</v>
      </c>
      <c r="L168" s="302">
        <v>120.1</v>
      </c>
      <c r="M168" s="302">
        <v>8.4639600000000002</v>
      </c>
      <c r="N168" s="1"/>
      <c r="O168" s="1"/>
    </row>
    <row r="169" spans="1:15" ht="12.75" customHeight="1">
      <c r="A169" s="30">
        <v>159</v>
      </c>
      <c r="B169" s="312" t="s">
        <v>369</v>
      </c>
      <c r="C169" s="302">
        <v>4888.7</v>
      </c>
      <c r="D169" s="303">
        <v>4847.9000000000005</v>
      </c>
      <c r="E169" s="303">
        <v>4790.8000000000011</v>
      </c>
      <c r="F169" s="303">
        <v>4692.9000000000005</v>
      </c>
      <c r="G169" s="303">
        <v>4635.8000000000011</v>
      </c>
      <c r="H169" s="303">
        <v>4945.8000000000011</v>
      </c>
      <c r="I169" s="303">
        <v>5002.9000000000015</v>
      </c>
      <c r="J169" s="303">
        <v>5100.8000000000011</v>
      </c>
      <c r="K169" s="302">
        <v>4905</v>
      </c>
      <c r="L169" s="302">
        <v>4750</v>
      </c>
      <c r="M169" s="302">
        <v>1.7940000000000001E-2</v>
      </c>
      <c r="N169" s="1"/>
      <c r="O169" s="1"/>
    </row>
    <row r="170" spans="1:15" ht="12.75" customHeight="1">
      <c r="A170" s="30">
        <v>160</v>
      </c>
      <c r="B170" s="312" t="s">
        <v>257</v>
      </c>
      <c r="C170" s="302">
        <v>2841.3</v>
      </c>
      <c r="D170" s="303">
        <v>2820.6333333333332</v>
      </c>
      <c r="E170" s="303">
        <v>2791.3166666666666</v>
      </c>
      <c r="F170" s="303">
        <v>2741.3333333333335</v>
      </c>
      <c r="G170" s="303">
        <v>2712.0166666666669</v>
      </c>
      <c r="H170" s="303">
        <v>2870.6166666666663</v>
      </c>
      <c r="I170" s="303">
        <v>2899.9333333333329</v>
      </c>
      <c r="J170" s="303">
        <v>2949.9166666666661</v>
      </c>
      <c r="K170" s="302">
        <v>2849.95</v>
      </c>
      <c r="L170" s="302">
        <v>2770.65</v>
      </c>
      <c r="M170" s="302">
        <v>4.1131200000000003</v>
      </c>
      <c r="N170" s="1"/>
      <c r="O170" s="1"/>
    </row>
    <row r="171" spans="1:15" ht="12.75" customHeight="1">
      <c r="A171" s="30">
        <v>161</v>
      </c>
      <c r="B171" s="312" t="s">
        <v>370</v>
      </c>
      <c r="C171" s="302">
        <v>1507.1</v>
      </c>
      <c r="D171" s="303">
        <v>1511.75</v>
      </c>
      <c r="E171" s="303">
        <v>1500.35</v>
      </c>
      <c r="F171" s="303">
        <v>1493.6</v>
      </c>
      <c r="G171" s="303">
        <v>1482.1999999999998</v>
      </c>
      <c r="H171" s="303">
        <v>1518.5</v>
      </c>
      <c r="I171" s="303">
        <v>1529.9</v>
      </c>
      <c r="J171" s="303">
        <v>1536.65</v>
      </c>
      <c r="K171" s="302">
        <v>1523.15</v>
      </c>
      <c r="L171" s="302">
        <v>1505</v>
      </c>
      <c r="M171" s="302">
        <v>0.2482</v>
      </c>
      <c r="N171" s="1"/>
      <c r="O171" s="1"/>
    </row>
    <row r="172" spans="1:15" ht="12.75" customHeight="1">
      <c r="A172" s="30">
        <v>162</v>
      </c>
      <c r="B172" s="312" t="s">
        <v>104</v>
      </c>
      <c r="C172" s="302">
        <v>389.1</v>
      </c>
      <c r="D172" s="303">
        <v>388.5333333333333</v>
      </c>
      <c r="E172" s="303">
        <v>383.31666666666661</v>
      </c>
      <c r="F172" s="303">
        <v>377.5333333333333</v>
      </c>
      <c r="G172" s="303">
        <v>372.31666666666661</v>
      </c>
      <c r="H172" s="303">
        <v>394.31666666666661</v>
      </c>
      <c r="I172" s="303">
        <v>399.5333333333333</v>
      </c>
      <c r="J172" s="303">
        <v>405.31666666666661</v>
      </c>
      <c r="K172" s="302">
        <v>393.75</v>
      </c>
      <c r="L172" s="302">
        <v>382.75</v>
      </c>
      <c r="M172" s="302">
        <v>7.3070300000000001</v>
      </c>
      <c r="N172" s="1"/>
      <c r="O172" s="1"/>
    </row>
    <row r="173" spans="1:15" ht="12.75" customHeight="1">
      <c r="A173" s="30">
        <v>163</v>
      </c>
      <c r="B173" s="312" t="s">
        <v>365</v>
      </c>
      <c r="C173" s="302">
        <v>4118.1499999999996</v>
      </c>
      <c r="D173" s="303">
        <v>4133.2833333333338</v>
      </c>
      <c r="E173" s="303">
        <v>4077.5166666666673</v>
      </c>
      <c r="F173" s="303">
        <v>4036.8833333333337</v>
      </c>
      <c r="G173" s="303">
        <v>3981.1166666666672</v>
      </c>
      <c r="H173" s="303">
        <v>4173.9166666666679</v>
      </c>
      <c r="I173" s="303">
        <v>4229.6833333333343</v>
      </c>
      <c r="J173" s="303">
        <v>4270.3166666666675</v>
      </c>
      <c r="K173" s="302">
        <v>4189.05</v>
      </c>
      <c r="L173" s="302">
        <v>4092.65</v>
      </c>
      <c r="M173" s="302">
        <v>0.39383000000000001</v>
      </c>
      <c r="N173" s="1"/>
      <c r="O173" s="1"/>
    </row>
    <row r="174" spans="1:15" ht="12.75" customHeight="1">
      <c r="A174" s="30">
        <v>164</v>
      </c>
      <c r="B174" s="312" t="s">
        <v>379</v>
      </c>
      <c r="C174" s="302">
        <v>670.05</v>
      </c>
      <c r="D174" s="303">
        <v>672.81666666666661</v>
      </c>
      <c r="E174" s="303">
        <v>659.23333333333323</v>
      </c>
      <c r="F174" s="303">
        <v>648.41666666666663</v>
      </c>
      <c r="G174" s="303">
        <v>634.83333333333326</v>
      </c>
      <c r="H174" s="303">
        <v>683.63333333333321</v>
      </c>
      <c r="I174" s="303">
        <v>697.2166666666667</v>
      </c>
      <c r="J174" s="303">
        <v>708.03333333333319</v>
      </c>
      <c r="K174" s="302">
        <v>686.4</v>
      </c>
      <c r="L174" s="302">
        <v>662</v>
      </c>
      <c r="M174" s="302">
        <v>15.83395</v>
      </c>
      <c r="N174" s="1"/>
      <c r="O174" s="1"/>
    </row>
    <row r="175" spans="1:15" ht="12.75" customHeight="1">
      <c r="A175" s="30">
        <v>165</v>
      </c>
      <c r="B175" s="312" t="s">
        <v>371</v>
      </c>
      <c r="C175" s="302">
        <v>1208.5</v>
      </c>
      <c r="D175" s="303">
        <v>1187.7833333333333</v>
      </c>
      <c r="E175" s="303">
        <v>1155.7166666666667</v>
      </c>
      <c r="F175" s="303">
        <v>1102.9333333333334</v>
      </c>
      <c r="G175" s="303">
        <v>1070.8666666666668</v>
      </c>
      <c r="H175" s="303">
        <v>1240.5666666666666</v>
      </c>
      <c r="I175" s="303">
        <v>1272.6333333333332</v>
      </c>
      <c r="J175" s="303">
        <v>1325.4166666666665</v>
      </c>
      <c r="K175" s="302">
        <v>1219.8499999999999</v>
      </c>
      <c r="L175" s="302">
        <v>1135</v>
      </c>
      <c r="M175" s="302">
        <v>1.48993</v>
      </c>
      <c r="N175" s="1"/>
      <c r="O175" s="1"/>
    </row>
    <row r="176" spans="1:15" ht="12.75" customHeight="1">
      <c r="A176" s="30">
        <v>166</v>
      </c>
      <c r="B176" s="312" t="s">
        <v>258</v>
      </c>
      <c r="C176" s="302">
        <v>525.54999999999995</v>
      </c>
      <c r="D176" s="303">
        <v>525.41666666666663</v>
      </c>
      <c r="E176" s="303">
        <v>517.83333333333326</v>
      </c>
      <c r="F176" s="303">
        <v>510.11666666666667</v>
      </c>
      <c r="G176" s="303">
        <v>502.5333333333333</v>
      </c>
      <c r="H176" s="303">
        <v>533.13333333333321</v>
      </c>
      <c r="I176" s="303">
        <v>540.71666666666647</v>
      </c>
      <c r="J176" s="303">
        <v>548.43333333333317</v>
      </c>
      <c r="K176" s="302">
        <v>533</v>
      </c>
      <c r="L176" s="302">
        <v>517.70000000000005</v>
      </c>
      <c r="M176" s="302">
        <v>1.7098100000000001</v>
      </c>
      <c r="N176" s="1"/>
      <c r="O176" s="1"/>
    </row>
    <row r="177" spans="1:15" ht="12.75" customHeight="1">
      <c r="A177" s="30">
        <v>167</v>
      </c>
      <c r="B177" s="312" t="s">
        <v>107</v>
      </c>
      <c r="C177" s="302">
        <v>769.1</v>
      </c>
      <c r="D177" s="303">
        <v>765.80000000000007</v>
      </c>
      <c r="E177" s="303">
        <v>758.40000000000009</v>
      </c>
      <c r="F177" s="303">
        <v>747.7</v>
      </c>
      <c r="G177" s="303">
        <v>740.30000000000007</v>
      </c>
      <c r="H177" s="303">
        <v>776.50000000000011</v>
      </c>
      <c r="I177" s="303">
        <v>783.9</v>
      </c>
      <c r="J177" s="303">
        <v>794.60000000000014</v>
      </c>
      <c r="K177" s="302">
        <v>773.2</v>
      </c>
      <c r="L177" s="302">
        <v>755.1</v>
      </c>
      <c r="M177" s="302">
        <v>11.50066</v>
      </c>
      <c r="N177" s="1"/>
      <c r="O177" s="1"/>
    </row>
    <row r="178" spans="1:15" ht="12.75" customHeight="1">
      <c r="A178" s="30">
        <v>168</v>
      </c>
      <c r="B178" s="312" t="s">
        <v>259</v>
      </c>
      <c r="C178" s="302">
        <v>481.5</v>
      </c>
      <c r="D178" s="303">
        <v>501.83333333333331</v>
      </c>
      <c r="E178" s="303">
        <v>453.66666666666663</v>
      </c>
      <c r="F178" s="303">
        <v>425.83333333333331</v>
      </c>
      <c r="G178" s="303">
        <v>377.66666666666663</v>
      </c>
      <c r="H178" s="303">
        <v>529.66666666666663</v>
      </c>
      <c r="I178" s="303">
        <v>577.83333333333326</v>
      </c>
      <c r="J178" s="303">
        <v>605.66666666666663</v>
      </c>
      <c r="K178" s="302">
        <v>550</v>
      </c>
      <c r="L178" s="302">
        <v>474</v>
      </c>
      <c r="M178" s="302">
        <v>1.99099</v>
      </c>
      <c r="N178" s="1"/>
      <c r="O178" s="1"/>
    </row>
    <row r="179" spans="1:15" ht="12.75" customHeight="1">
      <c r="A179" s="30">
        <v>169</v>
      </c>
      <c r="B179" s="312" t="s">
        <v>108</v>
      </c>
      <c r="C179" s="302">
        <v>1391.25</v>
      </c>
      <c r="D179" s="303">
        <v>1381.6499999999999</v>
      </c>
      <c r="E179" s="303">
        <v>1367.3499999999997</v>
      </c>
      <c r="F179" s="303">
        <v>1343.4499999999998</v>
      </c>
      <c r="G179" s="303">
        <v>1329.1499999999996</v>
      </c>
      <c r="H179" s="303">
        <v>1405.5499999999997</v>
      </c>
      <c r="I179" s="303">
        <v>1419.85</v>
      </c>
      <c r="J179" s="303">
        <v>1443.7499999999998</v>
      </c>
      <c r="K179" s="302">
        <v>1395.95</v>
      </c>
      <c r="L179" s="302">
        <v>1357.75</v>
      </c>
      <c r="M179" s="302">
        <v>3.85215</v>
      </c>
      <c r="N179" s="1"/>
      <c r="O179" s="1"/>
    </row>
    <row r="180" spans="1:15" ht="12.75" customHeight="1">
      <c r="A180" s="30">
        <v>170</v>
      </c>
      <c r="B180" s="312" t="s">
        <v>380</v>
      </c>
      <c r="C180" s="302">
        <v>80.400000000000006</v>
      </c>
      <c r="D180" s="303">
        <v>80.733333333333334</v>
      </c>
      <c r="E180" s="303">
        <v>79.566666666666663</v>
      </c>
      <c r="F180" s="303">
        <v>78.733333333333334</v>
      </c>
      <c r="G180" s="303">
        <v>77.566666666666663</v>
      </c>
      <c r="H180" s="303">
        <v>81.566666666666663</v>
      </c>
      <c r="I180" s="303">
        <v>82.73333333333332</v>
      </c>
      <c r="J180" s="303">
        <v>83.566666666666663</v>
      </c>
      <c r="K180" s="302">
        <v>81.900000000000006</v>
      </c>
      <c r="L180" s="302">
        <v>79.900000000000006</v>
      </c>
      <c r="M180" s="302">
        <v>8.5412199999999991</v>
      </c>
      <c r="N180" s="1"/>
      <c r="O180" s="1"/>
    </row>
    <row r="181" spans="1:15" ht="12.75" customHeight="1">
      <c r="A181" s="30">
        <v>171</v>
      </c>
      <c r="B181" s="312" t="s">
        <v>109</v>
      </c>
      <c r="C181" s="302">
        <v>272.45</v>
      </c>
      <c r="D181" s="303">
        <v>269.79999999999995</v>
      </c>
      <c r="E181" s="303">
        <v>265.69999999999993</v>
      </c>
      <c r="F181" s="303">
        <v>258.95</v>
      </c>
      <c r="G181" s="303">
        <v>254.84999999999997</v>
      </c>
      <c r="H181" s="303">
        <v>276.5499999999999</v>
      </c>
      <c r="I181" s="303">
        <v>280.64999999999992</v>
      </c>
      <c r="J181" s="303">
        <v>287.39999999999986</v>
      </c>
      <c r="K181" s="302">
        <v>273.89999999999998</v>
      </c>
      <c r="L181" s="302">
        <v>263.05</v>
      </c>
      <c r="M181" s="302">
        <v>5.4874000000000001</v>
      </c>
      <c r="N181" s="1"/>
      <c r="O181" s="1"/>
    </row>
    <row r="182" spans="1:15" ht="12.75" customHeight="1">
      <c r="A182" s="30">
        <v>172</v>
      </c>
      <c r="B182" s="312" t="s">
        <v>372</v>
      </c>
      <c r="C182" s="302">
        <v>444.6</v>
      </c>
      <c r="D182" s="303">
        <v>445.5333333333333</v>
      </c>
      <c r="E182" s="303">
        <v>441.06666666666661</v>
      </c>
      <c r="F182" s="303">
        <v>437.5333333333333</v>
      </c>
      <c r="G182" s="303">
        <v>433.06666666666661</v>
      </c>
      <c r="H182" s="303">
        <v>449.06666666666661</v>
      </c>
      <c r="I182" s="303">
        <v>453.5333333333333</v>
      </c>
      <c r="J182" s="303">
        <v>457.06666666666661</v>
      </c>
      <c r="K182" s="302">
        <v>450</v>
      </c>
      <c r="L182" s="302">
        <v>442</v>
      </c>
      <c r="M182" s="302">
        <v>2.37921</v>
      </c>
      <c r="N182" s="1"/>
      <c r="O182" s="1"/>
    </row>
    <row r="183" spans="1:15" ht="12.75" customHeight="1">
      <c r="A183" s="30">
        <v>173</v>
      </c>
      <c r="B183" s="312" t="s">
        <v>110</v>
      </c>
      <c r="C183" s="302">
        <v>1432.55</v>
      </c>
      <c r="D183" s="303">
        <v>1432.3833333333332</v>
      </c>
      <c r="E183" s="303">
        <v>1415.7666666666664</v>
      </c>
      <c r="F183" s="303">
        <v>1398.9833333333331</v>
      </c>
      <c r="G183" s="303">
        <v>1382.3666666666663</v>
      </c>
      <c r="H183" s="303">
        <v>1449.1666666666665</v>
      </c>
      <c r="I183" s="303">
        <v>1465.7833333333333</v>
      </c>
      <c r="J183" s="303">
        <v>1482.5666666666666</v>
      </c>
      <c r="K183" s="302">
        <v>1449</v>
      </c>
      <c r="L183" s="302">
        <v>1415.6</v>
      </c>
      <c r="M183" s="302">
        <v>8.8527500000000003</v>
      </c>
      <c r="N183" s="1"/>
      <c r="O183" s="1"/>
    </row>
    <row r="184" spans="1:15" ht="12.75" customHeight="1">
      <c r="A184" s="30">
        <v>174</v>
      </c>
      <c r="B184" s="312" t="s">
        <v>374</v>
      </c>
      <c r="C184" s="302">
        <v>164.9</v>
      </c>
      <c r="D184" s="303">
        <v>169.75000000000003</v>
      </c>
      <c r="E184" s="303">
        <v>155.70000000000005</v>
      </c>
      <c r="F184" s="303">
        <v>146.50000000000003</v>
      </c>
      <c r="G184" s="303">
        <v>132.45000000000005</v>
      </c>
      <c r="H184" s="303">
        <v>178.95000000000005</v>
      </c>
      <c r="I184" s="303">
        <v>193.00000000000006</v>
      </c>
      <c r="J184" s="303">
        <v>202.20000000000005</v>
      </c>
      <c r="K184" s="302">
        <v>183.8</v>
      </c>
      <c r="L184" s="302">
        <v>160.55000000000001</v>
      </c>
      <c r="M184" s="302">
        <v>157.99781999999999</v>
      </c>
      <c r="N184" s="1"/>
      <c r="O184" s="1"/>
    </row>
    <row r="185" spans="1:15" ht="12.75" customHeight="1">
      <c r="A185" s="30">
        <v>175</v>
      </c>
      <c r="B185" s="312" t="s">
        <v>375</v>
      </c>
      <c r="C185" s="302">
        <v>1726.7</v>
      </c>
      <c r="D185" s="303">
        <v>1727.5</v>
      </c>
      <c r="E185" s="303">
        <v>1699.95</v>
      </c>
      <c r="F185" s="303">
        <v>1673.2</v>
      </c>
      <c r="G185" s="303">
        <v>1645.65</v>
      </c>
      <c r="H185" s="303">
        <v>1754.25</v>
      </c>
      <c r="I185" s="303">
        <v>1781.8000000000002</v>
      </c>
      <c r="J185" s="303">
        <v>1808.55</v>
      </c>
      <c r="K185" s="302">
        <v>1755.05</v>
      </c>
      <c r="L185" s="302">
        <v>1700.75</v>
      </c>
      <c r="M185" s="302">
        <v>0.81120999999999999</v>
      </c>
      <c r="N185" s="1"/>
      <c r="O185" s="1"/>
    </row>
    <row r="186" spans="1:15" ht="12.75" customHeight="1">
      <c r="A186" s="30">
        <v>176</v>
      </c>
      <c r="B186" s="312" t="s">
        <v>381</v>
      </c>
      <c r="C186" s="302">
        <v>168.1</v>
      </c>
      <c r="D186" s="303">
        <v>167.79999999999998</v>
      </c>
      <c r="E186" s="303">
        <v>165.74999999999997</v>
      </c>
      <c r="F186" s="303">
        <v>163.39999999999998</v>
      </c>
      <c r="G186" s="303">
        <v>161.34999999999997</v>
      </c>
      <c r="H186" s="303">
        <v>170.14999999999998</v>
      </c>
      <c r="I186" s="303">
        <v>172.2</v>
      </c>
      <c r="J186" s="303">
        <v>174.54999999999998</v>
      </c>
      <c r="K186" s="302">
        <v>169.85</v>
      </c>
      <c r="L186" s="302">
        <v>165.45</v>
      </c>
      <c r="M186" s="302">
        <v>10.78547</v>
      </c>
      <c r="N186" s="1"/>
      <c r="O186" s="1"/>
    </row>
    <row r="187" spans="1:15" ht="12.75" customHeight="1">
      <c r="A187" s="30">
        <v>177</v>
      </c>
      <c r="B187" s="312" t="s">
        <v>260</v>
      </c>
      <c r="C187" s="302">
        <v>254.35</v>
      </c>
      <c r="D187" s="303">
        <v>254.61666666666667</v>
      </c>
      <c r="E187" s="303">
        <v>252.23333333333335</v>
      </c>
      <c r="F187" s="303">
        <v>250.11666666666667</v>
      </c>
      <c r="G187" s="303">
        <v>247.73333333333335</v>
      </c>
      <c r="H187" s="303">
        <v>256.73333333333335</v>
      </c>
      <c r="I187" s="303">
        <v>259.11666666666667</v>
      </c>
      <c r="J187" s="303">
        <v>261.23333333333335</v>
      </c>
      <c r="K187" s="302">
        <v>257</v>
      </c>
      <c r="L187" s="302">
        <v>252.5</v>
      </c>
      <c r="M187" s="302">
        <v>3.6602199999999998</v>
      </c>
      <c r="N187" s="1"/>
      <c r="O187" s="1"/>
    </row>
    <row r="188" spans="1:15" ht="12.75" customHeight="1">
      <c r="A188" s="30">
        <v>178</v>
      </c>
      <c r="B188" s="312" t="s">
        <v>376</v>
      </c>
      <c r="C188" s="302">
        <v>816.55</v>
      </c>
      <c r="D188" s="303">
        <v>816.81666666666661</v>
      </c>
      <c r="E188" s="303">
        <v>811.23333333333323</v>
      </c>
      <c r="F188" s="303">
        <v>805.91666666666663</v>
      </c>
      <c r="G188" s="303">
        <v>800.33333333333326</v>
      </c>
      <c r="H188" s="303">
        <v>822.13333333333321</v>
      </c>
      <c r="I188" s="303">
        <v>827.7166666666667</v>
      </c>
      <c r="J188" s="303">
        <v>833.03333333333319</v>
      </c>
      <c r="K188" s="302">
        <v>822.4</v>
      </c>
      <c r="L188" s="302">
        <v>811.5</v>
      </c>
      <c r="M188" s="302">
        <v>2.5456099999999999</v>
      </c>
      <c r="N188" s="1"/>
      <c r="O188" s="1"/>
    </row>
    <row r="189" spans="1:15" ht="12.75" customHeight="1">
      <c r="A189" s="30">
        <v>179</v>
      </c>
      <c r="B189" s="312" t="s">
        <v>111</v>
      </c>
      <c r="C189" s="302">
        <v>572.29999999999995</v>
      </c>
      <c r="D189" s="303">
        <v>569.69999999999993</v>
      </c>
      <c r="E189" s="303">
        <v>561.84999999999991</v>
      </c>
      <c r="F189" s="303">
        <v>551.4</v>
      </c>
      <c r="G189" s="303">
        <v>543.54999999999995</v>
      </c>
      <c r="H189" s="303">
        <v>580.14999999999986</v>
      </c>
      <c r="I189" s="303">
        <v>588</v>
      </c>
      <c r="J189" s="303">
        <v>598.44999999999982</v>
      </c>
      <c r="K189" s="302">
        <v>577.54999999999995</v>
      </c>
      <c r="L189" s="302">
        <v>559.25</v>
      </c>
      <c r="M189" s="302">
        <v>13.286210000000001</v>
      </c>
      <c r="N189" s="1"/>
      <c r="O189" s="1"/>
    </row>
    <row r="190" spans="1:15" ht="12.75" customHeight="1">
      <c r="A190" s="30">
        <v>180</v>
      </c>
      <c r="B190" s="312" t="s">
        <v>261</v>
      </c>
      <c r="C190" s="302">
        <v>1897.6</v>
      </c>
      <c r="D190" s="303">
        <v>1902.4166666666667</v>
      </c>
      <c r="E190" s="303">
        <v>1880.1833333333334</v>
      </c>
      <c r="F190" s="303">
        <v>1862.7666666666667</v>
      </c>
      <c r="G190" s="303">
        <v>1840.5333333333333</v>
      </c>
      <c r="H190" s="303">
        <v>1919.8333333333335</v>
      </c>
      <c r="I190" s="303">
        <v>1942.0666666666666</v>
      </c>
      <c r="J190" s="303">
        <v>1959.4833333333336</v>
      </c>
      <c r="K190" s="302">
        <v>1924.65</v>
      </c>
      <c r="L190" s="302">
        <v>1885</v>
      </c>
      <c r="M190" s="302">
        <v>9.8240700000000007</v>
      </c>
      <c r="N190" s="1"/>
      <c r="O190" s="1"/>
    </row>
    <row r="191" spans="1:15" ht="12.75" customHeight="1">
      <c r="A191" s="30">
        <v>181</v>
      </c>
      <c r="B191" s="312" t="s">
        <v>385</v>
      </c>
      <c r="C191" s="302">
        <v>971.65</v>
      </c>
      <c r="D191" s="303">
        <v>972.75</v>
      </c>
      <c r="E191" s="303">
        <v>957.95</v>
      </c>
      <c r="F191" s="303">
        <v>944.25</v>
      </c>
      <c r="G191" s="303">
        <v>929.45</v>
      </c>
      <c r="H191" s="303">
        <v>986.45</v>
      </c>
      <c r="I191" s="303">
        <v>1001.25</v>
      </c>
      <c r="J191" s="303">
        <v>1014.95</v>
      </c>
      <c r="K191" s="302">
        <v>987.55</v>
      </c>
      <c r="L191" s="302">
        <v>959.05</v>
      </c>
      <c r="M191" s="302">
        <v>6.9798600000000004</v>
      </c>
      <c r="N191" s="1"/>
      <c r="O191" s="1"/>
    </row>
    <row r="192" spans="1:15" ht="12.75" customHeight="1">
      <c r="A192" s="30">
        <v>182</v>
      </c>
      <c r="B192" s="312" t="s">
        <v>830</v>
      </c>
      <c r="C192" s="302">
        <v>18.05</v>
      </c>
      <c r="D192" s="303">
        <v>18.033333333333335</v>
      </c>
      <c r="E192" s="303">
        <v>17.866666666666671</v>
      </c>
      <c r="F192" s="303">
        <v>17.683333333333337</v>
      </c>
      <c r="G192" s="303">
        <v>17.516666666666673</v>
      </c>
      <c r="H192" s="303">
        <v>18.216666666666669</v>
      </c>
      <c r="I192" s="303">
        <v>18.383333333333333</v>
      </c>
      <c r="J192" s="303">
        <v>18.566666666666666</v>
      </c>
      <c r="K192" s="302">
        <v>18.2</v>
      </c>
      <c r="L192" s="302">
        <v>17.850000000000001</v>
      </c>
      <c r="M192" s="302">
        <v>9.8647600000000004</v>
      </c>
      <c r="N192" s="1"/>
      <c r="O192" s="1"/>
    </row>
    <row r="193" spans="1:15" ht="12.75" customHeight="1">
      <c r="A193" s="30">
        <v>183</v>
      </c>
      <c r="B193" s="312" t="s">
        <v>386</v>
      </c>
      <c r="C193" s="302">
        <v>906.5</v>
      </c>
      <c r="D193" s="303">
        <v>910.16666666666663</v>
      </c>
      <c r="E193" s="303">
        <v>896.63333333333321</v>
      </c>
      <c r="F193" s="303">
        <v>886.76666666666654</v>
      </c>
      <c r="G193" s="303">
        <v>873.23333333333312</v>
      </c>
      <c r="H193" s="303">
        <v>920.0333333333333</v>
      </c>
      <c r="I193" s="303">
        <v>933.56666666666683</v>
      </c>
      <c r="J193" s="303">
        <v>943.43333333333339</v>
      </c>
      <c r="K193" s="302">
        <v>923.7</v>
      </c>
      <c r="L193" s="302">
        <v>900.3</v>
      </c>
      <c r="M193" s="302">
        <v>0.22588</v>
      </c>
      <c r="N193" s="1"/>
      <c r="O193" s="1"/>
    </row>
    <row r="194" spans="1:15" ht="12.75" customHeight="1">
      <c r="A194" s="30">
        <v>184</v>
      </c>
      <c r="B194" s="312" t="s">
        <v>112</v>
      </c>
      <c r="C194" s="302">
        <v>1171.2</v>
      </c>
      <c r="D194" s="303">
        <v>1177</v>
      </c>
      <c r="E194" s="303">
        <v>1163.45</v>
      </c>
      <c r="F194" s="303">
        <v>1155.7</v>
      </c>
      <c r="G194" s="303">
        <v>1142.1500000000001</v>
      </c>
      <c r="H194" s="303">
        <v>1184.75</v>
      </c>
      <c r="I194" s="303">
        <v>1198.3000000000002</v>
      </c>
      <c r="J194" s="303">
        <v>1206.05</v>
      </c>
      <c r="K194" s="302">
        <v>1190.55</v>
      </c>
      <c r="L194" s="302">
        <v>1169.25</v>
      </c>
      <c r="M194" s="302">
        <v>10.52575</v>
      </c>
      <c r="N194" s="1"/>
      <c r="O194" s="1"/>
    </row>
    <row r="195" spans="1:15" ht="12.75" customHeight="1">
      <c r="A195" s="30">
        <v>185</v>
      </c>
      <c r="B195" s="312" t="s">
        <v>113</v>
      </c>
      <c r="C195" s="302">
        <v>1039.7</v>
      </c>
      <c r="D195" s="303">
        <v>1031.9666666666669</v>
      </c>
      <c r="E195" s="303">
        <v>1015.0333333333338</v>
      </c>
      <c r="F195" s="303">
        <v>990.36666666666679</v>
      </c>
      <c r="G195" s="303">
        <v>973.43333333333362</v>
      </c>
      <c r="H195" s="303">
        <v>1056.6333333333339</v>
      </c>
      <c r="I195" s="303">
        <v>1073.5666666666668</v>
      </c>
      <c r="J195" s="303">
        <v>1098.233333333334</v>
      </c>
      <c r="K195" s="302">
        <v>1048.9000000000001</v>
      </c>
      <c r="L195" s="302">
        <v>1007.3</v>
      </c>
      <c r="M195" s="302">
        <v>35.602269999999997</v>
      </c>
      <c r="N195" s="1"/>
      <c r="O195" s="1"/>
    </row>
    <row r="196" spans="1:15" ht="12.75" customHeight="1">
      <c r="A196" s="30">
        <v>186</v>
      </c>
      <c r="B196" s="312" t="s">
        <v>114</v>
      </c>
      <c r="C196" s="302">
        <v>2289.6</v>
      </c>
      <c r="D196" s="303">
        <v>2297.4500000000003</v>
      </c>
      <c r="E196" s="303">
        <v>2270.5000000000005</v>
      </c>
      <c r="F196" s="303">
        <v>2251.4</v>
      </c>
      <c r="G196" s="303">
        <v>2224.4500000000003</v>
      </c>
      <c r="H196" s="303">
        <v>2316.5500000000006</v>
      </c>
      <c r="I196" s="303">
        <v>2343.5000000000005</v>
      </c>
      <c r="J196" s="303">
        <v>2362.6000000000008</v>
      </c>
      <c r="K196" s="302">
        <v>2324.4</v>
      </c>
      <c r="L196" s="302">
        <v>2278.35</v>
      </c>
      <c r="M196" s="302">
        <v>28.730319999999999</v>
      </c>
      <c r="N196" s="1"/>
      <c r="O196" s="1"/>
    </row>
    <row r="197" spans="1:15" ht="12.75" customHeight="1">
      <c r="A197" s="30">
        <v>187</v>
      </c>
      <c r="B197" s="312" t="s">
        <v>115</v>
      </c>
      <c r="C197" s="302">
        <v>1885.05</v>
      </c>
      <c r="D197" s="303">
        <v>1870.0666666666666</v>
      </c>
      <c r="E197" s="303">
        <v>1850.0833333333333</v>
      </c>
      <c r="F197" s="303">
        <v>1815.1166666666666</v>
      </c>
      <c r="G197" s="303">
        <v>1795.1333333333332</v>
      </c>
      <c r="H197" s="303">
        <v>1905.0333333333333</v>
      </c>
      <c r="I197" s="303">
        <v>1925.0166666666669</v>
      </c>
      <c r="J197" s="303">
        <v>1959.9833333333333</v>
      </c>
      <c r="K197" s="302">
        <v>1890.05</v>
      </c>
      <c r="L197" s="302">
        <v>1835.1</v>
      </c>
      <c r="M197" s="302">
        <v>4.08162</v>
      </c>
      <c r="N197" s="1"/>
      <c r="O197" s="1"/>
    </row>
    <row r="198" spans="1:15" ht="12.75" customHeight="1">
      <c r="A198" s="30">
        <v>188</v>
      </c>
      <c r="B198" s="312" t="s">
        <v>116</v>
      </c>
      <c r="C198" s="302">
        <v>1385.1</v>
      </c>
      <c r="D198" s="303">
        <v>1383.8999999999999</v>
      </c>
      <c r="E198" s="303">
        <v>1379.7999999999997</v>
      </c>
      <c r="F198" s="303">
        <v>1374.4999999999998</v>
      </c>
      <c r="G198" s="303">
        <v>1370.3999999999996</v>
      </c>
      <c r="H198" s="303">
        <v>1389.1999999999998</v>
      </c>
      <c r="I198" s="303">
        <v>1393.2999999999997</v>
      </c>
      <c r="J198" s="303">
        <v>1398.6</v>
      </c>
      <c r="K198" s="302">
        <v>1388</v>
      </c>
      <c r="L198" s="302">
        <v>1378.6</v>
      </c>
      <c r="M198" s="302">
        <v>57.375100000000003</v>
      </c>
      <c r="N198" s="1"/>
      <c r="O198" s="1"/>
    </row>
    <row r="199" spans="1:15" ht="12.75" customHeight="1">
      <c r="A199" s="30">
        <v>189</v>
      </c>
      <c r="B199" s="312" t="s">
        <v>117</v>
      </c>
      <c r="C199" s="302">
        <v>607.9</v>
      </c>
      <c r="D199" s="303">
        <v>602.88333333333333</v>
      </c>
      <c r="E199" s="303">
        <v>596.2166666666667</v>
      </c>
      <c r="F199" s="303">
        <v>584.53333333333342</v>
      </c>
      <c r="G199" s="303">
        <v>577.86666666666679</v>
      </c>
      <c r="H199" s="303">
        <v>614.56666666666661</v>
      </c>
      <c r="I199" s="303">
        <v>621.23333333333335</v>
      </c>
      <c r="J199" s="303">
        <v>632.91666666666652</v>
      </c>
      <c r="K199" s="302">
        <v>609.54999999999995</v>
      </c>
      <c r="L199" s="302">
        <v>591.20000000000005</v>
      </c>
      <c r="M199" s="302">
        <v>52.520110000000003</v>
      </c>
      <c r="N199" s="1"/>
      <c r="O199" s="1"/>
    </row>
    <row r="200" spans="1:15" ht="12.75" customHeight="1">
      <c r="A200" s="30">
        <v>190</v>
      </c>
      <c r="B200" s="312" t="s">
        <v>383</v>
      </c>
      <c r="C200" s="302">
        <v>1121.8499999999999</v>
      </c>
      <c r="D200" s="303">
        <v>1117.3833333333332</v>
      </c>
      <c r="E200" s="303">
        <v>1099.5166666666664</v>
      </c>
      <c r="F200" s="303">
        <v>1077.1833333333332</v>
      </c>
      <c r="G200" s="303">
        <v>1059.3166666666664</v>
      </c>
      <c r="H200" s="303">
        <v>1139.7166666666665</v>
      </c>
      <c r="I200" s="303">
        <v>1157.5833333333333</v>
      </c>
      <c r="J200" s="303">
        <v>1179.9166666666665</v>
      </c>
      <c r="K200" s="302">
        <v>1135.25</v>
      </c>
      <c r="L200" s="302">
        <v>1095.05</v>
      </c>
      <c r="M200" s="302">
        <v>1.2295499999999999</v>
      </c>
      <c r="N200" s="1"/>
      <c r="O200" s="1"/>
    </row>
    <row r="201" spans="1:15" ht="12.75" customHeight="1">
      <c r="A201" s="30">
        <v>191</v>
      </c>
      <c r="B201" s="312" t="s">
        <v>387</v>
      </c>
      <c r="C201" s="302">
        <v>185.35</v>
      </c>
      <c r="D201" s="303">
        <v>185.41666666666666</v>
      </c>
      <c r="E201" s="303">
        <v>183.93333333333331</v>
      </c>
      <c r="F201" s="303">
        <v>182.51666666666665</v>
      </c>
      <c r="G201" s="303">
        <v>181.0333333333333</v>
      </c>
      <c r="H201" s="303">
        <v>186.83333333333331</v>
      </c>
      <c r="I201" s="303">
        <v>188.31666666666666</v>
      </c>
      <c r="J201" s="303">
        <v>189.73333333333332</v>
      </c>
      <c r="K201" s="302">
        <v>186.9</v>
      </c>
      <c r="L201" s="302">
        <v>184</v>
      </c>
      <c r="M201" s="302">
        <v>0.40512999999999999</v>
      </c>
      <c r="N201" s="1"/>
      <c r="O201" s="1"/>
    </row>
    <row r="202" spans="1:15" ht="12.75" customHeight="1">
      <c r="A202" s="30">
        <v>192</v>
      </c>
      <c r="B202" s="312" t="s">
        <v>388</v>
      </c>
      <c r="C202" s="302">
        <v>110.9</v>
      </c>
      <c r="D202" s="303">
        <v>111.21666666666665</v>
      </c>
      <c r="E202" s="303">
        <v>108.68333333333331</v>
      </c>
      <c r="F202" s="303">
        <v>106.46666666666665</v>
      </c>
      <c r="G202" s="303">
        <v>103.93333333333331</v>
      </c>
      <c r="H202" s="303">
        <v>113.43333333333331</v>
      </c>
      <c r="I202" s="303">
        <v>115.96666666666664</v>
      </c>
      <c r="J202" s="303">
        <v>118.18333333333331</v>
      </c>
      <c r="K202" s="302">
        <v>113.75</v>
      </c>
      <c r="L202" s="302">
        <v>109</v>
      </c>
      <c r="M202" s="302">
        <v>11.789009999999999</v>
      </c>
      <c r="N202" s="1"/>
      <c r="O202" s="1"/>
    </row>
    <row r="203" spans="1:15" ht="12.75" customHeight="1">
      <c r="A203" s="30">
        <v>193</v>
      </c>
      <c r="B203" s="312" t="s">
        <v>118</v>
      </c>
      <c r="C203" s="302">
        <v>2663.1</v>
      </c>
      <c r="D203" s="303">
        <v>2678.8333333333335</v>
      </c>
      <c r="E203" s="303">
        <v>2624.666666666667</v>
      </c>
      <c r="F203" s="303">
        <v>2586.2333333333336</v>
      </c>
      <c r="G203" s="303">
        <v>2532.0666666666671</v>
      </c>
      <c r="H203" s="303">
        <v>2717.2666666666669</v>
      </c>
      <c r="I203" s="303">
        <v>2771.4333333333338</v>
      </c>
      <c r="J203" s="303">
        <v>2809.8666666666668</v>
      </c>
      <c r="K203" s="302">
        <v>2733</v>
      </c>
      <c r="L203" s="302">
        <v>2640.4</v>
      </c>
      <c r="M203" s="302">
        <v>10.936450000000001</v>
      </c>
      <c r="N203" s="1"/>
      <c r="O203" s="1"/>
    </row>
    <row r="204" spans="1:15" ht="12.75" customHeight="1">
      <c r="A204" s="30">
        <v>194</v>
      </c>
      <c r="B204" s="312" t="s">
        <v>384</v>
      </c>
      <c r="C204" s="302">
        <v>66.8</v>
      </c>
      <c r="D204" s="303">
        <v>66.266666666666666</v>
      </c>
      <c r="E204" s="303">
        <v>65.233333333333334</v>
      </c>
      <c r="F204" s="303">
        <v>63.666666666666671</v>
      </c>
      <c r="G204" s="303">
        <v>62.63333333333334</v>
      </c>
      <c r="H204" s="303">
        <v>67.833333333333329</v>
      </c>
      <c r="I204" s="303">
        <v>68.86666666666666</v>
      </c>
      <c r="J204" s="303">
        <v>70.433333333333323</v>
      </c>
      <c r="K204" s="302">
        <v>67.3</v>
      </c>
      <c r="L204" s="302">
        <v>64.7</v>
      </c>
      <c r="M204" s="302">
        <v>75.837209999999999</v>
      </c>
      <c r="N204" s="1"/>
      <c r="O204" s="1"/>
    </row>
    <row r="205" spans="1:15" ht="12.75" customHeight="1">
      <c r="A205" s="30">
        <v>195</v>
      </c>
      <c r="B205" s="312" t="s">
        <v>831</v>
      </c>
      <c r="C205" s="302">
        <v>960.75</v>
      </c>
      <c r="D205" s="303">
        <v>962.9</v>
      </c>
      <c r="E205" s="303">
        <v>950.8</v>
      </c>
      <c r="F205" s="303">
        <v>940.85</v>
      </c>
      <c r="G205" s="303">
        <v>928.75</v>
      </c>
      <c r="H205" s="303">
        <v>972.84999999999991</v>
      </c>
      <c r="I205" s="303">
        <v>984.95</v>
      </c>
      <c r="J205" s="303">
        <v>994.89999999999986</v>
      </c>
      <c r="K205" s="302">
        <v>975</v>
      </c>
      <c r="L205" s="302">
        <v>952.95</v>
      </c>
      <c r="M205" s="302">
        <v>0.43691999999999998</v>
      </c>
      <c r="N205" s="1"/>
      <c r="O205" s="1"/>
    </row>
    <row r="206" spans="1:15" ht="12.75" customHeight="1">
      <c r="A206" s="30">
        <v>196</v>
      </c>
      <c r="B206" s="312" t="s">
        <v>820</v>
      </c>
      <c r="C206" s="302">
        <v>317.39999999999998</v>
      </c>
      <c r="D206" s="303">
        <v>318.8</v>
      </c>
      <c r="E206" s="303">
        <v>313.85000000000002</v>
      </c>
      <c r="F206" s="303">
        <v>310.3</v>
      </c>
      <c r="G206" s="303">
        <v>305.35000000000002</v>
      </c>
      <c r="H206" s="303">
        <v>322.35000000000002</v>
      </c>
      <c r="I206" s="303">
        <v>327.29999999999995</v>
      </c>
      <c r="J206" s="303">
        <v>330.85</v>
      </c>
      <c r="K206" s="302">
        <v>323.75</v>
      </c>
      <c r="L206" s="302">
        <v>315.25</v>
      </c>
      <c r="M206" s="302">
        <v>3.3003300000000002</v>
      </c>
      <c r="N206" s="1"/>
      <c r="O206" s="1"/>
    </row>
    <row r="207" spans="1:15" ht="12.75" customHeight="1">
      <c r="A207" s="30">
        <v>197</v>
      </c>
      <c r="B207" s="312" t="s">
        <v>120</v>
      </c>
      <c r="C207" s="302">
        <v>409.9</v>
      </c>
      <c r="D207" s="303">
        <v>410.23333333333329</v>
      </c>
      <c r="E207" s="303">
        <v>406.06666666666661</v>
      </c>
      <c r="F207" s="303">
        <v>402.23333333333329</v>
      </c>
      <c r="G207" s="303">
        <v>398.06666666666661</v>
      </c>
      <c r="H207" s="303">
        <v>414.06666666666661</v>
      </c>
      <c r="I207" s="303">
        <v>418.23333333333323</v>
      </c>
      <c r="J207" s="303">
        <v>422.06666666666661</v>
      </c>
      <c r="K207" s="302">
        <v>414.4</v>
      </c>
      <c r="L207" s="302">
        <v>406.4</v>
      </c>
      <c r="M207" s="302">
        <v>72.02046</v>
      </c>
      <c r="N207" s="1"/>
      <c r="O207" s="1"/>
    </row>
    <row r="208" spans="1:15" ht="12.75" customHeight="1">
      <c r="A208" s="30">
        <v>198</v>
      </c>
      <c r="B208" s="312" t="s">
        <v>389</v>
      </c>
      <c r="C208" s="302">
        <v>106.5</v>
      </c>
      <c r="D208" s="303">
        <v>105.61666666666667</v>
      </c>
      <c r="E208" s="303">
        <v>104.38333333333335</v>
      </c>
      <c r="F208" s="303">
        <v>102.26666666666668</v>
      </c>
      <c r="G208" s="303">
        <v>101.03333333333336</v>
      </c>
      <c r="H208" s="303">
        <v>107.73333333333335</v>
      </c>
      <c r="I208" s="303">
        <v>108.96666666666667</v>
      </c>
      <c r="J208" s="303">
        <v>111.08333333333334</v>
      </c>
      <c r="K208" s="302">
        <v>106.85</v>
      </c>
      <c r="L208" s="302">
        <v>103.5</v>
      </c>
      <c r="M208" s="302">
        <v>30.224299999999999</v>
      </c>
      <c r="N208" s="1"/>
      <c r="O208" s="1"/>
    </row>
    <row r="209" spans="1:15" ht="12.75" customHeight="1">
      <c r="A209" s="30">
        <v>199</v>
      </c>
      <c r="B209" s="312" t="s">
        <v>121</v>
      </c>
      <c r="C209" s="302">
        <v>232.15</v>
      </c>
      <c r="D209" s="303">
        <v>231.16666666666666</v>
      </c>
      <c r="E209" s="303">
        <v>229.63333333333333</v>
      </c>
      <c r="F209" s="303">
        <v>227.11666666666667</v>
      </c>
      <c r="G209" s="303">
        <v>225.58333333333334</v>
      </c>
      <c r="H209" s="303">
        <v>233.68333333333331</v>
      </c>
      <c r="I209" s="303">
        <v>235.21666666666667</v>
      </c>
      <c r="J209" s="303">
        <v>237.73333333333329</v>
      </c>
      <c r="K209" s="302">
        <v>232.7</v>
      </c>
      <c r="L209" s="302">
        <v>228.65</v>
      </c>
      <c r="M209" s="302">
        <v>51.728470000000002</v>
      </c>
      <c r="N209" s="1"/>
      <c r="O209" s="1"/>
    </row>
    <row r="210" spans="1:15" ht="12.75" customHeight="1">
      <c r="A210" s="30">
        <v>200</v>
      </c>
      <c r="B210" s="312" t="s">
        <v>122</v>
      </c>
      <c r="C210" s="302">
        <v>2284.8000000000002</v>
      </c>
      <c r="D210" s="303">
        <v>2282.9666666666667</v>
      </c>
      <c r="E210" s="303">
        <v>2258.9833333333336</v>
      </c>
      <c r="F210" s="303">
        <v>2233.166666666667</v>
      </c>
      <c r="G210" s="303">
        <v>2209.1833333333338</v>
      </c>
      <c r="H210" s="303">
        <v>2308.7833333333333</v>
      </c>
      <c r="I210" s="303">
        <v>2332.766666666666</v>
      </c>
      <c r="J210" s="303">
        <v>2358.583333333333</v>
      </c>
      <c r="K210" s="302">
        <v>2306.9499999999998</v>
      </c>
      <c r="L210" s="302">
        <v>2257.15</v>
      </c>
      <c r="M210" s="302">
        <v>14.603350000000001</v>
      </c>
      <c r="N210" s="1"/>
      <c r="O210" s="1"/>
    </row>
    <row r="211" spans="1:15" ht="12.75" customHeight="1">
      <c r="A211" s="30">
        <v>201</v>
      </c>
      <c r="B211" s="312" t="s">
        <v>262</v>
      </c>
      <c r="C211" s="302">
        <v>305.8</v>
      </c>
      <c r="D211" s="303">
        <v>306.71666666666664</v>
      </c>
      <c r="E211" s="303">
        <v>303.43333333333328</v>
      </c>
      <c r="F211" s="303">
        <v>301.06666666666666</v>
      </c>
      <c r="G211" s="303">
        <v>297.7833333333333</v>
      </c>
      <c r="H211" s="303">
        <v>309.08333333333326</v>
      </c>
      <c r="I211" s="303">
        <v>312.36666666666667</v>
      </c>
      <c r="J211" s="303">
        <v>314.73333333333323</v>
      </c>
      <c r="K211" s="302">
        <v>310</v>
      </c>
      <c r="L211" s="302">
        <v>304.35000000000002</v>
      </c>
      <c r="M211" s="302">
        <v>2.6447500000000002</v>
      </c>
      <c r="N211" s="1"/>
      <c r="O211" s="1"/>
    </row>
    <row r="212" spans="1:15" ht="12.75" customHeight="1">
      <c r="A212" s="30">
        <v>202</v>
      </c>
      <c r="B212" s="312" t="s">
        <v>832</v>
      </c>
      <c r="C212" s="302">
        <v>784.75</v>
      </c>
      <c r="D212" s="303">
        <v>787.75</v>
      </c>
      <c r="E212" s="303">
        <v>774</v>
      </c>
      <c r="F212" s="303">
        <v>763.25</v>
      </c>
      <c r="G212" s="303">
        <v>749.5</v>
      </c>
      <c r="H212" s="303">
        <v>798.5</v>
      </c>
      <c r="I212" s="303">
        <v>812.25</v>
      </c>
      <c r="J212" s="303">
        <v>823</v>
      </c>
      <c r="K212" s="302">
        <v>801.5</v>
      </c>
      <c r="L212" s="302">
        <v>777</v>
      </c>
      <c r="M212" s="302">
        <v>0.47954000000000002</v>
      </c>
      <c r="N212" s="1"/>
      <c r="O212" s="1"/>
    </row>
    <row r="213" spans="1:15" ht="12.75" customHeight="1">
      <c r="A213" s="30">
        <v>203</v>
      </c>
      <c r="B213" s="312" t="s">
        <v>390</v>
      </c>
      <c r="C213" s="302">
        <v>31818.400000000001</v>
      </c>
      <c r="D213" s="303">
        <v>31721.483333333337</v>
      </c>
      <c r="E213" s="303">
        <v>31465.016666666674</v>
      </c>
      <c r="F213" s="303">
        <v>31111.633333333335</v>
      </c>
      <c r="G213" s="303">
        <v>30855.166666666672</v>
      </c>
      <c r="H213" s="303">
        <v>32074.866666666676</v>
      </c>
      <c r="I213" s="303">
        <v>32331.333333333336</v>
      </c>
      <c r="J213" s="303">
        <v>32684.716666666678</v>
      </c>
      <c r="K213" s="302">
        <v>31977.95</v>
      </c>
      <c r="L213" s="302">
        <v>31368.1</v>
      </c>
      <c r="M213" s="302">
        <v>2.1610000000000001E-2</v>
      </c>
      <c r="N213" s="1"/>
      <c r="O213" s="1"/>
    </row>
    <row r="214" spans="1:15" ht="12.75" customHeight="1">
      <c r="A214" s="30">
        <v>204</v>
      </c>
      <c r="B214" s="312" t="s">
        <v>391</v>
      </c>
      <c r="C214" s="302">
        <v>36</v>
      </c>
      <c r="D214" s="303">
        <v>35.950000000000003</v>
      </c>
      <c r="E214" s="303">
        <v>35.750000000000007</v>
      </c>
      <c r="F214" s="303">
        <v>35.500000000000007</v>
      </c>
      <c r="G214" s="303">
        <v>35.300000000000011</v>
      </c>
      <c r="H214" s="303">
        <v>36.200000000000003</v>
      </c>
      <c r="I214" s="303">
        <v>36.399999999999991</v>
      </c>
      <c r="J214" s="303">
        <v>36.65</v>
      </c>
      <c r="K214" s="302">
        <v>36.15</v>
      </c>
      <c r="L214" s="302">
        <v>35.700000000000003</v>
      </c>
      <c r="M214" s="302">
        <v>6.8392600000000003</v>
      </c>
      <c r="N214" s="1"/>
      <c r="O214" s="1"/>
    </row>
    <row r="215" spans="1:15" ht="12.75" customHeight="1">
      <c r="A215" s="30">
        <v>205</v>
      </c>
      <c r="B215" s="312" t="s">
        <v>403</v>
      </c>
      <c r="C215" s="302">
        <v>73.95</v>
      </c>
      <c r="D215" s="303">
        <v>73.266666666666666</v>
      </c>
      <c r="E215" s="303">
        <v>72.133333333333326</v>
      </c>
      <c r="F215" s="303">
        <v>70.316666666666663</v>
      </c>
      <c r="G215" s="303">
        <v>69.183333333333323</v>
      </c>
      <c r="H215" s="303">
        <v>75.083333333333329</v>
      </c>
      <c r="I215" s="303">
        <v>76.216666666666683</v>
      </c>
      <c r="J215" s="303">
        <v>78.033333333333331</v>
      </c>
      <c r="K215" s="302">
        <v>74.400000000000006</v>
      </c>
      <c r="L215" s="302">
        <v>71.45</v>
      </c>
      <c r="M215" s="302">
        <v>96.400710000000004</v>
      </c>
      <c r="N215" s="1"/>
      <c r="O215" s="1"/>
    </row>
    <row r="216" spans="1:15" ht="12.75" customHeight="1">
      <c r="A216" s="30">
        <v>206</v>
      </c>
      <c r="B216" s="312" t="s">
        <v>123</v>
      </c>
      <c r="C216" s="302">
        <v>117.45</v>
      </c>
      <c r="D216" s="303">
        <v>116.7</v>
      </c>
      <c r="E216" s="303">
        <v>115.4</v>
      </c>
      <c r="F216" s="303">
        <v>113.35000000000001</v>
      </c>
      <c r="G216" s="303">
        <v>112.05000000000001</v>
      </c>
      <c r="H216" s="303">
        <v>118.75</v>
      </c>
      <c r="I216" s="303">
        <v>120.04999999999998</v>
      </c>
      <c r="J216" s="303">
        <v>122.1</v>
      </c>
      <c r="K216" s="302">
        <v>118</v>
      </c>
      <c r="L216" s="302">
        <v>114.65</v>
      </c>
      <c r="M216" s="302">
        <v>74.97287</v>
      </c>
      <c r="N216" s="1"/>
      <c r="O216" s="1"/>
    </row>
    <row r="217" spans="1:15" ht="12.75" customHeight="1">
      <c r="A217" s="30">
        <v>207</v>
      </c>
      <c r="B217" s="312" t="s">
        <v>124</v>
      </c>
      <c r="C217" s="302">
        <v>749.75</v>
      </c>
      <c r="D217" s="303">
        <v>748.23333333333323</v>
      </c>
      <c r="E217" s="303">
        <v>744.71666666666647</v>
      </c>
      <c r="F217" s="303">
        <v>739.68333333333328</v>
      </c>
      <c r="G217" s="303">
        <v>736.16666666666652</v>
      </c>
      <c r="H217" s="303">
        <v>753.26666666666642</v>
      </c>
      <c r="I217" s="303">
        <v>756.78333333333308</v>
      </c>
      <c r="J217" s="303">
        <v>761.81666666666638</v>
      </c>
      <c r="K217" s="302">
        <v>751.75</v>
      </c>
      <c r="L217" s="302">
        <v>743.2</v>
      </c>
      <c r="M217" s="302">
        <v>109.49759</v>
      </c>
      <c r="N217" s="1"/>
      <c r="O217" s="1"/>
    </row>
    <row r="218" spans="1:15" ht="12.75" customHeight="1">
      <c r="A218" s="30">
        <v>208</v>
      </c>
      <c r="B218" s="312" t="s">
        <v>125</v>
      </c>
      <c r="C218" s="302">
        <v>1235.9000000000001</v>
      </c>
      <c r="D218" s="303">
        <v>1240.3833333333334</v>
      </c>
      <c r="E218" s="303">
        <v>1221.5166666666669</v>
      </c>
      <c r="F218" s="303">
        <v>1207.1333333333334</v>
      </c>
      <c r="G218" s="303">
        <v>1188.2666666666669</v>
      </c>
      <c r="H218" s="303">
        <v>1254.7666666666669</v>
      </c>
      <c r="I218" s="303">
        <v>1273.6333333333332</v>
      </c>
      <c r="J218" s="303">
        <v>1288.0166666666669</v>
      </c>
      <c r="K218" s="302">
        <v>1259.25</v>
      </c>
      <c r="L218" s="302">
        <v>1226</v>
      </c>
      <c r="M218" s="302">
        <v>4.4477900000000004</v>
      </c>
      <c r="N218" s="1"/>
      <c r="O218" s="1"/>
    </row>
    <row r="219" spans="1:15" ht="12.75" customHeight="1">
      <c r="A219" s="30">
        <v>209</v>
      </c>
      <c r="B219" s="312" t="s">
        <v>126</v>
      </c>
      <c r="C219" s="302">
        <v>545.35</v>
      </c>
      <c r="D219" s="303">
        <v>543.9</v>
      </c>
      <c r="E219" s="303">
        <v>539.04999999999995</v>
      </c>
      <c r="F219" s="303">
        <v>532.75</v>
      </c>
      <c r="G219" s="303">
        <v>527.9</v>
      </c>
      <c r="H219" s="303">
        <v>550.19999999999993</v>
      </c>
      <c r="I219" s="303">
        <v>555.05000000000007</v>
      </c>
      <c r="J219" s="303">
        <v>561.34999999999991</v>
      </c>
      <c r="K219" s="302">
        <v>548.75</v>
      </c>
      <c r="L219" s="302">
        <v>537.6</v>
      </c>
      <c r="M219" s="302">
        <v>9.9970400000000001</v>
      </c>
      <c r="N219" s="1"/>
      <c r="O219" s="1"/>
    </row>
    <row r="220" spans="1:15" ht="12.75" customHeight="1">
      <c r="A220" s="30">
        <v>210</v>
      </c>
      <c r="B220" s="312" t="s">
        <v>407</v>
      </c>
      <c r="C220" s="302">
        <v>153.1</v>
      </c>
      <c r="D220" s="303">
        <v>151</v>
      </c>
      <c r="E220" s="303">
        <v>148.1</v>
      </c>
      <c r="F220" s="303">
        <v>143.1</v>
      </c>
      <c r="G220" s="303">
        <v>140.19999999999999</v>
      </c>
      <c r="H220" s="303">
        <v>156</v>
      </c>
      <c r="I220" s="303">
        <v>158.89999999999998</v>
      </c>
      <c r="J220" s="303">
        <v>163.9</v>
      </c>
      <c r="K220" s="302">
        <v>153.9</v>
      </c>
      <c r="L220" s="302">
        <v>146</v>
      </c>
      <c r="M220" s="302">
        <v>3.0253999999999999</v>
      </c>
      <c r="N220" s="1"/>
      <c r="O220" s="1"/>
    </row>
    <row r="221" spans="1:15" ht="12.75" customHeight="1">
      <c r="A221" s="30">
        <v>211</v>
      </c>
      <c r="B221" s="312" t="s">
        <v>393</v>
      </c>
      <c r="C221" s="302">
        <v>36.950000000000003</v>
      </c>
      <c r="D221" s="303">
        <v>36.9</v>
      </c>
      <c r="E221" s="303">
        <v>36.549999999999997</v>
      </c>
      <c r="F221" s="303">
        <v>36.15</v>
      </c>
      <c r="G221" s="303">
        <v>35.799999999999997</v>
      </c>
      <c r="H221" s="303">
        <v>37.299999999999997</v>
      </c>
      <c r="I221" s="303">
        <v>37.650000000000006</v>
      </c>
      <c r="J221" s="303">
        <v>38.049999999999997</v>
      </c>
      <c r="K221" s="302">
        <v>37.25</v>
      </c>
      <c r="L221" s="302">
        <v>36.5</v>
      </c>
      <c r="M221" s="302">
        <v>47.967779999999998</v>
      </c>
      <c r="N221" s="1"/>
      <c r="O221" s="1"/>
    </row>
    <row r="222" spans="1:15" ht="12.75" customHeight="1">
      <c r="A222" s="30">
        <v>212</v>
      </c>
      <c r="B222" s="312" t="s">
        <v>127</v>
      </c>
      <c r="C222" s="302">
        <v>9.5500000000000007</v>
      </c>
      <c r="D222" s="303">
        <v>9.5166666666666675</v>
      </c>
      <c r="E222" s="303">
        <v>9.3833333333333346</v>
      </c>
      <c r="F222" s="303">
        <v>9.2166666666666668</v>
      </c>
      <c r="G222" s="303">
        <v>9.0833333333333339</v>
      </c>
      <c r="H222" s="303">
        <v>9.6833333333333353</v>
      </c>
      <c r="I222" s="303">
        <v>9.8166666666666682</v>
      </c>
      <c r="J222" s="303">
        <v>9.9833333333333361</v>
      </c>
      <c r="K222" s="302">
        <v>9.65</v>
      </c>
      <c r="L222" s="302">
        <v>9.35</v>
      </c>
      <c r="M222" s="302">
        <v>1010.97316</v>
      </c>
      <c r="N222" s="1"/>
      <c r="O222" s="1"/>
    </row>
    <row r="223" spans="1:15" ht="12.75" customHeight="1">
      <c r="A223" s="30">
        <v>213</v>
      </c>
      <c r="B223" s="312" t="s">
        <v>394</v>
      </c>
      <c r="C223" s="302">
        <v>50.6</v>
      </c>
      <c r="D223" s="303">
        <v>50.20000000000001</v>
      </c>
      <c r="E223" s="303">
        <v>49.600000000000023</v>
      </c>
      <c r="F223" s="303">
        <v>48.600000000000016</v>
      </c>
      <c r="G223" s="303">
        <v>48.000000000000028</v>
      </c>
      <c r="H223" s="303">
        <v>51.200000000000017</v>
      </c>
      <c r="I223" s="303">
        <v>51.8</v>
      </c>
      <c r="J223" s="303">
        <v>52.800000000000011</v>
      </c>
      <c r="K223" s="302">
        <v>50.8</v>
      </c>
      <c r="L223" s="302">
        <v>49.2</v>
      </c>
      <c r="M223" s="302">
        <v>34.317630000000001</v>
      </c>
      <c r="N223" s="1"/>
      <c r="O223" s="1"/>
    </row>
    <row r="224" spans="1:15" ht="12.75" customHeight="1">
      <c r="A224" s="30">
        <v>214</v>
      </c>
      <c r="B224" s="312" t="s">
        <v>128</v>
      </c>
      <c r="C224" s="302">
        <v>36.299999999999997</v>
      </c>
      <c r="D224" s="303">
        <v>36.25</v>
      </c>
      <c r="E224" s="303">
        <v>36.049999999999997</v>
      </c>
      <c r="F224" s="303">
        <v>35.799999999999997</v>
      </c>
      <c r="G224" s="303">
        <v>35.599999999999994</v>
      </c>
      <c r="H224" s="303">
        <v>36.5</v>
      </c>
      <c r="I224" s="303">
        <v>36.700000000000003</v>
      </c>
      <c r="J224" s="303">
        <v>36.950000000000003</v>
      </c>
      <c r="K224" s="302">
        <v>36.450000000000003</v>
      </c>
      <c r="L224" s="302">
        <v>36</v>
      </c>
      <c r="M224" s="302">
        <v>117.1593</v>
      </c>
      <c r="N224" s="1"/>
      <c r="O224" s="1"/>
    </row>
    <row r="225" spans="1:15" ht="12.75" customHeight="1">
      <c r="A225" s="30">
        <v>215</v>
      </c>
      <c r="B225" s="312" t="s">
        <v>405</v>
      </c>
      <c r="C225" s="302">
        <v>188.1</v>
      </c>
      <c r="D225" s="303">
        <v>188.65</v>
      </c>
      <c r="E225" s="303">
        <v>186.5</v>
      </c>
      <c r="F225" s="303">
        <v>184.9</v>
      </c>
      <c r="G225" s="303">
        <v>182.75</v>
      </c>
      <c r="H225" s="303">
        <v>190.25</v>
      </c>
      <c r="I225" s="303">
        <v>192.40000000000003</v>
      </c>
      <c r="J225" s="303">
        <v>194</v>
      </c>
      <c r="K225" s="302">
        <v>190.8</v>
      </c>
      <c r="L225" s="302">
        <v>187.05</v>
      </c>
      <c r="M225" s="302">
        <v>46.613979999999998</v>
      </c>
      <c r="N225" s="1"/>
      <c r="O225" s="1"/>
    </row>
    <row r="226" spans="1:15" ht="12.75" customHeight="1">
      <c r="A226" s="30">
        <v>216</v>
      </c>
      <c r="B226" s="312" t="s">
        <v>395</v>
      </c>
      <c r="C226" s="302">
        <v>926.25</v>
      </c>
      <c r="D226" s="303">
        <v>903.5</v>
      </c>
      <c r="E226" s="303">
        <v>864.05</v>
      </c>
      <c r="F226" s="303">
        <v>801.84999999999991</v>
      </c>
      <c r="G226" s="303">
        <v>762.39999999999986</v>
      </c>
      <c r="H226" s="303">
        <v>965.7</v>
      </c>
      <c r="I226" s="303">
        <v>1005.1500000000001</v>
      </c>
      <c r="J226" s="303">
        <v>1067.3500000000001</v>
      </c>
      <c r="K226" s="302">
        <v>942.95</v>
      </c>
      <c r="L226" s="302">
        <v>841.3</v>
      </c>
      <c r="M226" s="302">
        <v>1.77681</v>
      </c>
      <c r="N226" s="1"/>
      <c r="O226" s="1"/>
    </row>
    <row r="227" spans="1:15" ht="12.75" customHeight="1">
      <c r="A227" s="30">
        <v>217</v>
      </c>
      <c r="B227" s="312" t="s">
        <v>129</v>
      </c>
      <c r="C227" s="302">
        <v>362.05</v>
      </c>
      <c r="D227" s="303">
        <v>365.18333333333334</v>
      </c>
      <c r="E227" s="303">
        <v>357.31666666666666</v>
      </c>
      <c r="F227" s="303">
        <v>352.58333333333331</v>
      </c>
      <c r="G227" s="303">
        <v>344.71666666666664</v>
      </c>
      <c r="H227" s="303">
        <v>369.91666666666669</v>
      </c>
      <c r="I227" s="303">
        <v>377.78333333333336</v>
      </c>
      <c r="J227" s="303">
        <v>382.51666666666671</v>
      </c>
      <c r="K227" s="302">
        <v>373.05</v>
      </c>
      <c r="L227" s="302">
        <v>360.45</v>
      </c>
      <c r="M227" s="302">
        <v>25.85474</v>
      </c>
      <c r="N227" s="1"/>
      <c r="O227" s="1"/>
    </row>
    <row r="228" spans="1:15" ht="12.75" customHeight="1">
      <c r="A228" s="30">
        <v>218</v>
      </c>
      <c r="B228" s="312" t="s">
        <v>396</v>
      </c>
      <c r="C228" s="302">
        <v>336.45</v>
      </c>
      <c r="D228" s="303">
        <v>334.03333333333336</v>
      </c>
      <c r="E228" s="303">
        <v>329.06666666666672</v>
      </c>
      <c r="F228" s="303">
        <v>321.68333333333334</v>
      </c>
      <c r="G228" s="303">
        <v>316.7166666666667</v>
      </c>
      <c r="H228" s="303">
        <v>341.41666666666674</v>
      </c>
      <c r="I228" s="303">
        <v>346.38333333333333</v>
      </c>
      <c r="J228" s="303">
        <v>353.76666666666677</v>
      </c>
      <c r="K228" s="302">
        <v>339</v>
      </c>
      <c r="L228" s="302">
        <v>326.64999999999998</v>
      </c>
      <c r="M228" s="302">
        <v>4.6627999999999998</v>
      </c>
      <c r="N228" s="1"/>
      <c r="O228" s="1"/>
    </row>
    <row r="229" spans="1:15" ht="12.75" customHeight="1">
      <c r="A229" s="30">
        <v>219</v>
      </c>
      <c r="B229" s="312" t="s">
        <v>397</v>
      </c>
      <c r="C229" s="302">
        <v>1537.5</v>
      </c>
      <c r="D229" s="303">
        <v>1554.1833333333334</v>
      </c>
      <c r="E229" s="303">
        <v>1517.3166666666668</v>
      </c>
      <c r="F229" s="303">
        <v>1497.1333333333334</v>
      </c>
      <c r="G229" s="303">
        <v>1460.2666666666669</v>
      </c>
      <c r="H229" s="303">
        <v>1574.3666666666668</v>
      </c>
      <c r="I229" s="303">
        <v>1611.2333333333336</v>
      </c>
      <c r="J229" s="303">
        <v>1631.4166666666667</v>
      </c>
      <c r="K229" s="302">
        <v>1591.05</v>
      </c>
      <c r="L229" s="302">
        <v>1534</v>
      </c>
      <c r="M229" s="302">
        <v>0.14094999999999999</v>
      </c>
      <c r="N229" s="1"/>
      <c r="O229" s="1"/>
    </row>
    <row r="230" spans="1:15" ht="12.75" customHeight="1">
      <c r="A230" s="30">
        <v>220</v>
      </c>
      <c r="B230" s="312" t="s">
        <v>130</v>
      </c>
      <c r="C230" s="302">
        <v>234.55</v>
      </c>
      <c r="D230" s="303">
        <v>233.73333333333335</v>
      </c>
      <c r="E230" s="303">
        <v>231.01666666666671</v>
      </c>
      <c r="F230" s="303">
        <v>227.48333333333335</v>
      </c>
      <c r="G230" s="303">
        <v>224.76666666666671</v>
      </c>
      <c r="H230" s="303">
        <v>237.26666666666671</v>
      </c>
      <c r="I230" s="303">
        <v>239.98333333333335</v>
      </c>
      <c r="J230" s="303">
        <v>243.51666666666671</v>
      </c>
      <c r="K230" s="302">
        <v>236.45</v>
      </c>
      <c r="L230" s="302">
        <v>230.2</v>
      </c>
      <c r="M230" s="302">
        <v>33.118130000000001</v>
      </c>
      <c r="N230" s="1"/>
      <c r="O230" s="1"/>
    </row>
    <row r="231" spans="1:15" ht="12.75" customHeight="1">
      <c r="A231" s="30">
        <v>221</v>
      </c>
      <c r="B231" s="312" t="s">
        <v>402</v>
      </c>
      <c r="C231" s="302">
        <v>168.6</v>
      </c>
      <c r="D231" s="303">
        <v>167.63333333333335</v>
      </c>
      <c r="E231" s="303">
        <v>165.76666666666671</v>
      </c>
      <c r="F231" s="303">
        <v>162.93333333333337</v>
      </c>
      <c r="G231" s="303">
        <v>161.06666666666672</v>
      </c>
      <c r="H231" s="303">
        <v>170.4666666666667</v>
      </c>
      <c r="I231" s="303">
        <v>172.33333333333331</v>
      </c>
      <c r="J231" s="303">
        <v>175.16666666666669</v>
      </c>
      <c r="K231" s="302">
        <v>169.5</v>
      </c>
      <c r="L231" s="302">
        <v>164.8</v>
      </c>
      <c r="M231" s="302">
        <v>25.35238</v>
      </c>
      <c r="N231" s="1"/>
      <c r="O231" s="1"/>
    </row>
    <row r="232" spans="1:15" ht="12.75" customHeight="1">
      <c r="A232" s="30">
        <v>222</v>
      </c>
      <c r="B232" s="312" t="s">
        <v>264</v>
      </c>
      <c r="C232" s="302">
        <v>4587.3999999999996</v>
      </c>
      <c r="D232" s="303">
        <v>4575.1666666666661</v>
      </c>
      <c r="E232" s="303">
        <v>4512.8833333333323</v>
      </c>
      <c r="F232" s="303">
        <v>4438.3666666666659</v>
      </c>
      <c r="G232" s="303">
        <v>4376.0833333333321</v>
      </c>
      <c r="H232" s="303">
        <v>4649.6833333333325</v>
      </c>
      <c r="I232" s="303">
        <v>4711.9666666666653</v>
      </c>
      <c r="J232" s="303">
        <v>4786.4833333333327</v>
      </c>
      <c r="K232" s="302">
        <v>4637.45</v>
      </c>
      <c r="L232" s="302">
        <v>4500.6499999999996</v>
      </c>
      <c r="M232" s="302">
        <v>0.81954000000000005</v>
      </c>
      <c r="N232" s="1"/>
      <c r="O232" s="1"/>
    </row>
    <row r="233" spans="1:15" ht="12.75" customHeight="1">
      <c r="A233" s="30">
        <v>223</v>
      </c>
      <c r="B233" s="312" t="s">
        <v>404</v>
      </c>
      <c r="C233" s="302">
        <v>167.1</v>
      </c>
      <c r="D233" s="303">
        <v>167.2</v>
      </c>
      <c r="E233" s="303">
        <v>162.84999999999997</v>
      </c>
      <c r="F233" s="303">
        <v>158.59999999999997</v>
      </c>
      <c r="G233" s="303">
        <v>154.24999999999994</v>
      </c>
      <c r="H233" s="303">
        <v>171.45</v>
      </c>
      <c r="I233" s="303">
        <v>175.8</v>
      </c>
      <c r="J233" s="303">
        <v>180.05</v>
      </c>
      <c r="K233" s="302">
        <v>171.55</v>
      </c>
      <c r="L233" s="302">
        <v>162.94999999999999</v>
      </c>
      <c r="M233" s="302">
        <v>13.382440000000001</v>
      </c>
      <c r="N233" s="1"/>
      <c r="O233" s="1"/>
    </row>
    <row r="234" spans="1:15" ht="12.75" customHeight="1">
      <c r="A234" s="30">
        <v>224</v>
      </c>
      <c r="B234" s="312" t="s">
        <v>131</v>
      </c>
      <c r="C234" s="302">
        <v>1828.55</v>
      </c>
      <c r="D234" s="303">
        <v>1833.2833333333335</v>
      </c>
      <c r="E234" s="303">
        <v>1810.0666666666671</v>
      </c>
      <c r="F234" s="303">
        <v>1791.5833333333335</v>
      </c>
      <c r="G234" s="303">
        <v>1768.366666666667</v>
      </c>
      <c r="H234" s="303">
        <v>1851.7666666666671</v>
      </c>
      <c r="I234" s="303">
        <v>1874.9833333333338</v>
      </c>
      <c r="J234" s="303">
        <v>1893.4666666666672</v>
      </c>
      <c r="K234" s="302">
        <v>1856.5</v>
      </c>
      <c r="L234" s="302">
        <v>1814.8</v>
      </c>
      <c r="M234" s="302">
        <v>4.9227100000000004</v>
      </c>
      <c r="N234" s="1"/>
      <c r="O234" s="1"/>
    </row>
    <row r="235" spans="1:15" ht="12.75" customHeight="1">
      <c r="A235" s="30">
        <v>225</v>
      </c>
      <c r="B235" s="312" t="s">
        <v>833</v>
      </c>
      <c r="C235" s="302">
        <v>1580.4</v>
      </c>
      <c r="D235" s="303">
        <v>1584.3499999999997</v>
      </c>
      <c r="E235" s="303">
        <v>1566.1499999999994</v>
      </c>
      <c r="F235" s="303">
        <v>1551.8999999999996</v>
      </c>
      <c r="G235" s="303">
        <v>1533.6999999999994</v>
      </c>
      <c r="H235" s="303">
        <v>1598.5999999999995</v>
      </c>
      <c r="I235" s="303">
        <v>1616.7999999999997</v>
      </c>
      <c r="J235" s="303">
        <v>1631.0499999999995</v>
      </c>
      <c r="K235" s="302">
        <v>1602.55</v>
      </c>
      <c r="L235" s="302">
        <v>1570.1</v>
      </c>
      <c r="M235" s="302">
        <v>0.13097</v>
      </c>
      <c r="N235" s="1"/>
      <c r="O235" s="1"/>
    </row>
    <row r="236" spans="1:15" ht="12.75" customHeight="1">
      <c r="A236" s="30">
        <v>226</v>
      </c>
      <c r="B236" s="312" t="s">
        <v>408</v>
      </c>
      <c r="C236" s="302">
        <v>353.85</v>
      </c>
      <c r="D236" s="303">
        <v>353.73333333333335</v>
      </c>
      <c r="E236" s="303">
        <v>352.9666666666667</v>
      </c>
      <c r="F236" s="303">
        <v>352.08333333333337</v>
      </c>
      <c r="G236" s="303">
        <v>351.31666666666672</v>
      </c>
      <c r="H236" s="303">
        <v>354.61666666666667</v>
      </c>
      <c r="I236" s="303">
        <v>355.38333333333333</v>
      </c>
      <c r="J236" s="303">
        <v>356.26666666666665</v>
      </c>
      <c r="K236" s="302">
        <v>354.5</v>
      </c>
      <c r="L236" s="302">
        <v>352.85</v>
      </c>
      <c r="M236" s="302">
        <v>0.66103000000000001</v>
      </c>
      <c r="N236" s="1"/>
      <c r="O236" s="1"/>
    </row>
    <row r="237" spans="1:15" ht="12.75" customHeight="1">
      <c r="A237" s="30">
        <v>227</v>
      </c>
      <c r="B237" s="312" t="s">
        <v>132</v>
      </c>
      <c r="C237" s="302">
        <v>942.95</v>
      </c>
      <c r="D237" s="303">
        <v>936.31666666666661</v>
      </c>
      <c r="E237" s="303">
        <v>927.63333333333321</v>
      </c>
      <c r="F237" s="303">
        <v>912.31666666666661</v>
      </c>
      <c r="G237" s="303">
        <v>903.63333333333321</v>
      </c>
      <c r="H237" s="303">
        <v>951.63333333333321</v>
      </c>
      <c r="I237" s="303">
        <v>960.31666666666661</v>
      </c>
      <c r="J237" s="303">
        <v>975.63333333333321</v>
      </c>
      <c r="K237" s="302">
        <v>945</v>
      </c>
      <c r="L237" s="302">
        <v>921</v>
      </c>
      <c r="M237" s="302">
        <v>17.358550000000001</v>
      </c>
      <c r="N237" s="1"/>
      <c r="O237" s="1"/>
    </row>
    <row r="238" spans="1:15" ht="12.75" customHeight="1">
      <c r="A238" s="30">
        <v>228</v>
      </c>
      <c r="B238" s="312" t="s">
        <v>133</v>
      </c>
      <c r="C238" s="302">
        <v>202</v>
      </c>
      <c r="D238" s="303">
        <v>201.28333333333333</v>
      </c>
      <c r="E238" s="303">
        <v>199.96666666666667</v>
      </c>
      <c r="F238" s="303">
        <v>197.93333333333334</v>
      </c>
      <c r="G238" s="303">
        <v>196.61666666666667</v>
      </c>
      <c r="H238" s="303">
        <v>203.31666666666666</v>
      </c>
      <c r="I238" s="303">
        <v>204.63333333333333</v>
      </c>
      <c r="J238" s="303">
        <v>206.66666666666666</v>
      </c>
      <c r="K238" s="302">
        <v>202.6</v>
      </c>
      <c r="L238" s="302">
        <v>199.25</v>
      </c>
      <c r="M238" s="302">
        <v>18.283750000000001</v>
      </c>
      <c r="N238" s="1"/>
      <c r="O238" s="1"/>
    </row>
    <row r="239" spans="1:15" ht="12.75" customHeight="1">
      <c r="A239" s="30">
        <v>229</v>
      </c>
      <c r="B239" s="312" t="s">
        <v>409</v>
      </c>
      <c r="C239" s="302">
        <v>14.95</v>
      </c>
      <c r="D239" s="303">
        <v>14.716666666666667</v>
      </c>
      <c r="E239" s="303">
        <v>14.333333333333334</v>
      </c>
      <c r="F239" s="303">
        <v>13.716666666666667</v>
      </c>
      <c r="G239" s="303">
        <v>13.333333333333334</v>
      </c>
      <c r="H239" s="303">
        <v>15.333333333333334</v>
      </c>
      <c r="I239" s="303">
        <v>15.716666666666667</v>
      </c>
      <c r="J239" s="303">
        <v>16.333333333333336</v>
      </c>
      <c r="K239" s="302">
        <v>15.1</v>
      </c>
      <c r="L239" s="302">
        <v>14.1</v>
      </c>
      <c r="M239" s="302">
        <v>12.478960000000001</v>
      </c>
      <c r="N239" s="1"/>
      <c r="O239" s="1"/>
    </row>
    <row r="240" spans="1:15" ht="12.75" customHeight="1">
      <c r="A240" s="30">
        <v>230</v>
      </c>
      <c r="B240" s="312" t="s">
        <v>134</v>
      </c>
      <c r="C240" s="302">
        <v>1508</v>
      </c>
      <c r="D240" s="303">
        <v>1499.1499999999999</v>
      </c>
      <c r="E240" s="303">
        <v>1484.4499999999998</v>
      </c>
      <c r="F240" s="303">
        <v>1460.8999999999999</v>
      </c>
      <c r="G240" s="303">
        <v>1446.1999999999998</v>
      </c>
      <c r="H240" s="303">
        <v>1522.6999999999998</v>
      </c>
      <c r="I240" s="303">
        <v>1537.4</v>
      </c>
      <c r="J240" s="303">
        <v>1560.9499999999998</v>
      </c>
      <c r="K240" s="302">
        <v>1513.85</v>
      </c>
      <c r="L240" s="302">
        <v>1475.6</v>
      </c>
      <c r="M240" s="302">
        <v>72.058400000000006</v>
      </c>
      <c r="N240" s="1"/>
      <c r="O240" s="1"/>
    </row>
    <row r="241" spans="1:15" ht="12.75" customHeight="1">
      <c r="A241" s="30">
        <v>231</v>
      </c>
      <c r="B241" s="312" t="s">
        <v>410</v>
      </c>
      <c r="C241" s="302">
        <v>1556.15</v>
      </c>
      <c r="D241" s="303">
        <v>1535.5166666666667</v>
      </c>
      <c r="E241" s="303">
        <v>1501.0333333333333</v>
      </c>
      <c r="F241" s="303">
        <v>1445.9166666666667</v>
      </c>
      <c r="G241" s="303">
        <v>1411.4333333333334</v>
      </c>
      <c r="H241" s="303">
        <v>1590.6333333333332</v>
      </c>
      <c r="I241" s="303">
        <v>1625.1166666666663</v>
      </c>
      <c r="J241" s="303">
        <v>1680.2333333333331</v>
      </c>
      <c r="K241" s="302">
        <v>1570</v>
      </c>
      <c r="L241" s="302">
        <v>1480.4</v>
      </c>
      <c r="M241" s="302">
        <v>0.16986000000000001</v>
      </c>
      <c r="N241" s="1"/>
      <c r="O241" s="1"/>
    </row>
    <row r="242" spans="1:15" ht="12.75" customHeight="1">
      <c r="A242" s="30">
        <v>232</v>
      </c>
      <c r="B242" s="312" t="s">
        <v>411</v>
      </c>
      <c r="C242" s="302">
        <v>507.2</v>
      </c>
      <c r="D242" s="303">
        <v>504.0333333333333</v>
      </c>
      <c r="E242" s="303">
        <v>497.16666666666663</v>
      </c>
      <c r="F242" s="303">
        <v>487.13333333333333</v>
      </c>
      <c r="G242" s="303">
        <v>480.26666666666665</v>
      </c>
      <c r="H242" s="303">
        <v>514.06666666666661</v>
      </c>
      <c r="I242" s="303">
        <v>520.93333333333328</v>
      </c>
      <c r="J242" s="303">
        <v>530.96666666666658</v>
      </c>
      <c r="K242" s="302">
        <v>510.9</v>
      </c>
      <c r="L242" s="302">
        <v>494</v>
      </c>
      <c r="M242" s="302">
        <v>7.4485200000000003</v>
      </c>
      <c r="N242" s="1"/>
      <c r="O242" s="1"/>
    </row>
    <row r="243" spans="1:15" ht="12.75" customHeight="1">
      <c r="A243" s="30">
        <v>233</v>
      </c>
      <c r="B243" s="312" t="s">
        <v>412</v>
      </c>
      <c r="C243" s="302">
        <v>681.9</v>
      </c>
      <c r="D243" s="303">
        <v>678.30000000000007</v>
      </c>
      <c r="E243" s="303">
        <v>668.70000000000016</v>
      </c>
      <c r="F243" s="303">
        <v>655.50000000000011</v>
      </c>
      <c r="G243" s="303">
        <v>645.9000000000002</v>
      </c>
      <c r="H243" s="303">
        <v>691.50000000000011</v>
      </c>
      <c r="I243" s="303">
        <v>701.1</v>
      </c>
      <c r="J243" s="303">
        <v>714.30000000000007</v>
      </c>
      <c r="K243" s="302">
        <v>687.9</v>
      </c>
      <c r="L243" s="302">
        <v>665.1</v>
      </c>
      <c r="M243" s="302">
        <v>5.60907</v>
      </c>
      <c r="N243" s="1"/>
      <c r="O243" s="1"/>
    </row>
    <row r="244" spans="1:15" ht="12.75" customHeight="1">
      <c r="A244" s="30">
        <v>234</v>
      </c>
      <c r="B244" s="312" t="s">
        <v>406</v>
      </c>
      <c r="C244" s="302">
        <v>17.899999999999999</v>
      </c>
      <c r="D244" s="303">
        <v>17.95</v>
      </c>
      <c r="E244" s="303">
        <v>17.799999999999997</v>
      </c>
      <c r="F244" s="303">
        <v>17.7</v>
      </c>
      <c r="G244" s="303">
        <v>17.549999999999997</v>
      </c>
      <c r="H244" s="303">
        <v>18.049999999999997</v>
      </c>
      <c r="I244" s="303">
        <v>18.199999999999996</v>
      </c>
      <c r="J244" s="303">
        <v>18.299999999999997</v>
      </c>
      <c r="K244" s="302">
        <v>18.100000000000001</v>
      </c>
      <c r="L244" s="302">
        <v>17.850000000000001</v>
      </c>
      <c r="M244" s="302">
        <v>13.398149999999999</v>
      </c>
      <c r="N244" s="1"/>
      <c r="O244" s="1"/>
    </row>
    <row r="245" spans="1:15" ht="12.75" customHeight="1">
      <c r="A245" s="30">
        <v>235</v>
      </c>
      <c r="B245" s="312" t="s">
        <v>135</v>
      </c>
      <c r="C245" s="302">
        <v>117.65</v>
      </c>
      <c r="D245" s="303">
        <v>117.63333333333333</v>
      </c>
      <c r="E245" s="303">
        <v>116.01666666666665</v>
      </c>
      <c r="F245" s="303">
        <v>114.38333333333333</v>
      </c>
      <c r="G245" s="303">
        <v>112.76666666666665</v>
      </c>
      <c r="H245" s="303">
        <v>119.26666666666665</v>
      </c>
      <c r="I245" s="303">
        <v>120.88333333333333</v>
      </c>
      <c r="J245" s="303">
        <v>122.51666666666665</v>
      </c>
      <c r="K245" s="302">
        <v>119.25</v>
      </c>
      <c r="L245" s="302">
        <v>116</v>
      </c>
      <c r="M245" s="302">
        <v>108.49768</v>
      </c>
      <c r="N245" s="1"/>
      <c r="O245" s="1"/>
    </row>
    <row r="246" spans="1:15" ht="12.75" customHeight="1">
      <c r="A246" s="30">
        <v>236</v>
      </c>
      <c r="B246" s="312" t="s">
        <v>398</v>
      </c>
      <c r="C246" s="302">
        <v>354.25</v>
      </c>
      <c r="D246" s="303">
        <v>356.13333333333338</v>
      </c>
      <c r="E246" s="303">
        <v>348.26666666666677</v>
      </c>
      <c r="F246" s="303">
        <v>342.28333333333336</v>
      </c>
      <c r="G246" s="303">
        <v>334.41666666666674</v>
      </c>
      <c r="H246" s="303">
        <v>362.11666666666679</v>
      </c>
      <c r="I246" s="303">
        <v>369.98333333333346</v>
      </c>
      <c r="J246" s="303">
        <v>375.96666666666681</v>
      </c>
      <c r="K246" s="302">
        <v>364</v>
      </c>
      <c r="L246" s="302">
        <v>350.15</v>
      </c>
      <c r="M246" s="302">
        <v>2.16194</v>
      </c>
      <c r="N246" s="1"/>
      <c r="O246" s="1"/>
    </row>
    <row r="247" spans="1:15" ht="12.75" customHeight="1">
      <c r="A247" s="30">
        <v>237</v>
      </c>
      <c r="B247" s="312" t="s">
        <v>265</v>
      </c>
      <c r="C247" s="302">
        <v>879.8</v>
      </c>
      <c r="D247" s="303">
        <v>879.6</v>
      </c>
      <c r="E247" s="303">
        <v>872.2</v>
      </c>
      <c r="F247" s="303">
        <v>864.6</v>
      </c>
      <c r="G247" s="303">
        <v>857.2</v>
      </c>
      <c r="H247" s="303">
        <v>887.2</v>
      </c>
      <c r="I247" s="303">
        <v>894.59999999999991</v>
      </c>
      <c r="J247" s="303">
        <v>902.2</v>
      </c>
      <c r="K247" s="302">
        <v>887</v>
      </c>
      <c r="L247" s="302">
        <v>872</v>
      </c>
      <c r="M247" s="302">
        <v>2.9056600000000001</v>
      </c>
      <c r="N247" s="1"/>
      <c r="O247" s="1"/>
    </row>
    <row r="248" spans="1:15" ht="12.75" customHeight="1">
      <c r="A248" s="30">
        <v>238</v>
      </c>
      <c r="B248" s="312" t="s">
        <v>399</v>
      </c>
      <c r="C248" s="302">
        <v>223.1</v>
      </c>
      <c r="D248" s="303">
        <v>222.9</v>
      </c>
      <c r="E248" s="303">
        <v>220.3</v>
      </c>
      <c r="F248" s="303">
        <v>217.5</v>
      </c>
      <c r="G248" s="303">
        <v>214.9</v>
      </c>
      <c r="H248" s="303">
        <v>225.70000000000002</v>
      </c>
      <c r="I248" s="303">
        <v>228.29999999999998</v>
      </c>
      <c r="J248" s="303">
        <v>231.10000000000002</v>
      </c>
      <c r="K248" s="302">
        <v>225.5</v>
      </c>
      <c r="L248" s="302">
        <v>220.1</v>
      </c>
      <c r="M248" s="302">
        <v>13.57545</v>
      </c>
      <c r="N248" s="1"/>
      <c r="O248" s="1"/>
    </row>
    <row r="249" spans="1:15" ht="12.75" customHeight="1">
      <c r="A249" s="30">
        <v>239</v>
      </c>
      <c r="B249" s="312" t="s">
        <v>400</v>
      </c>
      <c r="C249" s="302">
        <v>40.299999999999997</v>
      </c>
      <c r="D249" s="303">
        <v>40.43333333333333</v>
      </c>
      <c r="E249" s="303">
        <v>40.11666666666666</v>
      </c>
      <c r="F249" s="303">
        <v>39.93333333333333</v>
      </c>
      <c r="G249" s="303">
        <v>39.61666666666666</v>
      </c>
      <c r="H249" s="303">
        <v>40.61666666666666</v>
      </c>
      <c r="I249" s="303">
        <v>40.933333333333337</v>
      </c>
      <c r="J249" s="303">
        <v>41.11666666666666</v>
      </c>
      <c r="K249" s="302">
        <v>40.75</v>
      </c>
      <c r="L249" s="302">
        <v>40.25</v>
      </c>
      <c r="M249" s="302">
        <v>6.0727900000000004</v>
      </c>
      <c r="N249" s="1"/>
      <c r="O249" s="1"/>
    </row>
    <row r="250" spans="1:15" ht="12.75" customHeight="1">
      <c r="A250" s="30">
        <v>240</v>
      </c>
      <c r="B250" s="312" t="s">
        <v>136</v>
      </c>
      <c r="C250" s="302">
        <v>673.1</v>
      </c>
      <c r="D250" s="303">
        <v>678.93333333333339</v>
      </c>
      <c r="E250" s="303">
        <v>665.76666666666677</v>
      </c>
      <c r="F250" s="303">
        <v>658.43333333333339</v>
      </c>
      <c r="G250" s="303">
        <v>645.26666666666677</v>
      </c>
      <c r="H250" s="303">
        <v>686.26666666666677</v>
      </c>
      <c r="I250" s="303">
        <v>699.43333333333328</v>
      </c>
      <c r="J250" s="303">
        <v>706.76666666666677</v>
      </c>
      <c r="K250" s="302">
        <v>692.1</v>
      </c>
      <c r="L250" s="302">
        <v>671.6</v>
      </c>
      <c r="M250" s="302">
        <v>23.324159999999999</v>
      </c>
      <c r="N250" s="1"/>
      <c r="O250" s="1"/>
    </row>
    <row r="251" spans="1:15" ht="12.75" customHeight="1">
      <c r="A251" s="30">
        <v>241</v>
      </c>
      <c r="B251" s="312" t="s">
        <v>826</v>
      </c>
      <c r="C251" s="302">
        <v>21.45</v>
      </c>
      <c r="D251" s="303">
        <v>21.383333333333336</v>
      </c>
      <c r="E251" s="303">
        <v>21.266666666666673</v>
      </c>
      <c r="F251" s="303">
        <v>21.083333333333336</v>
      </c>
      <c r="G251" s="303">
        <v>20.966666666666672</v>
      </c>
      <c r="H251" s="303">
        <v>21.566666666666674</v>
      </c>
      <c r="I251" s="303">
        <v>21.683333333333341</v>
      </c>
      <c r="J251" s="303">
        <v>21.866666666666674</v>
      </c>
      <c r="K251" s="302">
        <v>21.5</v>
      </c>
      <c r="L251" s="302">
        <v>21.2</v>
      </c>
      <c r="M251" s="302">
        <v>26.872540000000001</v>
      </c>
      <c r="N251" s="1"/>
      <c r="O251" s="1"/>
    </row>
    <row r="252" spans="1:15" ht="12.75" customHeight="1">
      <c r="A252" s="30">
        <v>242</v>
      </c>
      <c r="B252" s="312" t="s">
        <v>263</v>
      </c>
      <c r="C252" s="302">
        <v>444.45</v>
      </c>
      <c r="D252" s="303">
        <v>443.34999999999997</v>
      </c>
      <c r="E252" s="303">
        <v>437.34999999999991</v>
      </c>
      <c r="F252" s="303">
        <v>430.24999999999994</v>
      </c>
      <c r="G252" s="303">
        <v>424.24999999999989</v>
      </c>
      <c r="H252" s="303">
        <v>450.44999999999993</v>
      </c>
      <c r="I252" s="303">
        <v>456.45000000000005</v>
      </c>
      <c r="J252" s="303">
        <v>463.54999999999995</v>
      </c>
      <c r="K252" s="302">
        <v>449.35</v>
      </c>
      <c r="L252" s="302">
        <v>436.25</v>
      </c>
      <c r="M252" s="302">
        <v>7.5371600000000001</v>
      </c>
      <c r="N252" s="1"/>
      <c r="O252" s="1"/>
    </row>
    <row r="253" spans="1:15" ht="12.75" customHeight="1">
      <c r="A253" s="30">
        <v>243</v>
      </c>
      <c r="B253" s="312" t="s">
        <v>137</v>
      </c>
      <c r="C253" s="302">
        <v>273.5</v>
      </c>
      <c r="D253" s="303">
        <v>271.93333333333334</v>
      </c>
      <c r="E253" s="303">
        <v>269.41666666666669</v>
      </c>
      <c r="F253" s="303">
        <v>265.33333333333337</v>
      </c>
      <c r="G253" s="303">
        <v>262.81666666666672</v>
      </c>
      <c r="H253" s="303">
        <v>276.01666666666665</v>
      </c>
      <c r="I253" s="303">
        <v>278.5333333333333</v>
      </c>
      <c r="J253" s="303">
        <v>282.61666666666662</v>
      </c>
      <c r="K253" s="302">
        <v>274.45</v>
      </c>
      <c r="L253" s="302">
        <v>267.85000000000002</v>
      </c>
      <c r="M253" s="302">
        <v>142.40994000000001</v>
      </c>
      <c r="N253" s="1"/>
      <c r="O253" s="1"/>
    </row>
    <row r="254" spans="1:15" ht="12.75" customHeight="1">
      <c r="A254" s="30">
        <v>244</v>
      </c>
      <c r="B254" s="312" t="s">
        <v>401</v>
      </c>
      <c r="C254" s="302">
        <v>92.1</v>
      </c>
      <c r="D254" s="303">
        <v>92.3</v>
      </c>
      <c r="E254" s="303">
        <v>91.149999999999991</v>
      </c>
      <c r="F254" s="303">
        <v>90.199999999999989</v>
      </c>
      <c r="G254" s="303">
        <v>89.049999999999983</v>
      </c>
      <c r="H254" s="303">
        <v>93.25</v>
      </c>
      <c r="I254" s="303">
        <v>94.4</v>
      </c>
      <c r="J254" s="303">
        <v>95.350000000000009</v>
      </c>
      <c r="K254" s="302">
        <v>93.45</v>
      </c>
      <c r="L254" s="302">
        <v>91.35</v>
      </c>
      <c r="M254" s="302">
        <v>1.4208799999999999</v>
      </c>
      <c r="N254" s="1"/>
      <c r="O254" s="1"/>
    </row>
    <row r="255" spans="1:15" ht="12.75" customHeight="1">
      <c r="A255" s="30">
        <v>245</v>
      </c>
      <c r="B255" s="312" t="s">
        <v>419</v>
      </c>
      <c r="C255" s="302">
        <v>114.3</v>
      </c>
      <c r="D255" s="303">
        <v>114.98333333333335</v>
      </c>
      <c r="E255" s="303">
        <v>112.9666666666667</v>
      </c>
      <c r="F255" s="303">
        <v>111.63333333333335</v>
      </c>
      <c r="G255" s="303">
        <v>109.6166666666667</v>
      </c>
      <c r="H255" s="303">
        <v>116.31666666666669</v>
      </c>
      <c r="I255" s="303">
        <v>118.33333333333334</v>
      </c>
      <c r="J255" s="303">
        <v>119.66666666666669</v>
      </c>
      <c r="K255" s="302">
        <v>117</v>
      </c>
      <c r="L255" s="302">
        <v>113.65</v>
      </c>
      <c r="M255" s="302">
        <v>9.7050999999999998</v>
      </c>
      <c r="N255" s="1"/>
      <c r="O255" s="1"/>
    </row>
    <row r="256" spans="1:15" ht="12.75" customHeight="1">
      <c r="A256" s="30">
        <v>246</v>
      </c>
      <c r="B256" s="312" t="s">
        <v>413</v>
      </c>
      <c r="C256" s="302">
        <v>1622.3</v>
      </c>
      <c r="D256" s="303">
        <v>1614.7333333333336</v>
      </c>
      <c r="E256" s="303">
        <v>1587.4666666666672</v>
      </c>
      <c r="F256" s="303">
        <v>1552.6333333333337</v>
      </c>
      <c r="G256" s="303">
        <v>1525.3666666666672</v>
      </c>
      <c r="H256" s="303">
        <v>1649.5666666666671</v>
      </c>
      <c r="I256" s="303">
        <v>1676.8333333333335</v>
      </c>
      <c r="J256" s="303">
        <v>1711.666666666667</v>
      </c>
      <c r="K256" s="302">
        <v>1642</v>
      </c>
      <c r="L256" s="302">
        <v>1579.9</v>
      </c>
      <c r="M256" s="302">
        <v>0.2099</v>
      </c>
      <c r="N256" s="1"/>
      <c r="O256" s="1"/>
    </row>
    <row r="257" spans="1:15" ht="12.75" customHeight="1">
      <c r="A257" s="30">
        <v>247</v>
      </c>
      <c r="B257" s="312" t="s">
        <v>423</v>
      </c>
      <c r="C257" s="302">
        <v>1786.6</v>
      </c>
      <c r="D257" s="303">
        <v>1786.7166666666665</v>
      </c>
      <c r="E257" s="303">
        <v>1768.6833333333329</v>
      </c>
      <c r="F257" s="303">
        <v>1750.7666666666664</v>
      </c>
      <c r="G257" s="303">
        <v>1732.7333333333329</v>
      </c>
      <c r="H257" s="303">
        <v>1804.633333333333</v>
      </c>
      <c r="I257" s="303">
        <v>1822.6666666666663</v>
      </c>
      <c r="J257" s="303">
        <v>1840.583333333333</v>
      </c>
      <c r="K257" s="302">
        <v>1804.75</v>
      </c>
      <c r="L257" s="302">
        <v>1768.8</v>
      </c>
      <c r="M257" s="302">
        <v>2.2210000000000001E-2</v>
      </c>
      <c r="N257" s="1"/>
      <c r="O257" s="1"/>
    </row>
    <row r="258" spans="1:15" ht="12.75" customHeight="1">
      <c r="A258" s="30">
        <v>248</v>
      </c>
      <c r="B258" s="312" t="s">
        <v>420</v>
      </c>
      <c r="C258" s="302">
        <v>87.95</v>
      </c>
      <c r="D258" s="303">
        <v>88.383333333333326</v>
      </c>
      <c r="E258" s="303">
        <v>87.166666666666657</v>
      </c>
      <c r="F258" s="303">
        <v>86.383333333333326</v>
      </c>
      <c r="G258" s="303">
        <v>85.166666666666657</v>
      </c>
      <c r="H258" s="303">
        <v>89.166666666666657</v>
      </c>
      <c r="I258" s="303">
        <v>90.383333333333326</v>
      </c>
      <c r="J258" s="303">
        <v>91.166666666666657</v>
      </c>
      <c r="K258" s="302">
        <v>89.6</v>
      </c>
      <c r="L258" s="302">
        <v>87.6</v>
      </c>
      <c r="M258" s="302">
        <v>5.3928500000000001</v>
      </c>
      <c r="N258" s="1"/>
      <c r="O258" s="1"/>
    </row>
    <row r="259" spans="1:15" ht="12.75" customHeight="1">
      <c r="A259" s="30">
        <v>249</v>
      </c>
      <c r="B259" s="312" t="s">
        <v>138</v>
      </c>
      <c r="C259" s="302">
        <v>377.4</v>
      </c>
      <c r="D259" s="303">
        <v>377.56666666666666</v>
      </c>
      <c r="E259" s="303">
        <v>372.33333333333331</v>
      </c>
      <c r="F259" s="303">
        <v>367.26666666666665</v>
      </c>
      <c r="G259" s="303">
        <v>362.0333333333333</v>
      </c>
      <c r="H259" s="303">
        <v>382.63333333333333</v>
      </c>
      <c r="I259" s="303">
        <v>387.86666666666667</v>
      </c>
      <c r="J259" s="303">
        <v>392.93333333333334</v>
      </c>
      <c r="K259" s="302">
        <v>382.8</v>
      </c>
      <c r="L259" s="302">
        <v>372.5</v>
      </c>
      <c r="M259" s="302">
        <v>76.483779999999996</v>
      </c>
      <c r="N259" s="1"/>
      <c r="O259" s="1"/>
    </row>
    <row r="260" spans="1:15" ht="12.75" customHeight="1">
      <c r="A260" s="30">
        <v>250</v>
      </c>
      <c r="B260" s="312" t="s">
        <v>414</v>
      </c>
      <c r="C260" s="302">
        <v>2342.1</v>
      </c>
      <c r="D260" s="303">
        <v>2346.4499999999998</v>
      </c>
      <c r="E260" s="303">
        <v>2306.8499999999995</v>
      </c>
      <c r="F260" s="303">
        <v>2271.5999999999995</v>
      </c>
      <c r="G260" s="303">
        <v>2231.9999999999991</v>
      </c>
      <c r="H260" s="303">
        <v>2381.6999999999998</v>
      </c>
      <c r="I260" s="303">
        <v>2421.3000000000002</v>
      </c>
      <c r="J260" s="303">
        <v>2456.5500000000002</v>
      </c>
      <c r="K260" s="302">
        <v>2386.0500000000002</v>
      </c>
      <c r="L260" s="302">
        <v>2311.1999999999998</v>
      </c>
      <c r="M260" s="302">
        <v>1.1196999999999999</v>
      </c>
      <c r="N260" s="1"/>
      <c r="O260" s="1"/>
    </row>
    <row r="261" spans="1:15" ht="12.75" customHeight="1">
      <c r="A261" s="30">
        <v>251</v>
      </c>
      <c r="B261" s="312" t="s">
        <v>415</v>
      </c>
      <c r="C261" s="302">
        <v>448.6</v>
      </c>
      <c r="D261" s="303">
        <v>450.0333333333333</v>
      </c>
      <c r="E261" s="303">
        <v>439.06666666666661</v>
      </c>
      <c r="F261" s="303">
        <v>429.5333333333333</v>
      </c>
      <c r="G261" s="303">
        <v>418.56666666666661</v>
      </c>
      <c r="H261" s="303">
        <v>459.56666666666661</v>
      </c>
      <c r="I261" s="303">
        <v>470.5333333333333</v>
      </c>
      <c r="J261" s="303">
        <v>480.06666666666661</v>
      </c>
      <c r="K261" s="302">
        <v>461</v>
      </c>
      <c r="L261" s="302">
        <v>440.5</v>
      </c>
      <c r="M261" s="302">
        <v>4.0028600000000001</v>
      </c>
      <c r="N261" s="1"/>
      <c r="O261" s="1"/>
    </row>
    <row r="262" spans="1:15" ht="12.75" customHeight="1">
      <c r="A262" s="30">
        <v>252</v>
      </c>
      <c r="B262" s="312" t="s">
        <v>416</v>
      </c>
      <c r="C262" s="302">
        <v>334.35</v>
      </c>
      <c r="D262" s="303">
        <v>333.91666666666669</v>
      </c>
      <c r="E262" s="303">
        <v>330.83333333333337</v>
      </c>
      <c r="F262" s="303">
        <v>327.31666666666666</v>
      </c>
      <c r="G262" s="303">
        <v>324.23333333333335</v>
      </c>
      <c r="H262" s="303">
        <v>337.43333333333339</v>
      </c>
      <c r="I262" s="303">
        <v>340.51666666666677</v>
      </c>
      <c r="J262" s="303">
        <v>344.03333333333342</v>
      </c>
      <c r="K262" s="302">
        <v>337</v>
      </c>
      <c r="L262" s="302">
        <v>330.4</v>
      </c>
      <c r="M262" s="302">
        <v>5.8551500000000001</v>
      </c>
      <c r="N262" s="1"/>
      <c r="O262" s="1"/>
    </row>
    <row r="263" spans="1:15" ht="12.75" customHeight="1">
      <c r="A263" s="30">
        <v>253</v>
      </c>
      <c r="B263" s="312" t="s">
        <v>417</v>
      </c>
      <c r="C263" s="302">
        <v>115.65</v>
      </c>
      <c r="D263" s="303">
        <v>115.28333333333335</v>
      </c>
      <c r="E263" s="303">
        <v>114.36666666666669</v>
      </c>
      <c r="F263" s="303">
        <v>113.08333333333334</v>
      </c>
      <c r="G263" s="303">
        <v>112.16666666666669</v>
      </c>
      <c r="H263" s="303">
        <v>116.56666666666669</v>
      </c>
      <c r="I263" s="303">
        <v>117.48333333333335</v>
      </c>
      <c r="J263" s="303">
        <v>118.76666666666669</v>
      </c>
      <c r="K263" s="302">
        <v>116.2</v>
      </c>
      <c r="L263" s="302">
        <v>114</v>
      </c>
      <c r="M263" s="302">
        <v>4.2254399999999999</v>
      </c>
      <c r="N263" s="1"/>
      <c r="O263" s="1"/>
    </row>
    <row r="264" spans="1:15" ht="12.75" customHeight="1">
      <c r="A264" s="30">
        <v>254</v>
      </c>
      <c r="B264" s="312" t="s">
        <v>418</v>
      </c>
      <c r="C264" s="302">
        <v>64.900000000000006</v>
      </c>
      <c r="D264" s="303">
        <v>64.850000000000009</v>
      </c>
      <c r="E264" s="303">
        <v>64.250000000000014</v>
      </c>
      <c r="F264" s="303">
        <v>63.600000000000009</v>
      </c>
      <c r="G264" s="303">
        <v>63.000000000000014</v>
      </c>
      <c r="H264" s="303">
        <v>65.500000000000014</v>
      </c>
      <c r="I264" s="303">
        <v>66.100000000000009</v>
      </c>
      <c r="J264" s="303">
        <v>66.750000000000014</v>
      </c>
      <c r="K264" s="302">
        <v>65.45</v>
      </c>
      <c r="L264" s="302">
        <v>64.2</v>
      </c>
      <c r="M264" s="302">
        <v>3.4999500000000001</v>
      </c>
      <c r="N264" s="1"/>
      <c r="O264" s="1"/>
    </row>
    <row r="265" spans="1:15" ht="12.75" customHeight="1">
      <c r="A265" s="30">
        <v>255</v>
      </c>
      <c r="B265" s="312" t="s">
        <v>422</v>
      </c>
      <c r="C265" s="302">
        <v>114.3</v>
      </c>
      <c r="D265" s="303">
        <v>114.3</v>
      </c>
      <c r="E265" s="303">
        <v>113.3</v>
      </c>
      <c r="F265" s="303">
        <v>112.3</v>
      </c>
      <c r="G265" s="303">
        <v>111.3</v>
      </c>
      <c r="H265" s="303">
        <v>115.3</v>
      </c>
      <c r="I265" s="303">
        <v>116.3</v>
      </c>
      <c r="J265" s="303">
        <v>117.3</v>
      </c>
      <c r="K265" s="302">
        <v>115.3</v>
      </c>
      <c r="L265" s="302">
        <v>113.3</v>
      </c>
      <c r="M265" s="302">
        <v>15.90687</v>
      </c>
      <c r="N265" s="1"/>
      <c r="O265" s="1"/>
    </row>
    <row r="266" spans="1:15" ht="12.75" customHeight="1">
      <c r="A266" s="30">
        <v>256</v>
      </c>
      <c r="B266" s="312" t="s">
        <v>421</v>
      </c>
      <c r="C266" s="302">
        <v>230.15</v>
      </c>
      <c r="D266" s="303">
        <v>228.98333333333335</v>
      </c>
      <c r="E266" s="303">
        <v>226.26666666666671</v>
      </c>
      <c r="F266" s="303">
        <v>222.38333333333335</v>
      </c>
      <c r="G266" s="303">
        <v>219.66666666666671</v>
      </c>
      <c r="H266" s="303">
        <v>232.8666666666667</v>
      </c>
      <c r="I266" s="303">
        <v>235.58333333333334</v>
      </c>
      <c r="J266" s="303">
        <v>239.4666666666667</v>
      </c>
      <c r="K266" s="302">
        <v>231.7</v>
      </c>
      <c r="L266" s="302">
        <v>225.1</v>
      </c>
      <c r="M266" s="302">
        <v>1.74736</v>
      </c>
      <c r="N266" s="1"/>
      <c r="O266" s="1"/>
    </row>
    <row r="267" spans="1:15" ht="12.75" customHeight="1">
      <c r="A267" s="30">
        <v>257</v>
      </c>
      <c r="B267" s="312" t="s">
        <v>266</v>
      </c>
      <c r="C267" s="302">
        <v>264</v>
      </c>
      <c r="D267" s="303">
        <v>266.60000000000002</v>
      </c>
      <c r="E267" s="303">
        <v>260.00000000000006</v>
      </c>
      <c r="F267" s="303">
        <v>256.00000000000006</v>
      </c>
      <c r="G267" s="303">
        <v>249.40000000000009</v>
      </c>
      <c r="H267" s="303">
        <v>270.60000000000002</v>
      </c>
      <c r="I267" s="303">
        <v>277.19999999999993</v>
      </c>
      <c r="J267" s="303">
        <v>281.2</v>
      </c>
      <c r="K267" s="302">
        <v>273.2</v>
      </c>
      <c r="L267" s="302">
        <v>262.60000000000002</v>
      </c>
      <c r="M267" s="302">
        <v>5.8841599999999996</v>
      </c>
      <c r="N267" s="1"/>
      <c r="O267" s="1"/>
    </row>
    <row r="268" spans="1:15" ht="12.75" customHeight="1">
      <c r="A268" s="30">
        <v>258</v>
      </c>
      <c r="B268" s="312" t="s">
        <v>139</v>
      </c>
      <c r="C268" s="302">
        <v>573.4</v>
      </c>
      <c r="D268" s="303">
        <v>568.68333333333339</v>
      </c>
      <c r="E268" s="303">
        <v>562.36666666666679</v>
      </c>
      <c r="F268" s="303">
        <v>551.33333333333337</v>
      </c>
      <c r="G268" s="303">
        <v>545.01666666666677</v>
      </c>
      <c r="H268" s="303">
        <v>579.71666666666681</v>
      </c>
      <c r="I268" s="303">
        <v>586.03333333333342</v>
      </c>
      <c r="J268" s="303">
        <v>597.06666666666683</v>
      </c>
      <c r="K268" s="302">
        <v>575</v>
      </c>
      <c r="L268" s="302">
        <v>557.65</v>
      </c>
      <c r="M268" s="302">
        <v>70.102729999999994</v>
      </c>
      <c r="N268" s="1"/>
      <c r="O268" s="1"/>
    </row>
    <row r="269" spans="1:15" ht="12.75" customHeight="1">
      <c r="A269" s="30">
        <v>259</v>
      </c>
      <c r="B269" s="312" t="s">
        <v>140</v>
      </c>
      <c r="C269" s="302">
        <v>552.35</v>
      </c>
      <c r="D269" s="303">
        <v>552.03333333333342</v>
      </c>
      <c r="E269" s="303">
        <v>546.86666666666679</v>
      </c>
      <c r="F269" s="303">
        <v>541.38333333333333</v>
      </c>
      <c r="G269" s="303">
        <v>536.2166666666667</v>
      </c>
      <c r="H269" s="303">
        <v>557.51666666666688</v>
      </c>
      <c r="I269" s="303">
        <v>562.68333333333362</v>
      </c>
      <c r="J269" s="303">
        <v>568.16666666666697</v>
      </c>
      <c r="K269" s="302">
        <v>557.20000000000005</v>
      </c>
      <c r="L269" s="302">
        <v>546.54999999999995</v>
      </c>
      <c r="M269" s="302">
        <v>20.824349999999999</v>
      </c>
      <c r="N269" s="1"/>
      <c r="O269" s="1"/>
    </row>
    <row r="270" spans="1:15" ht="12.75" customHeight="1">
      <c r="A270" s="30">
        <v>260</v>
      </c>
      <c r="B270" s="312" t="s">
        <v>834</v>
      </c>
      <c r="C270" s="302">
        <v>511.9</v>
      </c>
      <c r="D270" s="303">
        <v>515.11666666666667</v>
      </c>
      <c r="E270" s="303">
        <v>504.43333333333339</v>
      </c>
      <c r="F270" s="303">
        <v>496.9666666666667</v>
      </c>
      <c r="G270" s="303">
        <v>486.28333333333342</v>
      </c>
      <c r="H270" s="303">
        <v>522.58333333333337</v>
      </c>
      <c r="I270" s="303">
        <v>533.26666666666654</v>
      </c>
      <c r="J270" s="303">
        <v>540.73333333333335</v>
      </c>
      <c r="K270" s="302">
        <v>525.79999999999995</v>
      </c>
      <c r="L270" s="302">
        <v>507.65</v>
      </c>
      <c r="M270" s="302">
        <v>3.7246800000000002</v>
      </c>
      <c r="N270" s="1"/>
      <c r="O270" s="1"/>
    </row>
    <row r="271" spans="1:15" ht="12.75" customHeight="1">
      <c r="A271" s="30">
        <v>261</v>
      </c>
      <c r="B271" s="312" t="s">
        <v>835</v>
      </c>
      <c r="C271" s="302">
        <v>393.35</v>
      </c>
      <c r="D271" s="303">
        <v>393.89999999999992</v>
      </c>
      <c r="E271" s="303">
        <v>390.34999999999985</v>
      </c>
      <c r="F271" s="303">
        <v>387.34999999999991</v>
      </c>
      <c r="G271" s="303">
        <v>383.79999999999984</v>
      </c>
      <c r="H271" s="303">
        <v>396.89999999999986</v>
      </c>
      <c r="I271" s="303">
        <v>400.44999999999993</v>
      </c>
      <c r="J271" s="303">
        <v>403.44999999999987</v>
      </c>
      <c r="K271" s="302">
        <v>397.45</v>
      </c>
      <c r="L271" s="302">
        <v>390.9</v>
      </c>
      <c r="M271" s="302">
        <v>1.03928</v>
      </c>
      <c r="N271" s="1"/>
      <c r="O271" s="1"/>
    </row>
    <row r="272" spans="1:15" ht="12.75" customHeight="1">
      <c r="A272" s="30">
        <v>262</v>
      </c>
      <c r="B272" s="312" t="s">
        <v>424</v>
      </c>
      <c r="C272" s="302">
        <v>665.6</v>
      </c>
      <c r="D272" s="303">
        <v>663.19999999999993</v>
      </c>
      <c r="E272" s="303">
        <v>653.39999999999986</v>
      </c>
      <c r="F272" s="303">
        <v>641.19999999999993</v>
      </c>
      <c r="G272" s="303">
        <v>631.39999999999986</v>
      </c>
      <c r="H272" s="303">
        <v>675.39999999999986</v>
      </c>
      <c r="I272" s="303">
        <v>685.19999999999982</v>
      </c>
      <c r="J272" s="303">
        <v>697.39999999999986</v>
      </c>
      <c r="K272" s="302">
        <v>673</v>
      </c>
      <c r="L272" s="302">
        <v>651</v>
      </c>
      <c r="M272" s="302">
        <v>3.90354</v>
      </c>
      <c r="N272" s="1"/>
      <c r="O272" s="1"/>
    </row>
    <row r="273" spans="1:15" ht="12.75" customHeight="1">
      <c r="A273" s="30">
        <v>263</v>
      </c>
      <c r="B273" s="312" t="s">
        <v>425</v>
      </c>
      <c r="C273" s="302">
        <v>153.75</v>
      </c>
      <c r="D273" s="303">
        <v>153.58333333333334</v>
      </c>
      <c r="E273" s="303">
        <v>152.16666666666669</v>
      </c>
      <c r="F273" s="303">
        <v>150.58333333333334</v>
      </c>
      <c r="G273" s="303">
        <v>149.16666666666669</v>
      </c>
      <c r="H273" s="303">
        <v>155.16666666666669</v>
      </c>
      <c r="I273" s="303">
        <v>156.58333333333337</v>
      </c>
      <c r="J273" s="303">
        <v>158.16666666666669</v>
      </c>
      <c r="K273" s="302">
        <v>155</v>
      </c>
      <c r="L273" s="302">
        <v>152</v>
      </c>
      <c r="M273" s="302">
        <v>1.3711599999999999</v>
      </c>
      <c r="N273" s="1"/>
      <c r="O273" s="1"/>
    </row>
    <row r="274" spans="1:15" ht="12.75" customHeight="1">
      <c r="A274" s="30">
        <v>264</v>
      </c>
      <c r="B274" s="312" t="s">
        <v>432</v>
      </c>
      <c r="C274" s="302">
        <v>1012.6</v>
      </c>
      <c r="D274" s="303">
        <v>1026.6333333333334</v>
      </c>
      <c r="E274" s="303">
        <v>993.96666666666692</v>
      </c>
      <c r="F274" s="303">
        <v>975.33333333333348</v>
      </c>
      <c r="G274" s="303">
        <v>942.66666666666697</v>
      </c>
      <c r="H274" s="303">
        <v>1045.2666666666669</v>
      </c>
      <c r="I274" s="303">
        <v>1077.9333333333334</v>
      </c>
      <c r="J274" s="303">
        <v>1096.5666666666668</v>
      </c>
      <c r="K274" s="302">
        <v>1059.3</v>
      </c>
      <c r="L274" s="302">
        <v>1008</v>
      </c>
      <c r="M274" s="302">
        <v>1.67062</v>
      </c>
      <c r="N274" s="1"/>
      <c r="O274" s="1"/>
    </row>
    <row r="275" spans="1:15" ht="12.75" customHeight="1">
      <c r="A275" s="30">
        <v>265</v>
      </c>
      <c r="B275" s="312" t="s">
        <v>433</v>
      </c>
      <c r="C275" s="302">
        <v>363.1</v>
      </c>
      <c r="D275" s="303">
        <v>363.23333333333329</v>
      </c>
      <c r="E275" s="303">
        <v>360.76666666666659</v>
      </c>
      <c r="F275" s="303">
        <v>358.43333333333328</v>
      </c>
      <c r="G275" s="303">
        <v>355.96666666666658</v>
      </c>
      <c r="H275" s="303">
        <v>365.56666666666661</v>
      </c>
      <c r="I275" s="303">
        <v>368.0333333333333</v>
      </c>
      <c r="J275" s="303">
        <v>370.36666666666662</v>
      </c>
      <c r="K275" s="302">
        <v>365.7</v>
      </c>
      <c r="L275" s="302">
        <v>360.9</v>
      </c>
      <c r="M275" s="302">
        <v>0.35104999999999997</v>
      </c>
      <c r="N275" s="1"/>
      <c r="O275" s="1"/>
    </row>
    <row r="276" spans="1:15" ht="12.75" customHeight="1">
      <c r="A276" s="30">
        <v>266</v>
      </c>
      <c r="B276" s="312" t="s">
        <v>836</v>
      </c>
      <c r="C276" s="302">
        <v>61.2</v>
      </c>
      <c r="D276" s="303">
        <v>61.050000000000004</v>
      </c>
      <c r="E276" s="303">
        <v>60.350000000000009</v>
      </c>
      <c r="F276" s="303">
        <v>59.500000000000007</v>
      </c>
      <c r="G276" s="303">
        <v>58.800000000000011</v>
      </c>
      <c r="H276" s="303">
        <v>61.900000000000006</v>
      </c>
      <c r="I276" s="303">
        <v>62.600000000000009</v>
      </c>
      <c r="J276" s="303">
        <v>63.45</v>
      </c>
      <c r="K276" s="302">
        <v>61.75</v>
      </c>
      <c r="L276" s="302">
        <v>60.2</v>
      </c>
      <c r="M276" s="302">
        <v>4.0536500000000002</v>
      </c>
      <c r="N276" s="1"/>
      <c r="O276" s="1"/>
    </row>
    <row r="277" spans="1:15" ht="12.75" customHeight="1">
      <c r="A277" s="30">
        <v>267</v>
      </c>
      <c r="B277" s="312" t="s">
        <v>434</v>
      </c>
      <c r="C277" s="302">
        <v>412.2</v>
      </c>
      <c r="D277" s="303">
        <v>411.25</v>
      </c>
      <c r="E277" s="303">
        <v>404.25</v>
      </c>
      <c r="F277" s="303">
        <v>396.3</v>
      </c>
      <c r="G277" s="303">
        <v>389.3</v>
      </c>
      <c r="H277" s="303">
        <v>419.2</v>
      </c>
      <c r="I277" s="303">
        <v>426.2</v>
      </c>
      <c r="J277" s="303">
        <v>434.15</v>
      </c>
      <c r="K277" s="302">
        <v>418.25</v>
      </c>
      <c r="L277" s="302">
        <v>403.3</v>
      </c>
      <c r="M277" s="302">
        <v>3.5320399999999998</v>
      </c>
      <c r="N277" s="1"/>
      <c r="O277" s="1"/>
    </row>
    <row r="278" spans="1:15" ht="12.75" customHeight="1">
      <c r="A278" s="30">
        <v>268</v>
      </c>
      <c r="B278" s="312" t="s">
        <v>435</v>
      </c>
      <c r="C278" s="302">
        <v>49.5</v>
      </c>
      <c r="D278" s="303">
        <v>48.416666666666664</v>
      </c>
      <c r="E278" s="303">
        <v>46.68333333333333</v>
      </c>
      <c r="F278" s="303">
        <v>43.866666666666667</v>
      </c>
      <c r="G278" s="303">
        <v>42.133333333333333</v>
      </c>
      <c r="H278" s="303">
        <v>51.233333333333327</v>
      </c>
      <c r="I278" s="303">
        <v>52.966666666666661</v>
      </c>
      <c r="J278" s="303">
        <v>55.783333333333324</v>
      </c>
      <c r="K278" s="302">
        <v>50.15</v>
      </c>
      <c r="L278" s="302">
        <v>45.6</v>
      </c>
      <c r="M278" s="302">
        <v>71.262479999999996</v>
      </c>
      <c r="N278" s="1"/>
      <c r="O278" s="1"/>
    </row>
    <row r="279" spans="1:15" ht="12.75" customHeight="1">
      <c r="A279" s="30">
        <v>269</v>
      </c>
      <c r="B279" s="312" t="s">
        <v>437</v>
      </c>
      <c r="C279" s="302">
        <v>399.45</v>
      </c>
      <c r="D279" s="303">
        <v>399.86666666666662</v>
      </c>
      <c r="E279" s="303">
        <v>396.83333333333326</v>
      </c>
      <c r="F279" s="303">
        <v>394.21666666666664</v>
      </c>
      <c r="G279" s="303">
        <v>391.18333333333328</v>
      </c>
      <c r="H279" s="303">
        <v>402.48333333333323</v>
      </c>
      <c r="I279" s="303">
        <v>405.51666666666665</v>
      </c>
      <c r="J279" s="303">
        <v>408.13333333333321</v>
      </c>
      <c r="K279" s="302">
        <v>402.9</v>
      </c>
      <c r="L279" s="302">
        <v>397.25</v>
      </c>
      <c r="M279" s="302">
        <v>0.53417999999999999</v>
      </c>
      <c r="N279" s="1"/>
      <c r="O279" s="1"/>
    </row>
    <row r="280" spans="1:15" ht="12.75" customHeight="1">
      <c r="A280" s="30">
        <v>270</v>
      </c>
      <c r="B280" s="312" t="s">
        <v>427</v>
      </c>
      <c r="C280" s="302">
        <v>1302.8</v>
      </c>
      <c r="D280" s="303">
        <v>1320.7333333333333</v>
      </c>
      <c r="E280" s="303">
        <v>1264.1166666666668</v>
      </c>
      <c r="F280" s="303">
        <v>1225.4333333333334</v>
      </c>
      <c r="G280" s="303">
        <v>1168.8166666666668</v>
      </c>
      <c r="H280" s="303">
        <v>1359.4166666666667</v>
      </c>
      <c r="I280" s="303">
        <v>1416.0333333333331</v>
      </c>
      <c r="J280" s="303">
        <v>1454.7166666666667</v>
      </c>
      <c r="K280" s="302">
        <v>1377.35</v>
      </c>
      <c r="L280" s="302">
        <v>1282.05</v>
      </c>
      <c r="M280" s="302">
        <v>8.0331299999999999</v>
      </c>
      <c r="N280" s="1"/>
      <c r="O280" s="1"/>
    </row>
    <row r="281" spans="1:15" ht="12.75" customHeight="1">
      <c r="A281" s="30">
        <v>271</v>
      </c>
      <c r="B281" s="312" t="s">
        <v>428</v>
      </c>
      <c r="C281" s="302">
        <v>251.7</v>
      </c>
      <c r="D281" s="303">
        <v>253.9</v>
      </c>
      <c r="E281" s="303">
        <v>247.8</v>
      </c>
      <c r="F281" s="303">
        <v>243.9</v>
      </c>
      <c r="G281" s="303">
        <v>237.8</v>
      </c>
      <c r="H281" s="303">
        <v>257.8</v>
      </c>
      <c r="I281" s="303">
        <v>263.89999999999998</v>
      </c>
      <c r="J281" s="303">
        <v>267.8</v>
      </c>
      <c r="K281" s="302">
        <v>260</v>
      </c>
      <c r="L281" s="302">
        <v>250</v>
      </c>
      <c r="M281" s="302">
        <v>2.2479200000000001</v>
      </c>
      <c r="N281" s="1"/>
      <c r="O281" s="1"/>
    </row>
    <row r="282" spans="1:15" ht="12.75" customHeight="1">
      <c r="A282" s="30">
        <v>272</v>
      </c>
      <c r="B282" s="312" t="s">
        <v>141</v>
      </c>
      <c r="C282" s="302">
        <v>1857.65</v>
      </c>
      <c r="D282" s="303">
        <v>1860.8833333333332</v>
      </c>
      <c r="E282" s="303">
        <v>1842.7666666666664</v>
      </c>
      <c r="F282" s="303">
        <v>1827.8833333333332</v>
      </c>
      <c r="G282" s="303">
        <v>1809.7666666666664</v>
      </c>
      <c r="H282" s="303">
        <v>1875.7666666666664</v>
      </c>
      <c r="I282" s="303">
        <v>1893.8833333333332</v>
      </c>
      <c r="J282" s="303">
        <v>1908.7666666666664</v>
      </c>
      <c r="K282" s="302">
        <v>1879</v>
      </c>
      <c r="L282" s="302">
        <v>1846</v>
      </c>
      <c r="M282" s="302">
        <v>26.64301</v>
      </c>
      <c r="N282" s="1"/>
      <c r="O282" s="1"/>
    </row>
    <row r="283" spans="1:15" ht="12.75" customHeight="1">
      <c r="A283" s="30">
        <v>273</v>
      </c>
      <c r="B283" s="312" t="s">
        <v>429</v>
      </c>
      <c r="C283" s="302">
        <v>537</v>
      </c>
      <c r="D283" s="303">
        <v>538.05000000000007</v>
      </c>
      <c r="E283" s="303">
        <v>531.35000000000014</v>
      </c>
      <c r="F283" s="303">
        <v>525.70000000000005</v>
      </c>
      <c r="G283" s="303">
        <v>519.00000000000011</v>
      </c>
      <c r="H283" s="303">
        <v>543.70000000000016</v>
      </c>
      <c r="I283" s="303">
        <v>550.4000000000002</v>
      </c>
      <c r="J283" s="303">
        <v>556.05000000000018</v>
      </c>
      <c r="K283" s="302">
        <v>544.75</v>
      </c>
      <c r="L283" s="302">
        <v>532.4</v>
      </c>
      <c r="M283" s="302">
        <v>7.52461</v>
      </c>
      <c r="N283" s="1"/>
      <c r="O283" s="1"/>
    </row>
    <row r="284" spans="1:15" ht="12.75" customHeight="1">
      <c r="A284" s="30">
        <v>274</v>
      </c>
      <c r="B284" s="312" t="s">
        <v>426</v>
      </c>
      <c r="C284" s="302">
        <v>592.29999999999995</v>
      </c>
      <c r="D284" s="303">
        <v>588.48333333333323</v>
      </c>
      <c r="E284" s="303">
        <v>575.16666666666652</v>
      </c>
      <c r="F284" s="303">
        <v>558.0333333333333</v>
      </c>
      <c r="G284" s="303">
        <v>544.71666666666658</v>
      </c>
      <c r="H284" s="303">
        <v>605.61666666666645</v>
      </c>
      <c r="I284" s="303">
        <v>618.93333333333328</v>
      </c>
      <c r="J284" s="303">
        <v>636.06666666666638</v>
      </c>
      <c r="K284" s="302">
        <v>601.79999999999995</v>
      </c>
      <c r="L284" s="302">
        <v>571.35</v>
      </c>
      <c r="M284" s="302">
        <v>3.47675</v>
      </c>
      <c r="N284" s="1"/>
      <c r="O284" s="1"/>
    </row>
    <row r="285" spans="1:15" ht="12.75" customHeight="1">
      <c r="A285" s="30">
        <v>275</v>
      </c>
      <c r="B285" s="312" t="s">
        <v>430</v>
      </c>
      <c r="C285" s="302">
        <v>226.45</v>
      </c>
      <c r="D285" s="303">
        <v>227.15</v>
      </c>
      <c r="E285" s="303">
        <v>223.3</v>
      </c>
      <c r="F285" s="303">
        <v>220.15</v>
      </c>
      <c r="G285" s="303">
        <v>216.3</v>
      </c>
      <c r="H285" s="303">
        <v>230.3</v>
      </c>
      <c r="I285" s="303">
        <v>234.14999999999998</v>
      </c>
      <c r="J285" s="303">
        <v>237.3</v>
      </c>
      <c r="K285" s="302">
        <v>231</v>
      </c>
      <c r="L285" s="302">
        <v>224</v>
      </c>
      <c r="M285" s="302">
        <v>3.5567600000000001</v>
      </c>
      <c r="N285" s="1"/>
      <c r="O285" s="1"/>
    </row>
    <row r="286" spans="1:15" ht="12.75" customHeight="1">
      <c r="A286" s="30">
        <v>276</v>
      </c>
      <c r="B286" s="312" t="s">
        <v>431</v>
      </c>
      <c r="C286" s="302">
        <v>1416.65</v>
      </c>
      <c r="D286" s="303">
        <v>1414.3500000000001</v>
      </c>
      <c r="E286" s="303">
        <v>1399.7000000000003</v>
      </c>
      <c r="F286" s="303">
        <v>1382.7500000000002</v>
      </c>
      <c r="G286" s="303">
        <v>1368.1000000000004</v>
      </c>
      <c r="H286" s="303">
        <v>1431.3000000000002</v>
      </c>
      <c r="I286" s="303">
        <v>1445.9500000000003</v>
      </c>
      <c r="J286" s="303">
        <v>1462.9</v>
      </c>
      <c r="K286" s="302">
        <v>1429</v>
      </c>
      <c r="L286" s="302">
        <v>1397.4</v>
      </c>
      <c r="M286" s="302">
        <v>0.19792000000000001</v>
      </c>
      <c r="N286" s="1"/>
      <c r="O286" s="1"/>
    </row>
    <row r="287" spans="1:15" ht="12.75" customHeight="1">
      <c r="A287" s="30">
        <v>277</v>
      </c>
      <c r="B287" s="312" t="s">
        <v>436</v>
      </c>
      <c r="C287" s="302">
        <v>584.95000000000005</v>
      </c>
      <c r="D287" s="303">
        <v>584.2833333333333</v>
      </c>
      <c r="E287" s="303">
        <v>580.66666666666663</v>
      </c>
      <c r="F287" s="303">
        <v>576.38333333333333</v>
      </c>
      <c r="G287" s="303">
        <v>572.76666666666665</v>
      </c>
      <c r="H287" s="303">
        <v>588.56666666666661</v>
      </c>
      <c r="I287" s="303">
        <v>592.18333333333339</v>
      </c>
      <c r="J287" s="303">
        <v>596.46666666666658</v>
      </c>
      <c r="K287" s="302">
        <v>587.9</v>
      </c>
      <c r="L287" s="302">
        <v>580</v>
      </c>
      <c r="M287" s="302">
        <v>0.50097999999999998</v>
      </c>
      <c r="N287" s="1"/>
      <c r="O287" s="1"/>
    </row>
    <row r="288" spans="1:15" ht="12.75" customHeight="1">
      <c r="A288" s="30">
        <v>278</v>
      </c>
      <c r="B288" s="312" t="s">
        <v>142</v>
      </c>
      <c r="C288" s="302">
        <v>78.099999999999994</v>
      </c>
      <c r="D288" s="303">
        <v>77.516666666666666</v>
      </c>
      <c r="E288" s="303">
        <v>76.133333333333326</v>
      </c>
      <c r="F288" s="303">
        <v>74.166666666666657</v>
      </c>
      <c r="G288" s="303">
        <v>72.783333333333317</v>
      </c>
      <c r="H288" s="303">
        <v>79.483333333333334</v>
      </c>
      <c r="I288" s="303">
        <v>80.866666666666688</v>
      </c>
      <c r="J288" s="303">
        <v>82.833333333333343</v>
      </c>
      <c r="K288" s="302">
        <v>78.900000000000006</v>
      </c>
      <c r="L288" s="302">
        <v>75.55</v>
      </c>
      <c r="M288" s="302">
        <v>54.526519999999998</v>
      </c>
      <c r="N288" s="1"/>
      <c r="O288" s="1"/>
    </row>
    <row r="289" spans="1:15" ht="12.75" customHeight="1">
      <c r="A289" s="30">
        <v>279</v>
      </c>
      <c r="B289" s="312" t="s">
        <v>143</v>
      </c>
      <c r="C289" s="302">
        <v>2143.4</v>
      </c>
      <c r="D289" s="303">
        <v>2125.8333333333335</v>
      </c>
      <c r="E289" s="303">
        <v>2099.6166666666668</v>
      </c>
      <c r="F289" s="303">
        <v>2055.8333333333335</v>
      </c>
      <c r="G289" s="303">
        <v>2029.6166666666668</v>
      </c>
      <c r="H289" s="303">
        <v>2169.6166666666668</v>
      </c>
      <c r="I289" s="303">
        <v>2195.833333333333</v>
      </c>
      <c r="J289" s="303">
        <v>2239.6166666666668</v>
      </c>
      <c r="K289" s="302">
        <v>2152.0500000000002</v>
      </c>
      <c r="L289" s="302">
        <v>2082.0500000000002</v>
      </c>
      <c r="M289" s="302">
        <v>2.8944800000000002</v>
      </c>
      <c r="N289" s="1"/>
      <c r="O289" s="1"/>
    </row>
    <row r="290" spans="1:15" ht="12.75" customHeight="1">
      <c r="A290" s="30">
        <v>280</v>
      </c>
      <c r="B290" s="312" t="s">
        <v>438</v>
      </c>
      <c r="C290" s="302">
        <v>269.25</v>
      </c>
      <c r="D290" s="303">
        <v>270.83333333333331</v>
      </c>
      <c r="E290" s="303">
        <v>263.56666666666661</v>
      </c>
      <c r="F290" s="303">
        <v>257.88333333333327</v>
      </c>
      <c r="G290" s="303">
        <v>250.61666666666656</v>
      </c>
      <c r="H290" s="303">
        <v>276.51666666666665</v>
      </c>
      <c r="I290" s="303">
        <v>283.78333333333342</v>
      </c>
      <c r="J290" s="303">
        <v>289.4666666666667</v>
      </c>
      <c r="K290" s="302">
        <v>278.10000000000002</v>
      </c>
      <c r="L290" s="302">
        <v>265.14999999999998</v>
      </c>
      <c r="M290" s="302">
        <v>5.5398800000000001</v>
      </c>
      <c r="N290" s="1"/>
      <c r="O290" s="1"/>
    </row>
    <row r="291" spans="1:15" ht="12.75" customHeight="1">
      <c r="A291" s="30">
        <v>281</v>
      </c>
      <c r="B291" s="312" t="s">
        <v>267</v>
      </c>
      <c r="C291" s="302">
        <v>560.04999999999995</v>
      </c>
      <c r="D291" s="303">
        <v>559.18333333333328</v>
      </c>
      <c r="E291" s="303">
        <v>554.11666666666656</v>
      </c>
      <c r="F291" s="303">
        <v>548.18333333333328</v>
      </c>
      <c r="G291" s="303">
        <v>543.11666666666656</v>
      </c>
      <c r="H291" s="303">
        <v>565.11666666666656</v>
      </c>
      <c r="I291" s="303">
        <v>570.18333333333339</v>
      </c>
      <c r="J291" s="303">
        <v>576.11666666666656</v>
      </c>
      <c r="K291" s="302">
        <v>564.25</v>
      </c>
      <c r="L291" s="302">
        <v>553.25</v>
      </c>
      <c r="M291" s="302">
        <v>6.8250500000000001</v>
      </c>
      <c r="N291" s="1"/>
      <c r="O291" s="1"/>
    </row>
    <row r="292" spans="1:15" ht="12.75" customHeight="1">
      <c r="A292" s="30">
        <v>282</v>
      </c>
      <c r="B292" s="312" t="s">
        <v>439</v>
      </c>
      <c r="C292" s="302">
        <v>9239.25</v>
      </c>
      <c r="D292" s="303">
        <v>9270.25</v>
      </c>
      <c r="E292" s="303">
        <v>9165.5</v>
      </c>
      <c r="F292" s="303">
        <v>9091.75</v>
      </c>
      <c r="G292" s="303">
        <v>8987</v>
      </c>
      <c r="H292" s="303">
        <v>9344</v>
      </c>
      <c r="I292" s="303">
        <v>9448.75</v>
      </c>
      <c r="J292" s="303">
        <v>9522.5</v>
      </c>
      <c r="K292" s="302">
        <v>9375</v>
      </c>
      <c r="L292" s="302">
        <v>9196.5</v>
      </c>
      <c r="M292" s="302">
        <v>2.6100000000000002E-2</v>
      </c>
      <c r="N292" s="1"/>
      <c r="O292" s="1"/>
    </row>
    <row r="293" spans="1:15" ht="12.75" customHeight="1">
      <c r="A293" s="30">
        <v>283</v>
      </c>
      <c r="B293" s="312" t="s">
        <v>440</v>
      </c>
      <c r="C293" s="302">
        <v>70.55</v>
      </c>
      <c r="D293" s="303">
        <v>69.566666666666663</v>
      </c>
      <c r="E293" s="303">
        <v>67.683333333333323</v>
      </c>
      <c r="F293" s="303">
        <v>64.816666666666663</v>
      </c>
      <c r="G293" s="303">
        <v>62.933333333333323</v>
      </c>
      <c r="H293" s="303">
        <v>72.433333333333323</v>
      </c>
      <c r="I293" s="303">
        <v>74.316666666666649</v>
      </c>
      <c r="J293" s="303">
        <v>77.183333333333323</v>
      </c>
      <c r="K293" s="302">
        <v>71.45</v>
      </c>
      <c r="L293" s="302">
        <v>66.7</v>
      </c>
      <c r="M293" s="302">
        <v>117.31104000000001</v>
      </c>
      <c r="N293" s="1"/>
      <c r="O293" s="1"/>
    </row>
    <row r="294" spans="1:15" ht="12.75" customHeight="1">
      <c r="A294" s="30">
        <v>284</v>
      </c>
      <c r="B294" s="312" t="s">
        <v>144</v>
      </c>
      <c r="C294" s="302">
        <v>377.8</v>
      </c>
      <c r="D294" s="303">
        <v>376.0333333333333</v>
      </c>
      <c r="E294" s="303">
        <v>373.41666666666663</v>
      </c>
      <c r="F294" s="303">
        <v>369.0333333333333</v>
      </c>
      <c r="G294" s="303">
        <v>366.41666666666663</v>
      </c>
      <c r="H294" s="303">
        <v>380.41666666666663</v>
      </c>
      <c r="I294" s="303">
        <v>383.0333333333333</v>
      </c>
      <c r="J294" s="303">
        <v>387.41666666666663</v>
      </c>
      <c r="K294" s="302">
        <v>378.65</v>
      </c>
      <c r="L294" s="302">
        <v>371.65</v>
      </c>
      <c r="M294" s="302">
        <v>12.0374</v>
      </c>
      <c r="N294" s="1"/>
      <c r="O294" s="1"/>
    </row>
    <row r="295" spans="1:15" ht="12.75" customHeight="1">
      <c r="A295" s="30">
        <v>285</v>
      </c>
      <c r="B295" s="312" t="s">
        <v>441</v>
      </c>
      <c r="C295" s="302">
        <v>3079.8</v>
      </c>
      <c r="D295" s="303">
        <v>3098.9833333333336</v>
      </c>
      <c r="E295" s="303">
        <v>3032.0666666666671</v>
      </c>
      <c r="F295" s="303">
        <v>2984.3333333333335</v>
      </c>
      <c r="G295" s="303">
        <v>2917.416666666667</v>
      </c>
      <c r="H295" s="303">
        <v>3146.7166666666672</v>
      </c>
      <c r="I295" s="303">
        <v>3213.6333333333332</v>
      </c>
      <c r="J295" s="303">
        <v>3261.3666666666672</v>
      </c>
      <c r="K295" s="302">
        <v>3165.9</v>
      </c>
      <c r="L295" s="302">
        <v>3051.25</v>
      </c>
      <c r="M295" s="302">
        <v>1.6686399999999999</v>
      </c>
      <c r="N295" s="1"/>
      <c r="O295" s="1"/>
    </row>
    <row r="296" spans="1:15" ht="12.75" customHeight="1">
      <c r="A296" s="30">
        <v>286</v>
      </c>
      <c r="B296" s="312" t="s">
        <v>837</v>
      </c>
      <c r="C296" s="302">
        <v>1034.95</v>
      </c>
      <c r="D296" s="303">
        <v>1025.2666666666667</v>
      </c>
      <c r="E296" s="303">
        <v>1010.5333333333333</v>
      </c>
      <c r="F296" s="303">
        <v>986.11666666666667</v>
      </c>
      <c r="G296" s="303">
        <v>971.38333333333333</v>
      </c>
      <c r="H296" s="303">
        <v>1049.6833333333334</v>
      </c>
      <c r="I296" s="303">
        <v>1064.4166666666665</v>
      </c>
      <c r="J296" s="303">
        <v>1088.8333333333333</v>
      </c>
      <c r="K296" s="302">
        <v>1040</v>
      </c>
      <c r="L296" s="302">
        <v>1000.85</v>
      </c>
      <c r="M296" s="302">
        <v>2.96008</v>
      </c>
      <c r="N296" s="1"/>
      <c r="O296" s="1"/>
    </row>
    <row r="297" spans="1:15" ht="12.75" customHeight="1">
      <c r="A297" s="30">
        <v>287</v>
      </c>
      <c r="B297" s="312" t="s">
        <v>145</v>
      </c>
      <c r="C297" s="302">
        <v>1637.15</v>
      </c>
      <c r="D297" s="303">
        <v>1636.7666666666667</v>
      </c>
      <c r="E297" s="303">
        <v>1624.0833333333333</v>
      </c>
      <c r="F297" s="303">
        <v>1611.0166666666667</v>
      </c>
      <c r="G297" s="303">
        <v>1598.3333333333333</v>
      </c>
      <c r="H297" s="303">
        <v>1649.8333333333333</v>
      </c>
      <c r="I297" s="303">
        <v>1662.5166666666667</v>
      </c>
      <c r="J297" s="303">
        <v>1675.5833333333333</v>
      </c>
      <c r="K297" s="302">
        <v>1649.45</v>
      </c>
      <c r="L297" s="302">
        <v>1623.7</v>
      </c>
      <c r="M297" s="302">
        <v>18.52251</v>
      </c>
      <c r="N297" s="1"/>
      <c r="O297" s="1"/>
    </row>
    <row r="298" spans="1:15" ht="12.75" customHeight="1">
      <c r="A298" s="30">
        <v>288</v>
      </c>
      <c r="B298" s="312" t="s">
        <v>146</v>
      </c>
      <c r="C298" s="302">
        <v>4333.6000000000004</v>
      </c>
      <c r="D298" s="303">
        <v>4284.7</v>
      </c>
      <c r="E298" s="303">
        <v>4218.7999999999993</v>
      </c>
      <c r="F298" s="303">
        <v>4103.9999999999991</v>
      </c>
      <c r="G298" s="303">
        <v>4038.0999999999985</v>
      </c>
      <c r="H298" s="303">
        <v>4399.5</v>
      </c>
      <c r="I298" s="303">
        <v>4465.3999999999996</v>
      </c>
      <c r="J298" s="303">
        <v>4580.2000000000007</v>
      </c>
      <c r="K298" s="302">
        <v>4350.6000000000004</v>
      </c>
      <c r="L298" s="302">
        <v>4169.8999999999996</v>
      </c>
      <c r="M298" s="302">
        <v>6.6228699999999998</v>
      </c>
      <c r="N298" s="1"/>
      <c r="O298" s="1"/>
    </row>
    <row r="299" spans="1:15" ht="12.75" customHeight="1">
      <c r="A299" s="30">
        <v>289</v>
      </c>
      <c r="B299" s="312" t="s">
        <v>147</v>
      </c>
      <c r="C299" s="302">
        <v>3607.85</v>
      </c>
      <c r="D299" s="303">
        <v>3566.8833333333332</v>
      </c>
      <c r="E299" s="303">
        <v>3513.9666666666662</v>
      </c>
      <c r="F299" s="303">
        <v>3420.083333333333</v>
      </c>
      <c r="G299" s="303">
        <v>3367.1666666666661</v>
      </c>
      <c r="H299" s="303">
        <v>3660.7666666666664</v>
      </c>
      <c r="I299" s="303">
        <v>3713.6833333333334</v>
      </c>
      <c r="J299" s="303">
        <v>3807.5666666666666</v>
      </c>
      <c r="K299" s="302">
        <v>3619.8</v>
      </c>
      <c r="L299" s="302">
        <v>3473</v>
      </c>
      <c r="M299" s="302">
        <v>3.6013700000000002</v>
      </c>
      <c r="N299" s="1"/>
      <c r="O299" s="1"/>
    </row>
    <row r="300" spans="1:15" ht="12.75" customHeight="1">
      <c r="A300" s="30">
        <v>290</v>
      </c>
      <c r="B300" s="312" t="s">
        <v>148</v>
      </c>
      <c r="C300" s="302">
        <v>612.70000000000005</v>
      </c>
      <c r="D300" s="303">
        <v>609.73333333333335</v>
      </c>
      <c r="E300" s="303">
        <v>604.9666666666667</v>
      </c>
      <c r="F300" s="303">
        <v>597.23333333333335</v>
      </c>
      <c r="G300" s="303">
        <v>592.4666666666667</v>
      </c>
      <c r="H300" s="303">
        <v>617.4666666666667</v>
      </c>
      <c r="I300" s="303">
        <v>622.23333333333335</v>
      </c>
      <c r="J300" s="303">
        <v>629.9666666666667</v>
      </c>
      <c r="K300" s="302">
        <v>614.5</v>
      </c>
      <c r="L300" s="302">
        <v>602</v>
      </c>
      <c r="M300" s="302">
        <v>8.9434699999999996</v>
      </c>
      <c r="N300" s="1"/>
      <c r="O300" s="1"/>
    </row>
    <row r="301" spans="1:15" ht="12.75" customHeight="1">
      <c r="A301" s="30">
        <v>291</v>
      </c>
      <c r="B301" s="312" t="s">
        <v>442</v>
      </c>
      <c r="C301" s="302">
        <v>1974.8</v>
      </c>
      <c r="D301" s="303">
        <v>1987.1833333333334</v>
      </c>
      <c r="E301" s="303">
        <v>1954.6166666666668</v>
      </c>
      <c r="F301" s="303">
        <v>1934.4333333333334</v>
      </c>
      <c r="G301" s="303">
        <v>1901.8666666666668</v>
      </c>
      <c r="H301" s="303">
        <v>2007.3666666666668</v>
      </c>
      <c r="I301" s="303">
        <v>2039.9333333333334</v>
      </c>
      <c r="J301" s="303">
        <v>2060.1166666666668</v>
      </c>
      <c r="K301" s="302">
        <v>2019.75</v>
      </c>
      <c r="L301" s="302">
        <v>1967</v>
      </c>
      <c r="M301" s="302">
        <v>0.95313000000000003</v>
      </c>
      <c r="N301" s="1"/>
      <c r="O301" s="1"/>
    </row>
    <row r="302" spans="1:15" ht="12.75" customHeight="1">
      <c r="A302" s="30">
        <v>292</v>
      </c>
      <c r="B302" s="312" t="s">
        <v>838</v>
      </c>
      <c r="C302" s="302">
        <v>373.15</v>
      </c>
      <c r="D302" s="303">
        <v>372.11666666666662</v>
      </c>
      <c r="E302" s="303">
        <v>365.23333333333323</v>
      </c>
      <c r="F302" s="303">
        <v>357.31666666666661</v>
      </c>
      <c r="G302" s="303">
        <v>350.43333333333322</v>
      </c>
      <c r="H302" s="303">
        <v>380.03333333333325</v>
      </c>
      <c r="I302" s="303">
        <v>386.91666666666657</v>
      </c>
      <c r="J302" s="303">
        <v>394.83333333333326</v>
      </c>
      <c r="K302" s="302">
        <v>379</v>
      </c>
      <c r="L302" s="302">
        <v>364.2</v>
      </c>
      <c r="M302" s="302">
        <v>4.70017</v>
      </c>
      <c r="N302" s="1"/>
      <c r="O302" s="1"/>
    </row>
    <row r="303" spans="1:15" ht="12.75" customHeight="1">
      <c r="A303" s="30">
        <v>293</v>
      </c>
      <c r="B303" s="312" t="s">
        <v>149</v>
      </c>
      <c r="C303" s="302">
        <v>1044.55</v>
      </c>
      <c r="D303" s="303">
        <v>1045.8333333333333</v>
      </c>
      <c r="E303" s="303">
        <v>1033.7166666666665</v>
      </c>
      <c r="F303" s="303">
        <v>1022.8833333333332</v>
      </c>
      <c r="G303" s="303">
        <v>1010.7666666666664</v>
      </c>
      <c r="H303" s="303">
        <v>1056.6666666666665</v>
      </c>
      <c r="I303" s="303">
        <v>1068.7833333333333</v>
      </c>
      <c r="J303" s="303">
        <v>1079.6166666666666</v>
      </c>
      <c r="K303" s="302">
        <v>1057.95</v>
      </c>
      <c r="L303" s="302">
        <v>1035</v>
      </c>
      <c r="M303" s="302">
        <v>40.816580000000002</v>
      </c>
      <c r="N303" s="1"/>
      <c r="O303" s="1"/>
    </row>
    <row r="304" spans="1:15" ht="12.75" customHeight="1">
      <c r="A304" s="30">
        <v>294</v>
      </c>
      <c r="B304" s="312" t="s">
        <v>150</v>
      </c>
      <c r="C304" s="302">
        <v>185.35</v>
      </c>
      <c r="D304" s="303">
        <v>183.86666666666667</v>
      </c>
      <c r="E304" s="303">
        <v>181.73333333333335</v>
      </c>
      <c r="F304" s="303">
        <v>178.11666666666667</v>
      </c>
      <c r="G304" s="303">
        <v>175.98333333333335</v>
      </c>
      <c r="H304" s="303">
        <v>187.48333333333335</v>
      </c>
      <c r="I304" s="303">
        <v>189.61666666666667</v>
      </c>
      <c r="J304" s="303">
        <v>193.23333333333335</v>
      </c>
      <c r="K304" s="302">
        <v>186</v>
      </c>
      <c r="L304" s="302">
        <v>180.25</v>
      </c>
      <c r="M304" s="302">
        <v>32.555349999999997</v>
      </c>
      <c r="N304" s="1"/>
      <c r="O304" s="1"/>
    </row>
    <row r="305" spans="1:15" ht="12.75" customHeight="1">
      <c r="A305" s="30">
        <v>295</v>
      </c>
      <c r="B305" s="312" t="s">
        <v>316</v>
      </c>
      <c r="C305" s="302">
        <v>17.600000000000001</v>
      </c>
      <c r="D305" s="303">
        <v>17.566666666666666</v>
      </c>
      <c r="E305" s="303">
        <v>17.383333333333333</v>
      </c>
      <c r="F305" s="303">
        <v>17.166666666666668</v>
      </c>
      <c r="G305" s="303">
        <v>16.983333333333334</v>
      </c>
      <c r="H305" s="303">
        <v>17.783333333333331</v>
      </c>
      <c r="I305" s="303">
        <v>17.966666666666661</v>
      </c>
      <c r="J305" s="303">
        <v>18.18333333333333</v>
      </c>
      <c r="K305" s="302">
        <v>17.75</v>
      </c>
      <c r="L305" s="302">
        <v>17.350000000000001</v>
      </c>
      <c r="M305" s="302">
        <v>16.994029999999999</v>
      </c>
      <c r="N305" s="1"/>
      <c r="O305" s="1"/>
    </row>
    <row r="306" spans="1:15" ht="12.75" customHeight="1">
      <c r="A306" s="30">
        <v>296</v>
      </c>
      <c r="B306" s="312" t="s">
        <v>445</v>
      </c>
      <c r="C306" s="302">
        <v>199.15</v>
      </c>
      <c r="D306" s="303">
        <v>198.0333333333333</v>
      </c>
      <c r="E306" s="303">
        <v>194.06666666666661</v>
      </c>
      <c r="F306" s="303">
        <v>188.98333333333329</v>
      </c>
      <c r="G306" s="303">
        <v>185.01666666666659</v>
      </c>
      <c r="H306" s="303">
        <v>203.11666666666662</v>
      </c>
      <c r="I306" s="303">
        <v>207.08333333333331</v>
      </c>
      <c r="J306" s="303">
        <v>212.16666666666663</v>
      </c>
      <c r="K306" s="302">
        <v>202</v>
      </c>
      <c r="L306" s="302">
        <v>192.95</v>
      </c>
      <c r="M306" s="302">
        <v>8.9581999999999997</v>
      </c>
      <c r="N306" s="1"/>
      <c r="O306" s="1"/>
    </row>
    <row r="307" spans="1:15" ht="12.75" customHeight="1">
      <c r="A307" s="30">
        <v>297</v>
      </c>
      <c r="B307" s="312" t="s">
        <v>447</v>
      </c>
      <c r="C307" s="302">
        <v>473.9</v>
      </c>
      <c r="D307" s="303">
        <v>475.5</v>
      </c>
      <c r="E307" s="303">
        <v>466.4</v>
      </c>
      <c r="F307" s="303">
        <v>458.9</v>
      </c>
      <c r="G307" s="303">
        <v>449.79999999999995</v>
      </c>
      <c r="H307" s="303">
        <v>483</v>
      </c>
      <c r="I307" s="303">
        <v>492.1</v>
      </c>
      <c r="J307" s="303">
        <v>499.6</v>
      </c>
      <c r="K307" s="302">
        <v>484.6</v>
      </c>
      <c r="L307" s="302">
        <v>468</v>
      </c>
      <c r="M307" s="302">
        <v>0.44031999999999999</v>
      </c>
      <c r="N307" s="1"/>
      <c r="O307" s="1"/>
    </row>
    <row r="308" spans="1:15" ht="12.75" customHeight="1">
      <c r="A308" s="30">
        <v>298</v>
      </c>
      <c r="B308" s="312" t="s">
        <v>151</v>
      </c>
      <c r="C308" s="302">
        <v>95.7</v>
      </c>
      <c r="D308" s="303">
        <v>94.966666666666654</v>
      </c>
      <c r="E308" s="303">
        <v>93.983333333333306</v>
      </c>
      <c r="F308" s="303">
        <v>92.266666666666652</v>
      </c>
      <c r="G308" s="303">
        <v>91.283333333333303</v>
      </c>
      <c r="H308" s="303">
        <v>96.683333333333309</v>
      </c>
      <c r="I308" s="303">
        <v>97.666666666666657</v>
      </c>
      <c r="J308" s="303">
        <v>99.383333333333312</v>
      </c>
      <c r="K308" s="302">
        <v>95.95</v>
      </c>
      <c r="L308" s="302">
        <v>93.25</v>
      </c>
      <c r="M308" s="302">
        <v>39.304819999999999</v>
      </c>
      <c r="N308" s="1"/>
      <c r="O308" s="1"/>
    </row>
    <row r="309" spans="1:15" ht="12.75" customHeight="1">
      <c r="A309" s="30">
        <v>299</v>
      </c>
      <c r="B309" s="312" t="s">
        <v>152</v>
      </c>
      <c r="C309" s="302">
        <v>517.75</v>
      </c>
      <c r="D309" s="303">
        <v>517.76666666666665</v>
      </c>
      <c r="E309" s="303">
        <v>513.18333333333328</v>
      </c>
      <c r="F309" s="303">
        <v>508.61666666666667</v>
      </c>
      <c r="G309" s="303">
        <v>504.0333333333333</v>
      </c>
      <c r="H309" s="303">
        <v>522.33333333333326</v>
      </c>
      <c r="I309" s="303">
        <v>526.91666666666674</v>
      </c>
      <c r="J309" s="303">
        <v>531.48333333333323</v>
      </c>
      <c r="K309" s="302">
        <v>522.35</v>
      </c>
      <c r="L309" s="302">
        <v>513.20000000000005</v>
      </c>
      <c r="M309" s="302">
        <v>12.24004</v>
      </c>
      <c r="N309" s="1"/>
      <c r="O309" s="1"/>
    </row>
    <row r="310" spans="1:15" ht="12.75" customHeight="1">
      <c r="A310" s="30">
        <v>300</v>
      </c>
      <c r="B310" s="312" t="s">
        <v>153</v>
      </c>
      <c r="C310" s="302">
        <v>7925.4</v>
      </c>
      <c r="D310" s="303">
        <v>7917.666666666667</v>
      </c>
      <c r="E310" s="303">
        <v>7863.3333333333339</v>
      </c>
      <c r="F310" s="303">
        <v>7801.2666666666673</v>
      </c>
      <c r="G310" s="303">
        <v>7746.9333333333343</v>
      </c>
      <c r="H310" s="303">
        <v>7979.7333333333336</v>
      </c>
      <c r="I310" s="303">
        <v>8034.0666666666675</v>
      </c>
      <c r="J310" s="303">
        <v>8096.1333333333332</v>
      </c>
      <c r="K310" s="302">
        <v>7972</v>
      </c>
      <c r="L310" s="302">
        <v>7855.6</v>
      </c>
      <c r="M310" s="302">
        <v>3.5284800000000001</v>
      </c>
      <c r="N310" s="1"/>
      <c r="O310" s="1"/>
    </row>
    <row r="311" spans="1:15" ht="12.75" customHeight="1">
      <c r="A311" s="30">
        <v>301</v>
      </c>
      <c r="B311" s="312" t="s">
        <v>839</v>
      </c>
      <c r="C311" s="302">
        <v>2699.6</v>
      </c>
      <c r="D311" s="303">
        <v>2691.5833333333335</v>
      </c>
      <c r="E311" s="303">
        <v>2660.166666666667</v>
      </c>
      <c r="F311" s="303">
        <v>2620.7333333333336</v>
      </c>
      <c r="G311" s="303">
        <v>2589.3166666666671</v>
      </c>
      <c r="H311" s="303">
        <v>2731.0166666666669</v>
      </c>
      <c r="I311" s="303">
        <v>2762.4333333333338</v>
      </c>
      <c r="J311" s="303">
        <v>2801.8666666666668</v>
      </c>
      <c r="K311" s="302">
        <v>2723</v>
      </c>
      <c r="L311" s="302">
        <v>2652.15</v>
      </c>
      <c r="M311" s="302">
        <v>0.87861</v>
      </c>
      <c r="N311" s="1"/>
      <c r="O311" s="1"/>
    </row>
    <row r="312" spans="1:15" ht="12.75" customHeight="1">
      <c r="A312" s="30">
        <v>302</v>
      </c>
      <c r="B312" s="312" t="s">
        <v>449</v>
      </c>
      <c r="C312" s="302">
        <v>384.65</v>
      </c>
      <c r="D312" s="303">
        <v>379.96666666666664</v>
      </c>
      <c r="E312" s="303">
        <v>370.73333333333329</v>
      </c>
      <c r="F312" s="303">
        <v>356.81666666666666</v>
      </c>
      <c r="G312" s="303">
        <v>347.58333333333331</v>
      </c>
      <c r="H312" s="303">
        <v>393.88333333333327</v>
      </c>
      <c r="I312" s="303">
        <v>403.11666666666662</v>
      </c>
      <c r="J312" s="303">
        <v>417.03333333333325</v>
      </c>
      <c r="K312" s="302">
        <v>389.2</v>
      </c>
      <c r="L312" s="302">
        <v>366.05</v>
      </c>
      <c r="M312" s="302">
        <v>6.4355200000000004</v>
      </c>
      <c r="N312" s="1"/>
      <c r="O312" s="1"/>
    </row>
    <row r="313" spans="1:15" ht="12.75" customHeight="1">
      <c r="A313" s="30">
        <v>303</v>
      </c>
      <c r="B313" s="312" t="s">
        <v>450</v>
      </c>
      <c r="C313" s="302">
        <v>296.55</v>
      </c>
      <c r="D313" s="303">
        <v>292</v>
      </c>
      <c r="E313" s="303">
        <v>285</v>
      </c>
      <c r="F313" s="303">
        <v>273.45</v>
      </c>
      <c r="G313" s="303">
        <v>266.45</v>
      </c>
      <c r="H313" s="303">
        <v>303.55</v>
      </c>
      <c r="I313" s="303">
        <v>310.55</v>
      </c>
      <c r="J313" s="303">
        <v>322.10000000000002</v>
      </c>
      <c r="K313" s="302">
        <v>299</v>
      </c>
      <c r="L313" s="302">
        <v>280.45</v>
      </c>
      <c r="M313" s="302">
        <v>8.6387300000000007</v>
      </c>
      <c r="N313" s="1"/>
      <c r="O313" s="1"/>
    </row>
    <row r="314" spans="1:15" ht="12.75" customHeight="1">
      <c r="A314" s="30">
        <v>304</v>
      </c>
      <c r="B314" s="312" t="s">
        <v>154</v>
      </c>
      <c r="C314" s="302">
        <v>824.2</v>
      </c>
      <c r="D314" s="303">
        <v>818.25</v>
      </c>
      <c r="E314" s="303">
        <v>807.5</v>
      </c>
      <c r="F314" s="303">
        <v>790.8</v>
      </c>
      <c r="G314" s="303">
        <v>780.05</v>
      </c>
      <c r="H314" s="303">
        <v>834.95</v>
      </c>
      <c r="I314" s="303">
        <v>845.7</v>
      </c>
      <c r="J314" s="303">
        <v>862.40000000000009</v>
      </c>
      <c r="K314" s="302">
        <v>829</v>
      </c>
      <c r="L314" s="302">
        <v>801.55</v>
      </c>
      <c r="M314" s="302">
        <v>20.278120000000001</v>
      </c>
      <c r="N314" s="1"/>
      <c r="O314" s="1"/>
    </row>
    <row r="315" spans="1:15" ht="12.75" customHeight="1">
      <c r="A315" s="30">
        <v>305</v>
      </c>
      <c r="B315" s="312" t="s">
        <v>455</v>
      </c>
      <c r="C315" s="302">
        <v>1337.55</v>
      </c>
      <c r="D315" s="303">
        <v>1335.1333333333334</v>
      </c>
      <c r="E315" s="303">
        <v>1323.5166666666669</v>
      </c>
      <c r="F315" s="303">
        <v>1309.4833333333333</v>
      </c>
      <c r="G315" s="303">
        <v>1297.8666666666668</v>
      </c>
      <c r="H315" s="303">
        <v>1349.166666666667</v>
      </c>
      <c r="I315" s="303">
        <v>1360.7833333333333</v>
      </c>
      <c r="J315" s="303">
        <v>1374.8166666666671</v>
      </c>
      <c r="K315" s="302">
        <v>1346.75</v>
      </c>
      <c r="L315" s="302">
        <v>1321.1</v>
      </c>
      <c r="M315" s="302">
        <v>1.3773500000000001</v>
      </c>
      <c r="N315" s="1"/>
      <c r="O315" s="1"/>
    </row>
    <row r="316" spans="1:15" ht="12.75" customHeight="1">
      <c r="A316" s="30">
        <v>306</v>
      </c>
      <c r="B316" s="312" t="s">
        <v>155</v>
      </c>
      <c r="C316" s="302">
        <v>1575.9</v>
      </c>
      <c r="D316" s="303">
        <v>1586.6666666666667</v>
      </c>
      <c r="E316" s="303">
        <v>1554.3333333333335</v>
      </c>
      <c r="F316" s="303">
        <v>1532.7666666666667</v>
      </c>
      <c r="G316" s="303">
        <v>1500.4333333333334</v>
      </c>
      <c r="H316" s="303">
        <v>1608.2333333333336</v>
      </c>
      <c r="I316" s="303">
        <v>1640.5666666666671</v>
      </c>
      <c r="J316" s="303">
        <v>1662.1333333333337</v>
      </c>
      <c r="K316" s="302">
        <v>1619</v>
      </c>
      <c r="L316" s="302">
        <v>1565.1</v>
      </c>
      <c r="M316" s="302">
        <v>3.7502499999999999</v>
      </c>
      <c r="N316" s="1"/>
      <c r="O316" s="1"/>
    </row>
    <row r="317" spans="1:15" ht="12.75" customHeight="1">
      <c r="A317" s="30">
        <v>307</v>
      </c>
      <c r="B317" s="312" t="s">
        <v>156</v>
      </c>
      <c r="C317" s="302">
        <v>810.1</v>
      </c>
      <c r="D317" s="303">
        <v>805.43333333333339</v>
      </c>
      <c r="E317" s="303">
        <v>799.11666666666679</v>
      </c>
      <c r="F317" s="303">
        <v>788.13333333333344</v>
      </c>
      <c r="G317" s="303">
        <v>781.81666666666683</v>
      </c>
      <c r="H317" s="303">
        <v>816.41666666666674</v>
      </c>
      <c r="I317" s="303">
        <v>822.73333333333335</v>
      </c>
      <c r="J317" s="303">
        <v>833.7166666666667</v>
      </c>
      <c r="K317" s="302">
        <v>811.75</v>
      </c>
      <c r="L317" s="302">
        <v>794.45</v>
      </c>
      <c r="M317" s="302">
        <v>3.9854699999999998</v>
      </c>
      <c r="N317" s="1"/>
      <c r="O317" s="1"/>
    </row>
    <row r="318" spans="1:15" ht="12.75" customHeight="1">
      <c r="A318" s="30">
        <v>308</v>
      </c>
      <c r="B318" s="312" t="s">
        <v>157</v>
      </c>
      <c r="C318" s="302">
        <v>770.2</v>
      </c>
      <c r="D318" s="303">
        <v>766.80000000000007</v>
      </c>
      <c r="E318" s="303">
        <v>760.60000000000014</v>
      </c>
      <c r="F318" s="303">
        <v>751.00000000000011</v>
      </c>
      <c r="G318" s="303">
        <v>744.80000000000018</v>
      </c>
      <c r="H318" s="303">
        <v>776.40000000000009</v>
      </c>
      <c r="I318" s="303">
        <v>782.60000000000014</v>
      </c>
      <c r="J318" s="303">
        <v>792.2</v>
      </c>
      <c r="K318" s="302">
        <v>773</v>
      </c>
      <c r="L318" s="302">
        <v>757.2</v>
      </c>
      <c r="M318" s="302">
        <v>2.17781</v>
      </c>
      <c r="N318" s="1"/>
      <c r="O318" s="1"/>
    </row>
    <row r="319" spans="1:15" ht="12.75" customHeight="1">
      <c r="A319" s="30">
        <v>309</v>
      </c>
      <c r="B319" s="312" t="s">
        <v>446</v>
      </c>
      <c r="C319" s="302">
        <v>218.05</v>
      </c>
      <c r="D319" s="303">
        <v>220.75</v>
      </c>
      <c r="E319" s="303">
        <v>214.5</v>
      </c>
      <c r="F319" s="303">
        <v>210.95</v>
      </c>
      <c r="G319" s="303">
        <v>204.7</v>
      </c>
      <c r="H319" s="303">
        <v>224.3</v>
      </c>
      <c r="I319" s="303">
        <v>230.55</v>
      </c>
      <c r="J319" s="303">
        <v>234.10000000000002</v>
      </c>
      <c r="K319" s="302">
        <v>227</v>
      </c>
      <c r="L319" s="302">
        <v>217.2</v>
      </c>
      <c r="M319" s="302">
        <v>5.97553</v>
      </c>
      <c r="N319" s="1"/>
      <c r="O319" s="1"/>
    </row>
    <row r="320" spans="1:15" ht="12.75" customHeight="1">
      <c r="A320" s="30">
        <v>310</v>
      </c>
      <c r="B320" s="312" t="s">
        <v>453</v>
      </c>
      <c r="C320" s="302">
        <v>173.55</v>
      </c>
      <c r="D320" s="303">
        <v>174.81666666666669</v>
      </c>
      <c r="E320" s="303">
        <v>171.93333333333339</v>
      </c>
      <c r="F320" s="303">
        <v>170.31666666666669</v>
      </c>
      <c r="G320" s="303">
        <v>167.43333333333339</v>
      </c>
      <c r="H320" s="303">
        <v>176.43333333333339</v>
      </c>
      <c r="I320" s="303">
        <v>179.31666666666666</v>
      </c>
      <c r="J320" s="303">
        <v>180.93333333333339</v>
      </c>
      <c r="K320" s="302">
        <v>177.7</v>
      </c>
      <c r="L320" s="302">
        <v>173.2</v>
      </c>
      <c r="M320" s="302">
        <v>0.91857999999999995</v>
      </c>
      <c r="N320" s="1"/>
      <c r="O320" s="1"/>
    </row>
    <row r="321" spans="1:15" ht="12.75" customHeight="1">
      <c r="A321" s="30">
        <v>311</v>
      </c>
      <c r="B321" s="312" t="s">
        <v>451</v>
      </c>
      <c r="C321" s="302">
        <v>216</v>
      </c>
      <c r="D321" s="303">
        <v>213.86666666666667</v>
      </c>
      <c r="E321" s="303">
        <v>209.73333333333335</v>
      </c>
      <c r="F321" s="303">
        <v>203.46666666666667</v>
      </c>
      <c r="G321" s="303">
        <v>199.33333333333334</v>
      </c>
      <c r="H321" s="303">
        <v>220.13333333333335</v>
      </c>
      <c r="I321" s="303">
        <v>224.26666666666668</v>
      </c>
      <c r="J321" s="303">
        <v>230.53333333333336</v>
      </c>
      <c r="K321" s="302">
        <v>218</v>
      </c>
      <c r="L321" s="302">
        <v>207.6</v>
      </c>
      <c r="M321" s="302">
        <v>8.4776100000000003</v>
      </c>
      <c r="N321" s="1"/>
      <c r="O321" s="1"/>
    </row>
    <row r="322" spans="1:15" ht="12.75" customHeight="1">
      <c r="A322" s="30">
        <v>312</v>
      </c>
      <c r="B322" s="312" t="s">
        <v>452</v>
      </c>
      <c r="C322" s="302">
        <v>894.8</v>
      </c>
      <c r="D322" s="303">
        <v>898.7166666666667</v>
      </c>
      <c r="E322" s="303">
        <v>884.18333333333339</v>
      </c>
      <c r="F322" s="303">
        <v>873.56666666666672</v>
      </c>
      <c r="G322" s="303">
        <v>859.03333333333342</v>
      </c>
      <c r="H322" s="303">
        <v>909.33333333333337</v>
      </c>
      <c r="I322" s="303">
        <v>923.86666666666667</v>
      </c>
      <c r="J322" s="303">
        <v>934.48333333333335</v>
      </c>
      <c r="K322" s="302">
        <v>913.25</v>
      </c>
      <c r="L322" s="302">
        <v>888.1</v>
      </c>
      <c r="M322" s="302">
        <v>2.0101200000000001</v>
      </c>
      <c r="N322" s="1"/>
      <c r="O322" s="1"/>
    </row>
    <row r="323" spans="1:15" ht="12.75" customHeight="1">
      <c r="A323" s="30">
        <v>313</v>
      </c>
      <c r="B323" s="312" t="s">
        <v>158</v>
      </c>
      <c r="C323" s="302">
        <v>3061</v>
      </c>
      <c r="D323" s="303">
        <v>3038.0166666666664</v>
      </c>
      <c r="E323" s="303">
        <v>2991.0333333333328</v>
      </c>
      <c r="F323" s="303">
        <v>2921.0666666666666</v>
      </c>
      <c r="G323" s="303">
        <v>2874.083333333333</v>
      </c>
      <c r="H323" s="303">
        <v>3107.9833333333327</v>
      </c>
      <c r="I323" s="303">
        <v>3154.9666666666662</v>
      </c>
      <c r="J323" s="303">
        <v>3224.9333333333325</v>
      </c>
      <c r="K323" s="302">
        <v>3085</v>
      </c>
      <c r="L323" s="302">
        <v>2968.05</v>
      </c>
      <c r="M323" s="302">
        <v>5.0950800000000003</v>
      </c>
      <c r="N323" s="1"/>
      <c r="O323" s="1"/>
    </row>
    <row r="324" spans="1:15" ht="12.75" customHeight="1">
      <c r="A324" s="30">
        <v>314</v>
      </c>
      <c r="B324" s="312" t="s">
        <v>443</v>
      </c>
      <c r="C324" s="302">
        <v>41.5</v>
      </c>
      <c r="D324" s="303">
        <v>41.5</v>
      </c>
      <c r="E324" s="303">
        <v>41.05</v>
      </c>
      <c r="F324" s="303">
        <v>40.599999999999994</v>
      </c>
      <c r="G324" s="303">
        <v>40.149999999999991</v>
      </c>
      <c r="H324" s="303">
        <v>41.95</v>
      </c>
      <c r="I324" s="303">
        <v>42.400000000000006</v>
      </c>
      <c r="J324" s="303">
        <v>42.850000000000009</v>
      </c>
      <c r="K324" s="302">
        <v>41.95</v>
      </c>
      <c r="L324" s="302">
        <v>41.05</v>
      </c>
      <c r="M324" s="302">
        <v>7.6988500000000002</v>
      </c>
      <c r="N324" s="1"/>
      <c r="O324" s="1"/>
    </row>
    <row r="325" spans="1:15" ht="12.75" customHeight="1">
      <c r="A325" s="30">
        <v>315</v>
      </c>
      <c r="B325" s="312" t="s">
        <v>444</v>
      </c>
      <c r="C325" s="302">
        <v>160.44999999999999</v>
      </c>
      <c r="D325" s="303">
        <v>161.18333333333334</v>
      </c>
      <c r="E325" s="303">
        <v>159.31666666666666</v>
      </c>
      <c r="F325" s="303">
        <v>158.18333333333334</v>
      </c>
      <c r="G325" s="303">
        <v>156.31666666666666</v>
      </c>
      <c r="H325" s="303">
        <v>162.31666666666666</v>
      </c>
      <c r="I325" s="303">
        <v>164.18333333333334</v>
      </c>
      <c r="J325" s="303">
        <v>165.31666666666666</v>
      </c>
      <c r="K325" s="302">
        <v>163.05000000000001</v>
      </c>
      <c r="L325" s="302">
        <v>160.05000000000001</v>
      </c>
      <c r="M325" s="302">
        <v>1.6655</v>
      </c>
      <c r="N325" s="1"/>
      <c r="O325" s="1"/>
    </row>
    <row r="326" spans="1:15" ht="12.75" customHeight="1">
      <c r="A326" s="30">
        <v>316</v>
      </c>
      <c r="B326" s="312" t="s">
        <v>454</v>
      </c>
      <c r="C326" s="302">
        <v>794.4</v>
      </c>
      <c r="D326" s="303">
        <v>797.80000000000007</v>
      </c>
      <c r="E326" s="303">
        <v>786.60000000000014</v>
      </c>
      <c r="F326" s="303">
        <v>778.80000000000007</v>
      </c>
      <c r="G326" s="303">
        <v>767.60000000000014</v>
      </c>
      <c r="H326" s="303">
        <v>805.60000000000014</v>
      </c>
      <c r="I326" s="303">
        <v>816.80000000000018</v>
      </c>
      <c r="J326" s="303">
        <v>824.60000000000014</v>
      </c>
      <c r="K326" s="302">
        <v>809</v>
      </c>
      <c r="L326" s="302">
        <v>790</v>
      </c>
      <c r="M326" s="302">
        <v>0.23799000000000001</v>
      </c>
      <c r="N326" s="1"/>
      <c r="O326" s="1"/>
    </row>
    <row r="327" spans="1:15" ht="12.75" customHeight="1">
      <c r="A327" s="30">
        <v>317</v>
      </c>
      <c r="B327" s="312" t="s">
        <v>160</v>
      </c>
      <c r="C327" s="302">
        <v>2584.5</v>
      </c>
      <c r="D327" s="303">
        <v>2574.7333333333331</v>
      </c>
      <c r="E327" s="303">
        <v>2539.4666666666662</v>
      </c>
      <c r="F327" s="303">
        <v>2494.4333333333329</v>
      </c>
      <c r="G327" s="303">
        <v>2459.1666666666661</v>
      </c>
      <c r="H327" s="303">
        <v>2619.7666666666664</v>
      </c>
      <c r="I327" s="303">
        <v>2655.0333333333338</v>
      </c>
      <c r="J327" s="303">
        <v>2700.0666666666666</v>
      </c>
      <c r="K327" s="302">
        <v>2610</v>
      </c>
      <c r="L327" s="302">
        <v>2529.6999999999998</v>
      </c>
      <c r="M327" s="302">
        <v>3.7588300000000001</v>
      </c>
      <c r="N327" s="1"/>
      <c r="O327" s="1"/>
    </row>
    <row r="328" spans="1:15" ht="12.75" customHeight="1">
      <c r="A328" s="30">
        <v>318</v>
      </c>
      <c r="B328" s="312" t="s">
        <v>161</v>
      </c>
      <c r="C328" s="302">
        <v>75872.800000000003</v>
      </c>
      <c r="D328" s="303">
        <v>75634.350000000006</v>
      </c>
      <c r="E328" s="303">
        <v>75268.850000000006</v>
      </c>
      <c r="F328" s="303">
        <v>74664.899999999994</v>
      </c>
      <c r="G328" s="303">
        <v>74299.399999999994</v>
      </c>
      <c r="H328" s="303">
        <v>76238.300000000017</v>
      </c>
      <c r="I328" s="303">
        <v>76603.800000000017</v>
      </c>
      <c r="J328" s="303">
        <v>77207.750000000029</v>
      </c>
      <c r="K328" s="302">
        <v>75999.850000000006</v>
      </c>
      <c r="L328" s="302">
        <v>75030.399999999994</v>
      </c>
      <c r="M328" s="302">
        <v>5.6430000000000001E-2</v>
      </c>
      <c r="N328" s="1"/>
      <c r="O328" s="1"/>
    </row>
    <row r="329" spans="1:15" ht="12.75" customHeight="1">
      <c r="A329" s="30">
        <v>319</v>
      </c>
      <c r="B329" s="312" t="s">
        <v>448</v>
      </c>
      <c r="C329" s="302">
        <v>82.15</v>
      </c>
      <c r="D329" s="303">
        <v>82.066666666666663</v>
      </c>
      <c r="E329" s="303">
        <v>80.333333333333329</v>
      </c>
      <c r="F329" s="303">
        <v>78.516666666666666</v>
      </c>
      <c r="G329" s="303">
        <v>76.783333333333331</v>
      </c>
      <c r="H329" s="303">
        <v>83.883333333333326</v>
      </c>
      <c r="I329" s="303">
        <v>85.616666666666674</v>
      </c>
      <c r="J329" s="303">
        <v>87.433333333333323</v>
      </c>
      <c r="K329" s="302">
        <v>83.8</v>
      </c>
      <c r="L329" s="302">
        <v>80.25</v>
      </c>
      <c r="M329" s="302">
        <v>59.805030000000002</v>
      </c>
      <c r="N329" s="1"/>
      <c r="O329" s="1"/>
    </row>
    <row r="330" spans="1:15" ht="12.75" customHeight="1">
      <c r="A330" s="30">
        <v>320</v>
      </c>
      <c r="B330" s="312" t="s">
        <v>162</v>
      </c>
      <c r="C330" s="302">
        <v>1121.6500000000001</v>
      </c>
      <c r="D330" s="303">
        <v>1118.5166666666667</v>
      </c>
      <c r="E330" s="303">
        <v>1107.0333333333333</v>
      </c>
      <c r="F330" s="303">
        <v>1092.4166666666667</v>
      </c>
      <c r="G330" s="303">
        <v>1080.9333333333334</v>
      </c>
      <c r="H330" s="303">
        <v>1133.1333333333332</v>
      </c>
      <c r="I330" s="303">
        <v>1144.6166666666663</v>
      </c>
      <c r="J330" s="303">
        <v>1159.2333333333331</v>
      </c>
      <c r="K330" s="302">
        <v>1130</v>
      </c>
      <c r="L330" s="302">
        <v>1103.9000000000001</v>
      </c>
      <c r="M330" s="302">
        <v>7.1233500000000003</v>
      </c>
      <c r="N330" s="1"/>
      <c r="O330" s="1"/>
    </row>
    <row r="331" spans="1:15" ht="12.75" customHeight="1">
      <c r="A331" s="30">
        <v>321</v>
      </c>
      <c r="B331" s="312" t="s">
        <v>163</v>
      </c>
      <c r="C331" s="302">
        <v>286.89999999999998</v>
      </c>
      <c r="D331" s="303">
        <v>285</v>
      </c>
      <c r="E331" s="303">
        <v>282.60000000000002</v>
      </c>
      <c r="F331" s="303">
        <v>278.3</v>
      </c>
      <c r="G331" s="303">
        <v>275.90000000000003</v>
      </c>
      <c r="H331" s="303">
        <v>289.3</v>
      </c>
      <c r="I331" s="303">
        <v>291.7</v>
      </c>
      <c r="J331" s="303">
        <v>296</v>
      </c>
      <c r="K331" s="302">
        <v>287.39999999999998</v>
      </c>
      <c r="L331" s="302">
        <v>280.7</v>
      </c>
      <c r="M331" s="302">
        <v>3.9375900000000001</v>
      </c>
      <c r="N331" s="1"/>
      <c r="O331" s="1"/>
    </row>
    <row r="332" spans="1:15" ht="12.75" customHeight="1">
      <c r="A332" s="30">
        <v>322</v>
      </c>
      <c r="B332" s="312" t="s">
        <v>268</v>
      </c>
      <c r="C332" s="302">
        <v>699.65</v>
      </c>
      <c r="D332" s="303">
        <v>702.08333333333337</v>
      </c>
      <c r="E332" s="303">
        <v>690.86666666666679</v>
      </c>
      <c r="F332" s="303">
        <v>682.08333333333337</v>
      </c>
      <c r="G332" s="303">
        <v>670.86666666666679</v>
      </c>
      <c r="H332" s="303">
        <v>710.86666666666679</v>
      </c>
      <c r="I332" s="303">
        <v>722.08333333333326</v>
      </c>
      <c r="J332" s="303">
        <v>730.86666666666679</v>
      </c>
      <c r="K332" s="302">
        <v>713.3</v>
      </c>
      <c r="L332" s="302">
        <v>693.3</v>
      </c>
      <c r="M332" s="302">
        <v>4.24709</v>
      </c>
      <c r="N332" s="1"/>
      <c r="O332" s="1"/>
    </row>
    <row r="333" spans="1:15" ht="12.75" customHeight="1">
      <c r="A333" s="30">
        <v>323</v>
      </c>
      <c r="B333" s="312" t="s">
        <v>164</v>
      </c>
      <c r="C333" s="302">
        <v>92.45</v>
      </c>
      <c r="D333" s="303">
        <v>92.033333333333346</v>
      </c>
      <c r="E333" s="303">
        <v>90.816666666666691</v>
      </c>
      <c r="F333" s="303">
        <v>89.183333333333351</v>
      </c>
      <c r="G333" s="303">
        <v>87.966666666666697</v>
      </c>
      <c r="H333" s="303">
        <v>93.666666666666686</v>
      </c>
      <c r="I333" s="303">
        <v>94.883333333333354</v>
      </c>
      <c r="J333" s="303">
        <v>96.51666666666668</v>
      </c>
      <c r="K333" s="302">
        <v>93.25</v>
      </c>
      <c r="L333" s="302">
        <v>90.4</v>
      </c>
      <c r="M333" s="302">
        <v>168.47398999999999</v>
      </c>
      <c r="N333" s="1"/>
      <c r="O333" s="1"/>
    </row>
    <row r="334" spans="1:15" ht="12.75" customHeight="1">
      <c r="A334" s="30">
        <v>324</v>
      </c>
      <c r="B334" s="312" t="s">
        <v>165</v>
      </c>
      <c r="C334" s="302">
        <v>3923.05</v>
      </c>
      <c r="D334" s="303">
        <v>3960.0166666666664</v>
      </c>
      <c r="E334" s="303">
        <v>3855.0333333333328</v>
      </c>
      <c r="F334" s="303">
        <v>3787.0166666666664</v>
      </c>
      <c r="G334" s="303">
        <v>3682.0333333333328</v>
      </c>
      <c r="H334" s="303">
        <v>4028.0333333333328</v>
      </c>
      <c r="I334" s="303">
        <v>4133.0166666666664</v>
      </c>
      <c r="J334" s="303">
        <v>4201.0333333333328</v>
      </c>
      <c r="K334" s="302">
        <v>4065</v>
      </c>
      <c r="L334" s="302">
        <v>3892</v>
      </c>
      <c r="M334" s="302">
        <v>6.9029400000000001</v>
      </c>
      <c r="N334" s="1"/>
      <c r="O334" s="1"/>
    </row>
    <row r="335" spans="1:15" ht="12.75" customHeight="1">
      <c r="A335" s="30">
        <v>325</v>
      </c>
      <c r="B335" s="312" t="s">
        <v>166</v>
      </c>
      <c r="C335" s="302">
        <v>3780.2</v>
      </c>
      <c r="D335" s="303">
        <v>3800.0500000000006</v>
      </c>
      <c r="E335" s="303">
        <v>3716.2000000000012</v>
      </c>
      <c r="F335" s="303">
        <v>3652.2000000000007</v>
      </c>
      <c r="G335" s="303">
        <v>3568.3500000000013</v>
      </c>
      <c r="H335" s="303">
        <v>3864.0500000000011</v>
      </c>
      <c r="I335" s="303">
        <v>3947.9000000000005</v>
      </c>
      <c r="J335" s="303">
        <v>4011.900000000001</v>
      </c>
      <c r="K335" s="302">
        <v>3883.9</v>
      </c>
      <c r="L335" s="302">
        <v>3736.05</v>
      </c>
      <c r="M335" s="302">
        <v>0.97077000000000002</v>
      </c>
      <c r="N335" s="1"/>
      <c r="O335" s="1"/>
    </row>
    <row r="336" spans="1:15" ht="12.75" customHeight="1">
      <c r="A336" s="30">
        <v>326</v>
      </c>
      <c r="B336" s="312" t="s">
        <v>840</v>
      </c>
      <c r="C336" s="302">
        <v>1208.8499999999999</v>
      </c>
      <c r="D336" s="303">
        <v>1206.55</v>
      </c>
      <c r="E336" s="303">
        <v>1158.3</v>
      </c>
      <c r="F336" s="303">
        <v>1107.75</v>
      </c>
      <c r="G336" s="303">
        <v>1059.5</v>
      </c>
      <c r="H336" s="303">
        <v>1257.0999999999999</v>
      </c>
      <c r="I336" s="303">
        <v>1305.3499999999999</v>
      </c>
      <c r="J336" s="303">
        <v>1355.8999999999999</v>
      </c>
      <c r="K336" s="302">
        <v>1254.8</v>
      </c>
      <c r="L336" s="302">
        <v>1156</v>
      </c>
      <c r="M336" s="302">
        <v>2.8601800000000002</v>
      </c>
      <c r="N336" s="1"/>
      <c r="O336" s="1"/>
    </row>
    <row r="337" spans="1:15" ht="12.75" customHeight="1">
      <c r="A337" s="30">
        <v>327</v>
      </c>
      <c r="B337" s="312" t="s">
        <v>456</v>
      </c>
      <c r="C337" s="302">
        <v>34.1</v>
      </c>
      <c r="D337" s="303">
        <v>34.049999999999997</v>
      </c>
      <c r="E337" s="303">
        <v>33.849999999999994</v>
      </c>
      <c r="F337" s="303">
        <v>33.599999999999994</v>
      </c>
      <c r="G337" s="303">
        <v>33.399999999999991</v>
      </c>
      <c r="H337" s="303">
        <v>34.299999999999997</v>
      </c>
      <c r="I337" s="303">
        <v>34.5</v>
      </c>
      <c r="J337" s="303">
        <v>34.75</v>
      </c>
      <c r="K337" s="302">
        <v>34.25</v>
      </c>
      <c r="L337" s="302">
        <v>33.799999999999997</v>
      </c>
      <c r="M337" s="302">
        <v>21.975280000000001</v>
      </c>
      <c r="N337" s="1"/>
      <c r="O337" s="1"/>
    </row>
    <row r="338" spans="1:15" ht="12.75" customHeight="1">
      <c r="A338" s="30">
        <v>328</v>
      </c>
      <c r="B338" s="312" t="s">
        <v>457</v>
      </c>
      <c r="C338" s="302">
        <v>63.6</v>
      </c>
      <c r="D338" s="303">
        <v>63.816666666666663</v>
      </c>
      <c r="E338" s="303">
        <v>63.033333333333331</v>
      </c>
      <c r="F338" s="303">
        <v>62.466666666666669</v>
      </c>
      <c r="G338" s="303">
        <v>61.683333333333337</v>
      </c>
      <c r="H338" s="303">
        <v>64.383333333333326</v>
      </c>
      <c r="I338" s="303">
        <v>65.166666666666657</v>
      </c>
      <c r="J338" s="303">
        <v>65.73333333333332</v>
      </c>
      <c r="K338" s="302">
        <v>64.599999999999994</v>
      </c>
      <c r="L338" s="302">
        <v>63.25</v>
      </c>
      <c r="M338" s="302">
        <v>18.090350000000001</v>
      </c>
      <c r="N338" s="1"/>
      <c r="O338" s="1"/>
    </row>
    <row r="339" spans="1:15" ht="12.75" customHeight="1">
      <c r="A339" s="30">
        <v>329</v>
      </c>
      <c r="B339" s="312" t="s">
        <v>458</v>
      </c>
      <c r="C339" s="302">
        <v>539.54999999999995</v>
      </c>
      <c r="D339" s="303">
        <v>541.13333333333333</v>
      </c>
      <c r="E339" s="303">
        <v>532.36666666666667</v>
      </c>
      <c r="F339" s="303">
        <v>525.18333333333339</v>
      </c>
      <c r="G339" s="303">
        <v>516.41666666666674</v>
      </c>
      <c r="H339" s="303">
        <v>548.31666666666661</v>
      </c>
      <c r="I339" s="303">
        <v>557.08333333333326</v>
      </c>
      <c r="J339" s="303">
        <v>564.26666666666654</v>
      </c>
      <c r="K339" s="302">
        <v>549.9</v>
      </c>
      <c r="L339" s="302">
        <v>533.95000000000005</v>
      </c>
      <c r="M339" s="302">
        <v>0.38292999999999999</v>
      </c>
      <c r="N339" s="1"/>
      <c r="O339" s="1"/>
    </row>
    <row r="340" spans="1:15" ht="12.75" customHeight="1">
      <c r="A340" s="30">
        <v>330</v>
      </c>
      <c r="B340" s="312" t="s">
        <v>167</v>
      </c>
      <c r="C340" s="302">
        <v>17393.8</v>
      </c>
      <c r="D340" s="303">
        <v>17296.733333333334</v>
      </c>
      <c r="E340" s="303">
        <v>17117.116666666669</v>
      </c>
      <c r="F340" s="303">
        <v>16840.433333333334</v>
      </c>
      <c r="G340" s="303">
        <v>16660.816666666669</v>
      </c>
      <c r="H340" s="303">
        <v>17573.416666666668</v>
      </c>
      <c r="I340" s="303">
        <v>17753.033333333329</v>
      </c>
      <c r="J340" s="303">
        <v>18029.716666666667</v>
      </c>
      <c r="K340" s="302">
        <v>17476.349999999999</v>
      </c>
      <c r="L340" s="302">
        <v>17020.05</v>
      </c>
      <c r="M340" s="302">
        <v>0.68898999999999999</v>
      </c>
      <c r="N340" s="1"/>
      <c r="O340" s="1"/>
    </row>
    <row r="341" spans="1:15" ht="12.75" customHeight="1">
      <c r="A341" s="30">
        <v>331</v>
      </c>
      <c r="B341" s="312" t="s">
        <v>464</v>
      </c>
      <c r="C341" s="302">
        <v>76.5</v>
      </c>
      <c r="D341" s="303">
        <v>76.083333333333329</v>
      </c>
      <c r="E341" s="303">
        <v>74.966666666666654</v>
      </c>
      <c r="F341" s="303">
        <v>73.433333333333323</v>
      </c>
      <c r="G341" s="303">
        <v>72.316666666666649</v>
      </c>
      <c r="H341" s="303">
        <v>77.61666666666666</v>
      </c>
      <c r="I341" s="303">
        <v>78.733333333333334</v>
      </c>
      <c r="J341" s="303">
        <v>80.266666666666666</v>
      </c>
      <c r="K341" s="302">
        <v>77.2</v>
      </c>
      <c r="L341" s="302">
        <v>74.55</v>
      </c>
      <c r="M341" s="302">
        <v>9.0956100000000006</v>
      </c>
      <c r="N341" s="1"/>
      <c r="O341" s="1"/>
    </row>
    <row r="342" spans="1:15" ht="12.75" customHeight="1">
      <c r="A342" s="30">
        <v>332</v>
      </c>
      <c r="B342" s="312" t="s">
        <v>463</v>
      </c>
      <c r="C342" s="302">
        <v>51.75</v>
      </c>
      <c r="D342" s="303">
        <v>51.966666666666669</v>
      </c>
      <c r="E342" s="303">
        <v>51.183333333333337</v>
      </c>
      <c r="F342" s="303">
        <v>50.616666666666667</v>
      </c>
      <c r="G342" s="303">
        <v>49.833333333333336</v>
      </c>
      <c r="H342" s="303">
        <v>52.533333333333339</v>
      </c>
      <c r="I342" s="303">
        <v>53.31666666666667</v>
      </c>
      <c r="J342" s="303">
        <v>53.88333333333334</v>
      </c>
      <c r="K342" s="302">
        <v>52.75</v>
      </c>
      <c r="L342" s="302">
        <v>51.4</v>
      </c>
      <c r="M342" s="302">
        <v>7.3017799999999999</v>
      </c>
      <c r="N342" s="1"/>
      <c r="O342" s="1"/>
    </row>
    <row r="343" spans="1:15" ht="12.75" customHeight="1">
      <c r="A343" s="30">
        <v>333</v>
      </c>
      <c r="B343" s="312" t="s">
        <v>462</v>
      </c>
      <c r="C343" s="302">
        <v>647.20000000000005</v>
      </c>
      <c r="D343" s="303">
        <v>649.88333333333333</v>
      </c>
      <c r="E343" s="303">
        <v>637.81666666666661</v>
      </c>
      <c r="F343" s="303">
        <v>628.43333333333328</v>
      </c>
      <c r="G343" s="303">
        <v>616.36666666666656</v>
      </c>
      <c r="H343" s="303">
        <v>659.26666666666665</v>
      </c>
      <c r="I343" s="303">
        <v>671.33333333333348</v>
      </c>
      <c r="J343" s="303">
        <v>680.7166666666667</v>
      </c>
      <c r="K343" s="302">
        <v>661.95</v>
      </c>
      <c r="L343" s="302">
        <v>640.5</v>
      </c>
      <c r="M343" s="302">
        <v>2.2125499999999998</v>
      </c>
      <c r="N343" s="1"/>
      <c r="O343" s="1"/>
    </row>
    <row r="344" spans="1:15" ht="12.75" customHeight="1">
      <c r="A344" s="30">
        <v>334</v>
      </c>
      <c r="B344" s="312" t="s">
        <v>459</v>
      </c>
      <c r="C344" s="302">
        <v>33.4</v>
      </c>
      <c r="D344" s="303">
        <v>33.633333333333333</v>
      </c>
      <c r="E344" s="303">
        <v>33.116666666666667</v>
      </c>
      <c r="F344" s="303">
        <v>32.833333333333336</v>
      </c>
      <c r="G344" s="303">
        <v>32.31666666666667</v>
      </c>
      <c r="H344" s="303">
        <v>33.916666666666664</v>
      </c>
      <c r="I344" s="303">
        <v>34.43333333333333</v>
      </c>
      <c r="J344" s="303">
        <v>34.716666666666661</v>
      </c>
      <c r="K344" s="302">
        <v>34.15</v>
      </c>
      <c r="L344" s="302">
        <v>33.35</v>
      </c>
      <c r="M344" s="302">
        <v>56.40193</v>
      </c>
      <c r="N344" s="1"/>
      <c r="O344" s="1"/>
    </row>
    <row r="345" spans="1:15" ht="12.75" customHeight="1">
      <c r="A345" s="30">
        <v>335</v>
      </c>
      <c r="B345" s="312" t="s">
        <v>534</v>
      </c>
      <c r="C345" s="302">
        <v>102.45</v>
      </c>
      <c r="D345" s="303">
        <v>103</v>
      </c>
      <c r="E345" s="303">
        <v>101.05</v>
      </c>
      <c r="F345" s="303">
        <v>99.649999999999991</v>
      </c>
      <c r="G345" s="303">
        <v>97.699999999999989</v>
      </c>
      <c r="H345" s="303">
        <v>104.4</v>
      </c>
      <c r="I345" s="303">
        <v>106.35</v>
      </c>
      <c r="J345" s="303">
        <v>107.75000000000001</v>
      </c>
      <c r="K345" s="302">
        <v>104.95</v>
      </c>
      <c r="L345" s="302">
        <v>101.6</v>
      </c>
      <c r="M345" s="302">
        <v>3.3170799999999998</v>
      </c>
      <c r="N345" s="1"/>
      <c r="O345" s="1"/>
    </row>
    <row r="346" spans="1:15" ht="12.75" customHeight="1">
      <c r="A346" s="30">
        <v>336</v>
      </c>
      <c r="B346" s="312" t="s">
        <v>465</v>
      </c>
      <c r="C346" s="302">
        <v>1996.35</v>
      </c>
      <c r="D346" s="303">
        <v>2006.4333333333334</v>
      </c>
      <c r="E346" s="303">
        <v>1958.8666666666668</v>
      </c>
      <c r="F346" s="303">
        <v>1921.3833333333334</v>
      </c>
      <c r="G346" s="303">
        <v>1873.8166666666668</v>
      </c>
      <c r="H346" s="303">
        <v>2043.9166666666667</v>
      </c>
      <c r="I346" s="303">
        <v>2091.4833333333336</v>
      </c>
      <c r="J346" s="303">
        <v>2128.9666666666667</v>
      </c>
      <c r="K346" s="302">
        <v>2054</v>
      </c>
      <c r="L346" s="302">
        <v>1968.95</v>
      </c>
      <c r="M346" s="302">
        <v>6.5250000000000002E-2</v>
      </c>
      <c r="N346" s="1"/>
      <c r="O346" s="1"/>
    </row>
    <row r="347" spans="1:15" ht="12.75" customHeight="1">
      <c r="A347" s="30">
        <v>337</v>
      </c>
      <c r="B347" s="312" t="s">
        <v>460</v>
      </c>
      <c r="C347" s="302">
        <v>79.650000000000006</v>
      </c>
      <c r="D347" s="303">
        <v>78.600000000000009</v>
      </c>
      <c r="E347" s="303">
        <v>77.200000000000017</v>
      </c>
      <c r="F347" s="303">
        <v>74.750000000000014</v>
      </c>
      <c r="G347" s="303">
        <v>73.350000000000023</v>
      </c>
      <c r="H347" s="303">
        <v>81.050000000000011</v>
      </c>
      <c r="I347" s="303">
        <v>82.450000000000017</v>
      </c>
      <c r="J347" s="303">
        <v>84.9</v>
      </c>
      <c r="K347" s="302">
        <v>80</v>
      </c>
      <c r="L347" s="302">
        <v>76.150000000000006</v>
      </c>
      <c r="M347" s="302">
        <v>63.321599999999997</v>
      </c>
      <c r="N347" s="1"/>
      <c r="O347" s="1"/>
    </row>
    <row r="348" spans="1:15" ht="12.75" customHeight="1">
      <c r="A348" s="30">
        <v>338</v>
      </c>
      <c r="B348" s="312" t="s">
        <v>168</v>
      </c>
      <c r="C348" s="302">
        <v>127.8</v>
      </c>
      <c r="D348" s="303">
        <v>127.45</v>
      </c>
      <c r="E348" s="303">
        <v>125.65</v>
      </c>
      <c r="F348" s="303">
        <v>123.5</v>
      </c>
      <c r="G348" s="303">
        <v>121.7</v>
      </c>
      <c r="H348" s="303">
        <v>129.60000000000002</v>
      </c>
      <c r="I348" s="303">
        <v>131.39999999999998</v>
      </c>
      <c r="J348" s="303">
        <v>133.55000000000001</v>
      </c>
      <c r="K348" s="302">
        <v>129.25</v>
      </c>
      <c r="L348" s="302">
        <v>125.3</v>
      </c>
      <c r="M348" s="302">
        <v>80.108639999999994</v>
      </c>
      <c r="N348" s="1"/>
      <c r="O348" s="1"/>
    </row>
    <row r="349" spans="1:15" ht="12.75" customHeight="1">
      <c r="A349" s="30">
        <v>339</v>
      </c>
      <c r="B349" s="312" t="s">
        <v>461</v>
      </c>
      <c r="C349" s="302">
        <v>254.25</v>
      </c>
      <c r="D349" s="303">
        <v>252.73333333333335</v>
      </c>
      <c r="E349" s="303">
        <v>249.2166666666667</v>
      </c>
      <c r="F349" s="303">
        <v>244.18333333333334</v>
      </c>
      <c r="G349" s="303">
        <v>240.66666666666669</v>
      </c>
      <c r="H349" s="303">
        <v>257.76666666666671</v>
      </c>
      <c r="I349" s="303">
        <v>261.28333333333336</v>
      </c>
      <c r="J349" s="303">
        <v>266.31666666666672</v>
      </c>
      <c r="K349" s="302">
        <v>256.25</v>
      </c>
      <c r="L349" s="302">
        <v>247.7</v>
      </c>
      <c r="M349" s="302">
        <v>9.1880600000000001</v>
      </c>
      <c r="N349" s="1"/>
      <c r="O349" s="1"/>
    </row>
    <row r="350" spans="1:15" ht="12.75" customHeight="1">
      <c r="A350" s="30">
        <v>340</v>
      </c>
      <c r="B350" s="312" t="s">
        <v>170</v>
      </c>
      <c r="C350" s="302">
        <v>159.05000000000001</v>
      </c>
      <c r="D350" s="303">
        <v>157.53333333333333</v>
      </c>
      <c r="E350" s="303">
        <v>155.76666666666665</v>
      </c>
      <c r="F350" s="303">
        <v>152.48333333333332</v>
      </c>
      <c r="G350" s="303">
        <v>150.71666666666664</v>
      </c>
      <c r="H350" s="303">
        <v>160.81666666666666</v>
      </c>
      <c r="I350" s="303">
        <v>162.58333333333337</v>
      </c>
      <c r="J350" s="303">
        <v>165.86666666666667</v>
      </c>
      <c r="K350" s="302">
        <v>159.30000000000001</v>
      </c>
      <c r="L350" s="302">
        <v>154.25</v>
      </c>
      <c r="M350" s="302">
        <v>176.46975</v>
      </c>
      <c r="N350" s="1"/>
      <c r="O350" s="1"/>
    </row>
    <row r="351" spans="1:15" ht="12.75" customHeight="1">
      <c r="A351" s="30">
        <v>341</v>
      </c>
      <c r="B351" s="312" t="s">
        <v>269</v>
      </c>
      <c r="C351" s="302">
        <v>785.25</v>
      </c>
      <c r="D351" s="303">
        <v>789.81666666666661</v>
      </c>
      <c r="E351" s="303">
        <v>775.68333333333317</v>
      </c>
      <c r="F351" s="303">
        <v>766.11666666666656</v>
      </c>
      <c r="G351" s="303">
        <v>751.98333333333312</v>
      </c>
      <c r="H351" s="303">
        <v>799.38333333333321</v>
      </c>
      <c r="I351" s="303">
        <v>813.51666666666665</v>
      </c>
      <c r="J351" s="303">
        <v>823.08333333333326</v>
      </c>
      <c r="K351" s="302">
        <v>803.95</v>
      </c>
      <c r="L351" s="302">
        <v>780.25</v>
      </c>
      <c r="M351" s="302">
        <v>7.9556300000000002</v>
      </c>
      <c r="N351" s="1"/>
      <c r="O351" s="1"/>
    </row>
    <row r="352" spans="1:15" ht="12.75" customHeight="1">
      <c r="A352" s="30">
        <v>342</v>
      </c>
      <c r="B352" s="312" t="s">
        <v>466</v>
      </c>
      <c r="C352" s="302">
        <v>3318</v>
      </c>
      <c r="D352" s="303">
        <v>3310.2999999999997</v>
      </c>
      <c r="E352" s="303">
        <v>3281.5999999999995</v>
      </c>
      <c r="F352" s="303">
        <v>3245.2</v>
      </c>
      <c r="G352" s="303">
        <v>3216.4999999999995</v>
      </c>
      <c r="H352" s="303">
        <v>3346.6999999999994</v>
      </c>
      <c r="I352" s="303">
        <v>3375.3999999999992</v>
      </c>
      <c r="J352" s="303">
        <v>3411.7999999999993</v>
      </c>
      <c r="K352" s="302">
        <v>3339</v>
      </c>
      <c r="L352" s="302">
        <v>3273.9</v>
      </c>
      <c r="M352" s="302">
        <v>0.42896000000000001</v>
      </c>
      <c r="N352" s="1"/>
      <c r="O352" s="1"/>
    </row>
    <row r="353" spans="1:15" ht="12.75" customHeight="1">
      <c r="A353" s="30">
        <v>343</v>
      </c>
      <c r="B353" s="312" t="s">
        <v>270</v>
      </c>
      <c r="C353" s="302">
        <v>250.35</v>
      </c>
      <c r="D353" s="303">
        <v>247.65</v>
      </c>
      <c r="E353" s="303">
        <v>242.8</v>
      </c>
      <c r="F353" s="303">
        <v>235.25</v>
      </c>
      <c r="G353" s="303">
        <v>230.4</v>
      </c>
      <c r="H353" s="303">
        <v>255.20000000000002</v>
      </c>
      <c r="I353" s="303">
        <v>260.04999999999995</v>
      </c>
      <c r="J353" s="303">
        <v>267.60000000000002</v>
      </c>
      <c r="K353" s="302">
        <v>252.5</v>
      </c>
      <c r="L353" s="302">
        <v>240.1</v>
      </c>
      <c r="M353" s="302">
        <v>32.931460000000001</v>
      </c>
      <c r="N353" s="1"/>
      <c r="O353" s="1"/>
    </row>
    <row r="354" spans="1:15" ht="12.75" customHeight="1">
      <c r="A354" s="30">
        <v>344</v>
      </c>
      <c r="B354" s="312" t="s">
        <v>171</v>
      </c>
      <c r="C354" s="302">
        <v>152.44999999999999</v>
      </c>
      <c r="D354" s="303">
        <v>150.45000000000002</v>
      </c>
      <c r="E354" s="303">
        <v>148.00000000000003</v>
      </c>
      <c r="F354" s="303">
        <v>143.55000000000001</v>
      </c>
      <c r="G354" s="303">
        <v>141.10000000000002</v>
      </c>
      <c r="H354" s="303">
        <v>154.90000000000003</v>
      </c>
      <c r="I354" s="303">
        <v>157.35000000000002</v>
      </c>
      <c r="J354" s="303">
        <v>161.80000000000004</v>
      </c>
      <c r="K354" s="302">
        <v>152.9</v>
      </c>
      <c r="L354" s="302">
        <v>146</v>
      </c>
      <c r="M354" s="302">
        <v>254.29955000000001</v>
      </c>
      <c r="N354" s="1"/>
      <c r="O354" s="1"/>
    </row>
    <row r="355" spans="1:15" ht="12.75" customHeight="1">
      <c r="A355" s="30">
        <v>345</v>
      </c>
      <c r="B355" s="312" t="s">
        <v>467</v>
      </c>
      <c r="C355" s="302">
        <v>278.55</v>
      </c>
      <c r="D355" s="303">
        <v>279.01666666666665</v>
      </c>
      <c r="E355" s="303">
        <v>276.7833333333333</v>
      </c>
      <c r="F355" s="303">
        <v>275.01666666666665</v>
      </c>
      <c r="G355" s="303">
        <v>272.7833333333333</v>
      </c>
      <c r="H355" s="303">
        <v>280.7833333333333</v>
      </c>
      <c r="I355" s="303">
        <v>283.01666666666665</v>
      </c>
      <c r="J355" s="303">
        <v>284.7833333333333</v>
      </c>
      <c r="K355" s="302">
        <v>281.25</v>
      </c>
      <c r="L355" s="302">
        <v>277.25</v>
      </c>
      <c r="M355" s="302">
        <v>0.26843</v>
      </c>
      <c r="N355" s="1"/>
      <c r="O355" s="1"/>
    </row>
    <row r="356" spans="1:15" ht="12.75" customHeight="1">
      <c r="A356" s="30">
        <v>346</v>
      </c>
      <c r="B356" s="312" t="s">
        <v>172</v>
      </c>
      <c r="C356" s="302">
        <v>43548.800000000003</v>
      </c>
      <c r="D356" s="303">
        <v>43668.616666666669</v>
      </c>
      <c r="E356" s="303">
        <v>43143.483333333337</v>
      </c>
      <c r="F356" s="303">
        <v>42738.166666666672</v>
      </c>
      <c r="G356" s="303">
        <v>42213.03333333334</v>
      </c>
      <c r="H356" s="303">
        <v>44073.933333333334</v>
      </c>
      <c r="I356" s="303">
        <v>44599.066666666666</v>
      </c>
      <c r="J356" s="303">
        <v>45004.383333333331</v>
      </c>
      <c r="K356" s="302">
        <v>44193.75</v>
      </c>
      <c r="L356" s="302">
        <v>43263.3</v>
      </c>
      <c r="M356" s="302">
        <v>0.15201000000000001</v>
      </c>
      <c r="N356" s="1"/>
      <c r="O356" s="1"/>
    </row>
    <row r="357" spans="1:15" ht="12.75" customHeight="1">
      <c r="A357" s="30">
        <v>347</v>
      </c>
      <c r="B357" s="312" t="s">
        <v>857</v>
      </c>
      <c r="C357" s="302">
        <v>107.85</v>
      </c>
      <c r="D357" s="303">
        <v>107.85000000000001</v>
      </c>
      <c r="E357" s="303">
        <v>106.55000000000001</v>
      </c>
      <c r="F357" s="303">
        <v>105.25</v>
      </c>
      <c r="G357" s="303">
        <v>103.95</v>
      </c>
      <c r="H357" s="303">
        <v>109.15000000000002</v>
      </c>
      <c r="I357" s="303">
        <v>110.45</v>
      </c>
      <c r="J357" s="303">
        <v>111.75000000000003</v>
      </c>
      <c r="K357" s="302">
        <v>109.15</v>
      </c>
      <c r="L357" s="302">
        <v>106.55</v>
      </c>
      <c r="M357" s="302">
        <v>4.1303599999999996</v>
      </c>
      <c r="N357" s="1"/>
      <c r="O357" s="1"/>
    </row>
    <row r="358" spans="1:15" ht="12.75" customHeight="1">
      <c r="A358" s="30">
        <v>348</v>
      </c>
      <c r="B358" s="312" t="s">
        <v>173</v>
      </c>
      <c r="C358" s="302">
        <v>1815.05</v>
      </c>
      <c r="D358" s="303">
        <v>1818.8166666666668</v>
      </c>
      <c r="E358" s="303">
        <v>1792.6333333333337</v>
      </c>
      <c r="F358" s="303">
        <v>1770.2166666666669</v>
      </c>
      <c r="G358" s="303">
        <v>1744.0333333333338</v>
      </c>
      <c r="H358" s="303">
        <v>1841.2333333333336</v>
      </c>
      <c r="I358" s="303">
        <v>1867.4166666666665</v>
      </c>
      <c r="J358" s="303">
        <v>1889.8333333333335</v>
      </c>
      <c r="K358" s="302">
        <v>1845</v>
      </c>
      <c r="L358" s="302">
        <v>1796.4</v>
      </c>
      <c r="M358" s="302">
        <v>5.7596100000000003</v>
      </c>
      <c r="N358" s="1"/>
      <c r="O358" s="1"/>
    </row>
    <row r="359" spans="1:15" ht="12.75" customHeight="1">
      <c r="A359" s="30">
        <v>349</v>
      </c>
      <c r="B359" s="312" t="s">
        <v>471</v>
      </c>
      <c r="C359" s="302">
        <v>3787.55</v>
      </c>
      <c r="D359" s="303">
        <v>3761.3000000000006</v>
      </c>
      <c r="E359" s="303">
        <v>3718.3000000000011</v>
      </c>
      <c r="F359" s="303">
        <v>3649.0500000000006</v>
      </c>
      <c r="G359" s="303">
        <v>3606.0500000000011</v>
      </c>
      <c r="H359" s="303">
        <v>3830.5500000000011</v>
      </c>
      <c r="I359" s="303">
        <v>3873.55</v>
      </c>
      <c r="J359" s="303">
        <v>3942.8000000000011</v>
      </c>
      <c r="K359" s="302">
        <v>3804.3</v>
      </c>
      <c r="L359" s="302">
        <v>3692.05</v>
      </c>
      <c r="M359" s="302">
        <v>1.19153</v>
      </c>
      <c r="N359" s="1"/>
      <c r="O359" s="1"/>
    </row>
    <row r="360" spans="1:15" ht="12.75" customHeight="1">
      <c r="A360" s="30">
        <v>350</v>
      </c>
      <c r="B360" s="312" t="s">
        <v>174</v>
      </c>
      <c r="C360" s="302">
        <v>225.7</v>
      </c>
      <c r="D360" s="303">
        <v>224.66666666666666</v>
      </c>
      <c r="E360" s="303">
        <v>222.58333333333331</v>
      </c>
      <c r="F360" s="303">
        <v>219.46666666666667</v>
      </c>
      <c r="G360" s="303">
        <v>217.38333333333333</v>
      </c>
      <c r="H360" s="303">
        <v>227.7833333333333</v>
      </c>
      <c r="I360" s="303">
        <v>229.86666666666662</v>
      </c>
      <c r="J360" s="303">
        <v>232.98333333333329</v>
      </c>
      <c r="K360" s="302">
        <v>226.75</v>
      </c>
      <c r="L360" s="302">
        <v>221.55</v>
      </c>
      <c r="M360" s="302">
        <v>19.125039999999998</v>
      </c>
      <c r="N360" s="1"/>
      <c r="O360" s="1"/>
    </row>
    <row r="361" spans="1:15" ht="12.75" customHeight="1">
      <c r="A361" s="30">
        <v>351</v>
      </c>
      <c r="B361" s="312" t="s">
        <v>175</v>
      </c>
      <c r="C361" s="302">
        <v>112.9</v>
      </c>
      <c r="D361" s="303">
        <v>112.16666666666667</v>
      </c>
      <c r="E361" s="303">
        <v>110.98333333333335</v>
      </c>
      <c r="F361" s="303">
        <v>109.06666666666668</v>
      </c>
      <c r="G361" s="303">
        <v>107.88333333333335</v>
      </c>
      <c r="H361" s="303">
        <v>114.08333333333334</v>
      </c>
      <c r="I361" s="303">
        <v>115.26666666666665</v>
      </c>
      <c r="J361" s="303">
        <v>117.18333333333334</v>
      </c>
      <c r="K361" s="302">
        <v>113.35</v>
      </c>
      <c r="L361" s="302">
        <v>110.25</v>
      </c>
      <c r="M361" s="302">
        <v>36.907159999999998</v>
      </c>
      <c r="N361" s="1"/>
      <c r="O361" s="1"/>
    </row>
    <row r="362" spans="1:15" ht="12.75" customHeight="1">
      <c r="A362" s="30">
        <v>352</v>
      </c>
      <c r="B362" s="312" t="s">
        <v>176</v>
      </c>
      <c r="C362" s="302">
        <v>4240.8</v>
      </c>
      <c r="D362" s="303">
        <v>4266.583333333333</v>
      </c>
      <c r="E362" s="303">
        <v>4209.2166666666662</v>
      </c>
      <c r="F362" s="303">
        <v>4177.6333333333332</v>
      </c>
      <c r="G362" s="303">
        <v>4120.2666666666664</v>
      </c>
      <c r="H362" s="303">
        <v>4298.1666666666661</v>
      </c>
      <c r="I362" s="303">
        <v>4355.5333333333328</v>
      </c>
      <c r="J362" s="303">
        <v>4387.1166666666659</v>
      </c>
      <c r="K362" s="302">
        <v>4323.95</v>
      </c>
      <c r="L362" s="302">
        <v>4235</v>
      </c>
      <c r="M362" s="302">
        <v>0.13469</v>
      </c>
      <c r="N362" s="1"/>
      <c r="O362" s="1"/>
    </row>
    <row r="363" spans="1:15" ht="12.75" customHeight="1">
      <c r="A363" s="30">
        <v>353</v>
      </c>
      <c r="B363" s="312" t="s">
        <v>273</v>
      </c>
      <c r="C363" s="302">
        <v>14364.85</v>
      </c>
      <c r="D363" s="303">
        <v>14198.233333333332</v>
      </c>
      <c r="E363" s="303">
        <v>13911.466666666664</v>
      </c>
      <c r="F363" s="303">
        <v>13458.083333333332</v>
      </c>
      <c r="G363" s="303">
        <v>13171.316666666664</v>
      </c>
      <c r="H363" s="303">
        <v>14651.616666666663</v>
      </c>
      <c r="I363" s="303">
        <v>14938.38333333333</v>
      </c>
      <c r="J363" s="303">
        <v>15391.766666666663</v>
      </c>
      <c r="K363" s="302">
        <v>14485</v>
      </c>
      <c r="L363" s="302">
        <v>13744.85</v>
      </c>
      <c r="M363" s="302">
        <v>3.8330000000000003E-2</v>
      </c>
      <c r="N363" s="1"/>
      <c r="O363" s="1"/>
    </row>
    <row r="364" spans="1:15" ht="12.75" customHeight="1">
      <c r="A364" s="30">
        <v>354</v>
      </c>
      <c r="B364" s="312" t="s">
        <v>478</v>
      </c>
      <c r="C364" s="302">
        <v>4350.55</v>
      </c>
      <c r="D364" s="303">
        <v>4358.5166666666664</v>
      </c>
      <c r="E364" s="303">
        <v>4307.0333333333328</v>
      </c>
      <c r="F364" s="303">
        <v>4263.5166666666664</v>
      </c>
      <c r="G364" s="303">
        <v>4212.0333333333328</v>
      </c>
      <c r="H364" s="303">
        <v>4402.0333333333328</v>
      </c>
      <c r="I364" s="303">
        <v>4453.5166666666664</v>
      </c>
      <c r="J364" s="303">
        <v>4497.0333333333328</v>
      </c>
      <c r="K364" s="302">
        <v>4410</v>
      </c>
      <c r="L364" s="302">
        <v>4315</v>
      </c>
      <c r="M364" s="302">
        <v>3.9719999999999998E-2</v>
      </c>
      <c r="N364" s="1"/>
      <c r="O364" s="1"/>
    </row>
    <row r="365" spans="1:15" ht="12.75" customHeight="1">
      <c r="A365" s="30">
        <v>355</v>
      </c>
      <c r="B365" s="312" t="s">
        <v>473</v>
      </c>
      <c r="C365" s="302">
        <v>1147.3</v>
      </c>
      <c r="D365" s="303">
        <v>1145.7333333333333</v>
      </c>
      <c r="E365" s="303">
        <v>1129.0666666666666</v>
      </c>
      <c r="F365" s="303">
        <v>1110.8333333333333</v>
      </c>
      <c r="G365" s="303">
        <v>1094.1666666666665</v>
      </c>
      <c r="H365" s="303">
        <v>1163.9666666666667</v>
      </c>
      <c r="I365" s="303">
        <v>1180.6333333333332</v>
      </c>
      <c r="J365" s="303">
        <v>1198.8666666666668</v>
      </c>
      <c r="K365" s="302">
        <v>1162.4000000000001</v>
      </c>
      <c r="L365" s="302">
        <v>1127.5</v>
      </c>
      <c r="M365" s="302">
        <v>0.77478999999999998</v>
      </c>
      <c r="N365" s="1"/>
      <c r="O365" s="1"/>
    </row>
    <row r="366" spans="1:15" ht="12.75" customHeight="1">
      <c r="A366" s="30">
        <v>356</v>
      </c>
      <c r="B366" s="312" t="s">
        <v>177</v>
      </c>
      <c r="C366" s="302">
        <v>2245.75</v>
      </c>
      <c r="D366" s="303">
        <v>2230.2166666666667</v>
      </c>
      <c r="E366" s="303">
        <v>2206.4333333333334</v>
      </c>
      <c r="F366" s="303">
        <v>2167.1166666666668</v>
      </c>
      <c r="G366" s="303">
        <v>2143.3333333333335</v>
      </c>
      <c r="H366" s="303">
        <v>2269.5333333333333</v>
      </c>
      <c r="I366" s="303">
        <v>2293.3166666666671</v>
      </c>
      <c r="J366" s="303">
        <v>2332.6333333333332</v>
      </c>
      <c r="K366" s="302">
        <v>2254</v>
      </c>
      <c r="L366" s="302">
        <v>2190.9</v>
      </c>
      <c r="M366" s="302">
        <v>3.2899400000000001</v>
      </c>
      <c r="N366" s="1"/>
      <c r="O366" s="1"/>
    </row>
    <row r="367" spans="1:15" ht="12.75" customHeight="1">
      <c r="A367" s="30">
        <v>357</v>
      </c>
      <c r="B367" s="312" t="s">
        <v>178</v>
      </c>
      <c r="C367" s="302">
        <v>2702.4</v>
      </c>
      <c r="D367" s="303">
        <v>2690.4666666666667</v>
      </c>
      <c r="E367" s="303">
        <v>2652.9333333333334</v>
      </c>
      <c r="F367" s="303">
        <v>2603.4666666666667</v>
      </c>
      <c r="G367" s="303">
        <v>2565.9333333333334</v>
      </c>
      <c r="H367" s="303">
        <v>2739.9333333333334</v>
      </c>
      <c r="I367" s="303">
        <v>2777.4666666666672</v>
      </c>
      <c r="J367" s="303">
        <v>2826.9333333333334</v>
      </c>
      <c r="K367" s="302">
        <v>2728</v>
      </c>
      <c r="L367" s="302">
        <v>2641</v>
      </c>
      <c r="M367" s="302">
        <v>4.4431799999999999</v>
      </c>
      <c r="N367" s="1"/>
      <c r="O367" s="1"/>
    </row>
    <row r="368" spans="1:15" ht="12.75" customHeight="1">
      <c r="A368" s="30">
        <v>358</v>
      </c>
      <c r="B368" s="312" t="s">
        <v>179</v>
      </c>
      <c r="C368" s="302">
        <v>32</v>
      </c>
      <c r="D368" s="303">
        <v>31.8</v>
      </c>
      <c r="E368" s="303">
        <v>31.450000000000003</v>
      </c>
      <c r="F368" s="303">
        <v>30.900000000000002</v>
      </c>
      <c r="G368" s="303">
        <v>30.550000000000004</v>
      </c>
      <c r="H368" s="303">
        <v>32.35</v>
      </c>
      <c r="I368" s="303">
        <v>32.700000000000003</v>
      </c>
      <c r="J368" s="303">
        <v>33.25</v>
      </c>
      <c r="K368" s="302">
        <v>32.15</v>
      </c>
      <c r="L368" s="302">
        <v>31.25</v>
      </c>
      <c r="M368" s="302">
        <v>286.08161999999999</v>
      </c>
      <c r="N368" s="1"/>
      <c r="O368" s="1"/>
    </row>
    <row r="369" spans="1:15" ht="12.75" customHeight="1">
      <c r="A369" s="30">
        <v>359</v>
      </c>
      <c r="B369" s="312" t="s">
        <v>469</v>
      </c>
      <c r="C369" s="302">
        <v>328</v>
      </c>
      <c r="D369" s="303">
        <v>327.71666666666664</v>
      </c>
      <c r="E369" s="303">
        <v>325.5333333333333</v>
      </c>
      <c r="F369" s="303">
        <v>323.06666666666666</v>
      </c>
      <c r="G369" s="303">
        <v>320.88333333333333</v>
      </c>
      <c r="H369" s="303">
        <v>330.18333333333328</v>
      </c>
      <c r="I369" s="303">
        <v>332.36666666666656</v>
      </c>
      <c r="J369" s="303">
        <v>334.83333333333326</v>
      </c>
      <c r="K369" s="302">
        <v>329.9</v>
      </c>
      <c r="L369" s="302">
        <v>325.25</v>
      </c>
      <c r="M369" s="302">
        <v>0.64185000000000003</v>
      </c>
      <c r="N369" s="1"/>
      <c r="O369" s="1"/>
    </row>
    <row r="370" spans="1:15" ht="12.75" customHeight="1">
      <c r="A370" s="30">
        <v>360</v>
      </c>
      <c r="B370" s="312" t="s">
        <v>470</v>
      </c>
      <c r="C370" s="302">
        <v>251.65</v>
      </c>
      <c r="D370" s="303">
        <v>252.89999999999998</v>
      </c>
      <c r="E370" s="303">
        <v>248.39999999999998</v>
      </c>
      <c r="F370" s="303">
        <v>245.15</v>
      </c>
      <c r="G370" s="303">
        <v>240.65</v>
      </c>
      <c r="H370" s="303">
        <v>256.14999999999998</v>
      </c>
      <c r="I370" s="303">
        <v>260.64999999999998</v>
      </c>
      <c r="J370" s="303">
        <v>263.89999999999992</v>
      </c>
      <c r="K370" s="302">
        <v>257.39999999999998</v>
      </c>
      <c r="L370" s="302">
        <v>249.65</v>
      </c>
      <c r="M370" s="302">
        <v>2.7681</v>
      </c>
      <c r="N370" s="1"/>
      <c r="O370" s="1"/>
    </row>
    <row r="371" spans="1:15" ht="12.75" customHeight="1">
      <c r="A371" s="30">
        <v>361</v>
      </c>
      <c r="B371" s="312" t="s">
        <v>271</v>
      </c>
      <c r="C371" s="302">
        <v>2541.0500000000002</v>
      </c>
      <c r="D371" s="303">
        <v>2526.5166666666669</v>
      </c>
      <c r="E371" s="303">
        <v>2503.1333333333337</v>
      </c>
      <c r="F371" s="303">
        <v>2465.2166666666667</v>
      </c>
      <c r="G371" s="303">
        <v>2441.8333333333335</v>
      </c>
      <c r="H371" s="303">
        <v>2564.4333333333338</v>
      </c>
      <c r="I371" s="303">
        <v>2587.8166666666671</v>
      </c>
      <c r="J371" s="303">
        <v>2625.733333333334</v>
      </c>
      <c r="K371" s="302">
        <v>2549.9</v>
      </c>
      <c r="L371" s="302">
        <v>2488.6</v>
      </c>
      <c r="M371" s="302">
        <v>4.4069799999999999</v>
      </c>
      <c r="N371" s="1"/>
      <c r="O371" s="1"/>
    </row>
    <row r="372" spans="1:15" ht="12.75" customHeight="1">
      <c r="A372" s="30">
        <v>362</v>
      </c>
      <c r="B372" s="312" t="s">
        <v>474</v>
      </c>
      <c r="C372" s="302">
        <v>779.6</v>
      </c>
      <c r="D372" s="303">
        <v>775.98333333333323</v>
      </c>
      <c r="E372" s="303">
        <v>761.96666666666647</v>
      </c>
      <c r="F372" s="303">
        <v>744.33333333333326</v>
      </c>
      <c r="G372" s="303">
        <v>730.31666666666649</v>
      </c>
      <c r="H372" s="303">
        <v>793.61666666666645</v>
      </c>
      <c r="I372" s="303">
        <v>807.6333333333331</v>
      </c>
      <c r="J372" s="303">
        <v>825.26666666666642</v>
      </c>
      <c r="K372" s="302">
        <v>790</v>
      </c>
      <c r="L372" s="302">
        <v>758.35</v>
      </c>
      <c r="M372" s="302">
        <v>0.91683000000000003</v>
      </c>
      <c r="N372" s="1"/>
      <c r="O372" s="1"/>
    </row>
    <row r="373" spans="1:15" ht="12.75" customHeight="1">
      <c r="A373" s="30">
        <v>363</v>
      </c>
      <c r="B373" s="312" t="s">
        <v>475</v>
      </c>
      <c r="C373" s="302">
        <v>2618.9</v>
      </c>
      <c r="D373" s="303">
        <v>2596.0166666666669</v>
      </c>
      <c r="E373" s="303">
        <v>2540.6833333333338</v>
      </c>
      <c r="F373" s="303">
        <v>2462.4666666666672</v>
      </c>
      <c r="G373" s="303">
        <v>2407.1333333333341</v>
      </c>
      <c r="H373" s="303">
        <v>2674.2333333333336</v>
      </c>
      <c r="I373" s="303">
        <v>2729.5666666666666</v>
      </c>
      <c r="J373" s="303">
        <v>2807.7833333333333</v>
      </c>
      <c r="K373" s="302">
        <v>2651.35</v>
      </c>
      <c r="L373" s="302">
        <v>2517.8000000000002</v>
      </c>
      <c r="M373" s="302">
        <v>4.77651</v>
      </c>
      <c r="N373" s="1"/>
      <c r="O373" s="1"/>
    </row>
    <row r="374" spans="1:15" ht="12.75" customHeight="1">
      <c r="A374" s="30">
        <v>364</v>
      </c>
      <c r="B374" s="312" t="s">
        <v>841</v>
      </c>
      <c r="C374" s="302">
        <v>260.8</v>
      </c>
      <c r="D374" s="303">
        <v>260.23333333333335</v>
      </c>
      <c r="E374" s="303">
        <v>256.81666666666672</v>
      </c>
      <c r="F374" s="303">
        <v>252.83333333333337</v>
      </c>
      <c r="G374" s="303">
        <v>249.41666666666674</v>
      </c>
      <c r="H374" s="303">
        <v>264.2166666666667</v>
      </c>
      <c r="I374" s="303">
        <v>267.63333333333333</v>
      </c>
      <c r="J374" s="303">
        <v>271.61666666666667</v>
      </c>
      <c r="K374" s="302">
        <v>263.64999999999998</v>
      </c>
      <c r="L374" s="302">
        <v>256.25</v>
      </c>
      <c r="M374" s="302">
        <v>25.769380000000002</v>
      </c>
      <c r="N374" s="1"/>
      <c r="O374" s="1"/>
    </row>
    <row r="375" spans="1:15" ht="12.75" customHeight="1">
      <c r="A375" s="30">
        <v>365</v>
      </c>
      <c r="B375" s="312" t="s">
        <v>180</v>
      </c>
      <c r="C375" s="302">
        <v>225.55</v>
      </c>
      <c r="D375" s="303">
        <v>226.5</v>
      </c>
      <c r="E375" s="303">
        <v>223.6</v>
      </c>
      <c r="F375" s="303">
        <v>221.65</v>
      </c>
      <c r="G375" s="303">
        <v>218.75</v>
      </c>
      <c r="H375" s="303">
        <v>228.45</v>
      </c>
      <c r="I375" s="303">
        <v>231.34999999999997</v>
      </c>
      <c r="J375" s="303">
        <v>233.29999999999998</v>
      </c>
      <c r="K375" s="302">
        <v>229.4</v>
      </c>
      <c r="L375" s="302">
        <v>224.55</v>
      </c>
      <c r="M375" s="302">
        <v>75.539240000000007</v>
      </c>
      <c r="N375" s="1"/>
      <c r="O375" s="1"/>
    </row>
    <row r="376" spans="1:15" ht="12.75" customHeight="1">
      <c r="A376" s="30">
        <v>366</v>
      </c>
      <c r="B376" s="312" t="s">
        <v>290</v>
      </c>
      <c r="C376" s="302">
        <v>3491.9</v>
      </c>
      <c r="D376" s="303">
        <v>3494.8000000000006</v>
      </c>
      <c r="E376" s="303">
        <v>3449.6500000000015</v>
      </c>
      <c r="F376" s="303">
        <v>3407.400000000001</v>
      </c>
      <c r="G376" s="303">
        <v>3362.2500000000018</v>
      </c>
      <c r="H376" s="303">
        <v>3537.0500000000011</v>
      </c>
      <c r="I376" s="303">
        <v>3582.2</v>
      </c>
      <c r="J376" s="303">
        <v>3624.4500000000007</v>
      </c>
      <c r="K376" s="302">
        <v>3539.95</v>
      </c>
      <c r="L376" s="302">
        <v>3452.55</v>
      </c>
      <c r="M376" s="302">
        <v>0.25241000000000002</v>
      </c>
      <c r="N376" s="1"/>
      <c r="O376" s="1"/>
    </row>
    <row r="377" spans="1:15" ht="12.75" customHeight="1">
      <c r="A377" s="30">
        <v>367</v>
      </c>
      <c r="B377" s="312" t="s">
        <v>842</v>
      </c>
      <c r="C377" s="302">
        <v>335</v>
      </c>
      <c r="D377" s="303">
        <v>336.85</v>
      </c>
      <c r="E377" s="303">
        <v>331.75000000000006</v>
      </c>
      <c r="F377" s="303">
        <v>328.50000000000006</v>
      </c>
      <c r="G377" s="303">
        <v>323.40000000000009</v>
      </c>
      <c r="H377" s="303">
        <v>340.1</v>
      </c>
      <c r="I377" s="303">
        <v>345.19999999999993</v>
      </c>
      <c r="J377" s="303">
        <v>348.45</v>
      </c>
      <c r="K377" s="302">
        <v>341.95</v>
      </c>
      <c r="L377" s="302">
        <v>333.6</v>
      </c>
      <c r="M377" s="302">
        <v>7.4173999999999998</v>
      </c>
      <c r="N377" s="1"/>
      <c r="O377" s="1"/>
    </row>
    <row r="378" spans="1:15" ht="12.75" customHeight="1">
      <c r="A378" s="30">
        <v>368</v>
      </c>
      <c r="B378" s="312" t="s">
        <v>272</v>
      </c>
      <c r="C378" s="302">
        <v>444.65</v>
      </c>
      <c r="D378" s="303">
        <v>443.93333333333334</v>
      </c>
      <c r="E378" s="303">
        <v>437.86666666666667</v>
      </c>
      <c r="F378" s="303">
        <v>431.08333333333331</v>
      </c>
      <c r="G378" s="303">
        <v>425.01666666666665</v>
      </c>
      <c r="H378" s="303">
        <v>450.7166666666667</v>
      </c>
      <c r="I378" s="303">
        <v>456.78333333333342</v>
      </c>
      <c r="J378" s="303">
        <v>463.56666666666672</v>
      </c>
      <c r="K378" s="302">
        <v>450</v>
      </c>
      <c r="L378" s="302">
        <v>437.15</v>
      </c>
      <c r="M378" s="302">
        <v>8.1114300000000004</v>
      </c>
      <c r="N378" s="1"/>
      <c r="O378" s="1"/>
    </row>
    <row r="379" spans="1:15" ht="12.75" customHeight="1">
      <c r="A379" s="30">
        <v>369</v>
      </c>
      <c r="B379" s="312" t="s">
        <v>476</v>
      </c>
      <c r="C379" s="302">
        <v>635.6</v>
      </c>
      <c r="D379" s="303">
        <v>636.7166666666667</v>
      </c>
      <c r="E379" s="303">
        <v>629.88333333333344</v>
      </c>
      <c r="F379" s="303">
        <v>624.16666666666674</v>
      </c>
      <c r="G379" s="303">
        <v>617.33333333333348</v>
      </c>
      <c r="H379" s="303">
        <v>642.43333333333339</v>
      </c>
      <c r="I379" s="303">
        <v>649.26666666666665</v>
      </c>
      <c r="J379" s="303">
        <v>654.98333333333335</v>
      </c>
      <c r="K379" s="302">
        <v>643.54999999999995</v>
      </c>
      <c r="L379" s="302">
        <v>631</v>
      </c>
      <c r="M379" s="302">
        <v>0.76517999999999997</v>
      </c>
      <c r="N379" s="1"/>
      <c r="O379" s="1"/>
    </row>
    <row r="380" spans="1:15" ht="12.75" customHeight="1">
      <c r="A380" s="30">
        <v>370</v>
      </c>
      <c r="B380" s="312" t="s">
        <v>477</v>
      </c>
      <c r="C380" s="302">
        <v>111.85</v>
      </c>
      <c r="D380" s="303">
        <v>111.63333333333333</v>
      </c>
      <c r="E380" s="303">
        <v>110.86666666666665</v>
      </c>
      <c r="F380" s="303">
        <v>109.88333333333333</v>
      </c>
      <c r="G380" s="303">
        <v>109.11666666666665</v>
      </c>
      <c r="H380" s="303">
        <v>112.61666666666665</v>
      </c>
      <c r="I380" s="303">
        <v>113.38333333333333</v>
      </c>
      <c r="J380" s="303">
        <v>114.36666666666665</v>
      </c>
      <c r="K380" s="302">
        <v>112.4</v>
      </c>
      <c r="L380" s="302">
        <v>110.65</v>
      </c>
      <c r="M380" s="302">
        <v>0.76470000000000005</v>
      </c>
      <c r="N380" s="1"/>
      <c r="O380" s="1"/>
    </row>
    <row r="381" spans="1:15" ht="12.75" customHeight="1">
      <c r="A381" s="30">
        <v>371</v>
      </c>
      <c r="B381" s="312" t="s">
        <v>182</v>
      </c>
      <c r="C381" s="302">
        <v>1820.25</v>
      </c>
      <c r="D381" s="303">
        <v>1819.0166666666667</v>
      </c>
      <c r="E381" s="303">
        <v>1795.4333333333334</v>
      </c>
      <c r="F381" s="303">
        <v>1770.6166666666668</v>
      </c>
      <c r="G381" s="303">
        <v>1747.0333333333335</v>
      </c>
      <c r="H381" s="303">
        <v>1843.8333333333333</v>
      </c>
      <c r="I381" s="303">
        <v>1867.4166666666667</v>
      </c>
      <c r="J381" s="303">
        <v>1892.2333333333331</v>
      </c>
      <c r="K381" s="302">
        <v>1842.6</v>
      </c>
      <c r="L381" s="302">
        <v>1794.2</v>
      </c>
      <c r="M381" s="302">
        <v>5.3848799999999999</v>
      </c>
      <c r="N381" s="1"/>
      <c r="O381" s="1"/>
    </row>
    <row r="382" spans="1:15" ht="12.75" customHeight="1">
      <c r="A382" s="30">
        <v>372</v>
      </c>
      <c r="B382" s="312" t="s">
        <v>479</v>
      </c>
      <c r="C382" s="302">
        <v>693.15</v>
      </c>
      <c r="D382" s="303">
        <v>699.19999999999993</v>
      </c>
      <c r="E382" s="303">
        <v>684.94999999999982</v>
      </c>
      <c r="F382" s="303">
        <v>676.74999999999989</v>
      </c>
      <c r="G382" s="303">
        <v>662.49999999999977</v>
      </c>
      <c r="H382" s="303">
        <v>707.39999999999986</v>
      </c>
      <c r="I382" s="303">
        <v>721.65000000000009</v>
      </c>
      <c r="J382" s="303">
        <v>729.84999999999991</v>
      </c>
      <c r="K382" s="302">
        <v>713.45</v>
      </c>
      <c r="L382" s="302">
        <v>691</v>
      </c>
      <c r="M382" s="302">
        <v>0.41320000000000001</v>
      </c>
      <c r="N382" s="1"/>
      <c r="O382" s="1"/>
    </row>
    <row r="383" spans="1:15" ht="12.75" customHeight="1">
      <c r="A383" s="30">
        <v>373</v>
      </c>
      <c r="B383" s="312" t="s">
        <v>481</v>
      </c>
      <c r="C383" s="302">
        <v>786.55</v>
      </c>
      <c r="D383" s="303">
        <v>788.2833333333333</v>
      </c>
      <c r="E383" s="303">
        <v>776.76666666666665</v>
      </c>
      <c r="F383" s="303">
        <v>766.98333333333335</v>
      </c>
      <c r="G383" s="303">
        <v>755.4666666666667</v>
      </c>
      <c r="H383" s="303">
        <v>798.06666666666661</v>
      </c>
      <c r="I383" s="303">
        <v>809.58333333333326</v>
      </c>
      <c r="J383" s="303">
        <v>819.36666666666656</v>
      </c>
      <c r="K383" s="302">
        <v>799.8</v>
      </c>
      <c r="L383" s="302">
        <v>778.5</v>
      </c>
      <c r="M383" s="302">
        <v>1.30941</v>
      </c>
      <c r="N383" s="1"/>
      <c r="O383" s="1"/>
    </row>
    <row r="384" spans="1:15" ht="12.75" customHeight="1">
      <c r="A384" s="30">
        <v>374</v>
      </c>
      <c r="B384" s="312" t="s">
        <v>843</v>
      </c>
      <c r="C384" s="302">
        <v>99</v>
      </c>
      <c r="D384" s="303">
        <v>99.25</v>
      </c>
      <c r="E384" s="303">
        <v>98.25</v>
      </c>
      <c r="F384" s="303">
        <v>97.5</v>
      </c>
      <c r="G384" s="303">
        <v>96.5</v>
      </c>
      <c r="H384" s="303">
        <v>100</v>
      </c>
      <c r="I384" s="303">
        <v>101</v>
      </c>
      <c r="J384" s="303">
        <v>101.75</v>
      </c>
      <c r="K384" s="302">
        <v>100.25</v>
      </c>
      <c r="L384" s="302">
        <v>98.5</v>
      </c>
      <c r="M384" s="302">
        <v>4.34659</v>
      </c>
      <c r="N384" s="1"/>
      <c r="O384" s="1"/>
    </row>
    <row r="385" spans="1:15" ht="12.75" customHeight="1">
      <c r="A385" s="30">
        <v>375</v>
      </c>
      <c r="B385" s="312" t="s">
        <v>483</v>
      </c>
      <c r="C385" s="302">
        <v>167.25</v>
      </c>
      <c r="D385" s="303">
        <v>166.5</v>
      </c>
      <c r="E385" s="303">
        <v>164.35</v>
      </c>
      <c r="F385" s="303">
        <v>161.44999999999999</v>
      </c>
      <c r="G385" s="303">
        <v>159.29999999999998</v>
      </c>
      <c r="H385" s="303">
        <v>169.4</v>
      </c>
      <c r="I385" s="303">
        <v>171.54999999999998</v>
      </c>
      <c r="J385" s="303">
        <v>174.45000000000002</v>
      </c>
      <c r="K385" s="302">
        <v>168.65</v>
      </c>
      <c r="L385" s="302">
        <v>163.6</v>
      </c>
      <c r="M385" s="302">
        <v>11.7332</v>
      </c>
      <c r="N385" s="1"/>
      <c r="O385" s="1"/>
    </row>
    <row r="386" spans="1:15" ht="12.75" customHeight="1">
      <c r="A386" s="30">
        <v>376</v>
      </c>
      <c r="B386" s="312" t="s">
        <v>484</v>
      </c>
      <c r="C386" s="302">
        <v>548.65</v>
      </c>
      <c r="D386" s="303">
        <v>548.18333333333328</v>
      </c>
      <c r="E386" s="303">
        <v>541.46666666666658</v>
      </c>
      <c r="F386" s="303">
        <v>534.2833333333333</v>
      </c>
      <c r="G386" s="303">
        <v>527.56666666666661</v>
      </c>
      <c r="H386" s="303">
        <v>555.36666666666656</v>
      </c>
      <c r="I386" s="303">
        <v>562.08333333333326</v>
      </c>
      <c r="J386" s="303">
        <v>569.26666666666654</v>
      </c>
      <c r="K386" s="302">
        <v>554.9</v>
      </c>
      <c r="L386" s="302">
        <v>541</v>
      </c>
      <c r="M386" s="302">
        <v>1.0276700000000001</v>
      </c>
      <c r="N386" s="1"/>
      <c r="O386" s="1"/>
    </row>
    <row r="387" spans="1:15" ht="12.75" customHeight="1">
      <c r="A387" s="30">
        <v>377</v>
      </c>
      <c r="B387" s="312" t="s">
        <v>485</v>
      </c>
      <c r="C387" s="302">
        <v>203.1</v>
      </c>
      <c r="D387" s="303">
        <v>202.43333333333331</v>
      </c>
      <c r="E387" s="303">
        <v>200.86666666666662</v>
      </c>
      <c r="F387" s="303">
        <v>198.6333333333333</v>
      </c>
      <c r="G387" s="303">
        <v>197.06666666666661</v>
      </c>
      <c r="H387" s="303">
        <v>204.66666666666663</v>
      </c>
      <c r="I387" s="303">
        <v>206.23333333333329</v>
      </c>
      <c r="J387" s="303">
        <v>208.46666666666664</v>
      </c>
      <c r="K387" s="302">
        <v>204</v>
      </c>
      <c r="L387" s="302">
        <v>200.2</v>
      </c>
      <c r="M387" s="302">
        <v>2.6852800000000001</v>
      </c>
      <c r="N387" s="1"/>
      <c r="O387" s="1"/>
    </row>
    <row r="388" spans="1:15" ht="12.75" customHeight="1">
      <c r="A388" s="30">
        <v>378</v>
      </c>
      <c r="B388" s="312" t="s">
        <v>183</v>
      </c>
      <c r="C388" s="302">
        <v>695.15</v>
      </c>
      <c r="D388" s="303">
        <v>690.43333333333339</v>
      </c>
      <c r="E388" s="303">
        <v>682.71666666666681</v>
      </c>
      <c r="F388" s="303">
        <v>670.28333333333342</v>
      </c>
      <c r="G388" s="303">
        <v>662.56666666666683</v>
      </c>
      <c r="H388" s="303">
        <v>702.86666666666679</v>
      </c>
      <c r="I388" s="303">
        <v>710.58333333333348</v>
      </c>
      <c r="J388" s="303">
        <v>723.01666666666677</v>
      </c>
      <c r="K388" s="302">
        <v>698.15</v>
      </c>
      <c r="L388" s="302">
        <v>678</v>
      </c>
      <c r="M388" s="302">
        <v>2.59796</v>
      </c>
      <c r="N388" s="1"/>
      <c r="O388" s="1"/>
    </row>
    <row r="389" spans="1:15" ht="12.75" customHeight="1">
      <c r="A389" s="30">
        <v>379</v>
      </c>
      <c r="B389" s="312" t="s">
        <v>487</v>
      </c>
      <c r="C389" s="302">
        <v>2603.6</v>
      </c>
      <c r="D389" s="303">
        <v>2616.75</v>
      </c>
      <c r="E389" s="303">
        <v>2572.9</v>
      </c>
      <c r="F389" s="303">
        <v>2542.2000000000003</v>
      </c>
      <c r="G389" s="303">
        <v>2498.3500000000004</v>
      </c>
      <c r="H389" s="303">
        <v>2647.45</v>
      </c>
      <c r="I389" s="303">
        <v>2691.3</v>
      </c>
      <c r="J389" s="303">
        <v>2721.9999999999995</v>
      </c>
      <c r="K389" s="302">
        <v>2660.6</v>
      </c>
      <c r="L389" s="302">
        <v>2586.0500000000002</v>
      </c>
      <c r="M389" s="302">
        <v>0.18068999999999999</v>
      </c>
      <c r="N389" s="1"/>
      <c r="O389" s="1"/>
    </row>
    <row r="390" spans="1:15" ht="12.75" customHeight="1">
      <c r="A390" s="30">
        <v>380</v>
      </c>
      <c r="B390" s="312" t="s">
        <v>858</v>
      </c>
      <c r="C390" s="302">
        <v>105.65</v>
      </c>
      <c r="D390" s="303">
        <v>104.23333333333335</v>
      </c>
      <c r="E390" s="303">
        <v>102.06666666666669</v>
      </c>
      <c r="F390" s="303">
        <v>98.483333333333348</v>
      </c>
      <c r="G390" s="303">
        <v>96.316666666666691</v>
      </c>
      <c r="H390" s="303">
        <v>107.81666666666669</v>
      </c>
      <c r="I390" s="303">
        <v>109.98333333333335</v>
      </c>
      <c r="J390" s="303">
        <v>113.56666666666669</v>
      </c>
      <c r="K390" s="302">
        <v>106.4</v>
      </c>
      <c r="L390" s="302">
        <v>100.65</v>
      </c>
      <c r="M390" s="302">
        <v>15.30753</v>
      </c>
      <c r="N390" s="1"/>
      <c r="O390" s="1"/>
    </row>
    <row r="391" spans="1:15" ht="12.75" customHeight="1">
      <c r="A391" s="30">
        <v>381</v>
      </c>
      <c r="B391" s="312" t="s">
        <v>184</v>
      </c>
      <c r="C391" s="302">
        <v>109.55</v>
      </c>
      <c r="D391" s="303">
        <v>109.45</v>
      </c>
      <c r="E391" s="303">
        <v>107.9</v>
      </c>
      <c r="F391" s="303">
        <v>106.25</v>
      </c>
      <c r="G391" s="303">
        <v>104.7</v>
      </c>
      <c r="H391" s="303">
        <v>111.10000000000001</v>
      </c>
      <c r="I391" s="303">
        <v>112.64999999999999</v>
      </c>
      <c r="J391" s="303">
        <v>114.30000000000001</v>
      </c>
      <c r="K391" s="302">
        <v>111</v>
      </c>
      <c r="L391" s="302">
        <v>107.8</v>
      </c>
      <c r="M391" s="302">
        <v>117.52931</v>
      </c>
      <c r="N391" s="1"/>
      <c r="O391" s="1"/>
    </row>
    <row r="392" spans="1:15" ht="12.75" customHeight="1">
      <c r="A392" s="30">
        <v>382</v>
      </c>
      <c r="B392" s="312" t="s">
        <v>486</v>
      </c>
      <c r="C392" s="302">
        <v>95.35</v>
      </c>
      <c r="D392" s="303">
        <v>95.55</v>
      </c>
      <c r="E392" s="303">
        <v>94</v>
      </c>
      <c r="F392" s="303">
        <v>92.65</v>
      </c>
      <c r="G392" s="303">
        <v>91.100000000000009</v>
      </c>
      <c r="H392" s="303">
        <v>96.899999999999991</v>
      </c>
      <c r="I392" s="303">
        <v>98.449999999999974</v>
      </c>
      <c r="J392" s="303">
        <v>99.799999999999983</v>
      </c>
      <c r="K392" s="302">
        <v>97.1</v>
      </c>
      <c r="L392" s="302">
        <v>94.2</v>
      </c>
      <c r="M392" s="302">
        <v>24.285440000000001</v>
      </c>
      <c r="N392" s="1"/>
      <c r="O392" s="1"/>
    </row>
    <row r="393" spans="1:15" ht="12.75" customHeight="1">
      <c r="A393" s="30">
        <v>383</v>
      </c>
      <c r="B393" s="312" t="s">
        <v>185</v>
      </c>
      <c r="C393" s="302">
        <v>120.85</v>
      </c>
      <c r="D393" s="303">
        <v>120.35000000000001</v>
      </c>
      <c r="E393" s="303">
        <v>119.25000000000001</v>
      </c>
      <c r="F393" s="303">
        <v>117.65</v>
      </c>
      <c r="G393" s="303">
        <v>116.55000000000001</v>
      </c>
      <c r="H393" s="303">
        <v>121.95000000000002</v>
      </c>
      <c r="I393" s="303">
        <v>123.05000000000001</v>
      </c>
      <c r="J393" s="303">
        <v>124.65000000000002</v>
      </c>
      <c r="K393" s="302">
        <v>121.45</v>
      </c>
      <c r="L393" s="302">
        <v>118.75</v>
      </c>
      <c r="M393" s="302">
        <v>38.848309999999998</v>
      </c>
      <c r="N393" s="1"/>
      <c r="O393" s="1"/>
    </row>
    <row r="394" spans="1:15" ht="12.75" customHeight="1">
      <c r="A394" s="30">
        <v>384</v>
      </c>
      <c r="B394" s="312" t="s">
        <v>488</v>
      </c>
      <c r="C394" s="302">
        <v>131.4</v>
      </c>
      <c r="D394" s="303">
        <v>131.63333333333333</v>
      </c>
      <c r="E394" s="303">
        <v>130.36666666666665</v>
      </c>
      <c r="F394" s="303">
        <v>129.33333333333331</v>
      </c>
      <c r="G394" s="303">
        <v>128.06666666666663</v>
      </c>
      <c r="H394" s="303">
        <v>132.66666666666666</v>
      </c>
      <c r="I394" s="303">
        <v>133.93333333333331</v>
      </c>
      <c r="J394" s="303">
        <v>134.96666666666667</v>
      </c>
      <c r="K394" s="302">
        <v>132.9</v>
      </c>
      <c r="L394" s="302">
        <v>130.6</v>
      </c>
      <c r="M394" s="302">
        <v>12.60853</v>
      </c>
      <c r="N394" s="1"/>
      <c r="O394" s="1"/>
    </row>
    <row r="395" spans="1:15" ht="12.75" customHeight="1">
      <c r="A395" s="30">
        <v>385</v>
      </c>
      <c r="B395" s="312" t="s">
        <v>489</v>
      </c>
      <c r="C395" s="302">
        <v>979.65</v>
      </c>
      <c r="D395" s="303">
        <v>981.08333333333337</v>
      </c>
      <c r="E395" s="303">
        <v>971.51666666666677</v>
      </c>
      <c r="F395" s="303">
        <v>963.38333333333344</v>
      </c>
      <c r="G395" s="303">
        <v>953.81666666666683</v>
      </c>
      <c r="H395" s="303">
        <v>989.2166666666667</v>
      </c>
      <c r="I395" s="303">
        <v>998.7833333333333</v>
      </c>
      <c r="J395" s="303">
        <v>1006.9166666666666</v>
      </c>
      <c r="K395" s="302">
        <v>990.65</v>
      </c>
      <c r="L395" s="302">
        <v>972.95</v>
      </c>
      <c r="M395" s="302">
        <v>0.75646000000000002</v>
      </c>
      <c r="N395" s="1"/>
      <c r="O395" s="1"/>
    </row>
    <row r="396" spans="1:15" ht="12.75" customHeight="1">
      <c r="A396" s="30">
        <v>386</v>
      </c>
      <c r="B396" s="312" t="s">
        <v>186</v>
      </c>
      <c r="C396" s="302">
        <v>2724.3</v>
      </c>
      <c r="D396" s="303">
        <v>2696.9166666666665</v>
      </c>
      <c r="E396" s="303">
        <v>2661.3833333333332</v>
      </c>
      <c r="F396" s="303">
        <v>2598.4666666666667</v>
      </c>
      <c r="G396" s="303">
        <v>2562.9333333333334</v>
      </c>
      <c r="H396" s="303">
        <v>2759.833333333333</v>
      </c>
      <c r="I396" s="303">
        <v>2795.3666666666668</v>
      </c>
      <c r="J396" s="303">
        <v>2858.2833333333328</v>
      </c>
      <c r="K396" s="302">
        <v>2732.45</v>
      </c>
      <c r="L396" s="302">
        <v>2634</v>
      </c>
      <c r="M396" s="302">
        <v>102.11408</v>
      </c>
      <c r="N396" s="1"/>
      <c r="O396" s="1"/>
    </row>
    <row r="397" spans="1:15" ht="12.75" customHeight="1">
      <c r="A397" s="30">
        <v>387</v>
      </c>
      <c r="B397" s="312" t="s">
        <v>844</v>
      </c>
      <c r="C397" s="302">
        <v>565</v>
      </c>
      <c r="D397" s="303">
        <v>572.83333333333337</v>
      </c>
      <c r="E397" s="303">
        <v>553.16666666666674</v>
      </c>
      <c r="F397" s="303">
        <v>541.33333333333337</v>
      </c>
      <c r="G397" s="303">
        <v>521.66666666666674</v>
      </c>
      <c r="H397" s="303">
        <v>584.66666666666674</v>
      </c>
      <c r="I397" s="303">
        <v>604.33333333333348</v>
      </c>
      <c r="J397" s="303">
        <v>616.16666666666674</v>
      </c>
      <c r="K397" s="302">
        <v>592.5</v>
      </c>
      <c r="L397" s="302">
        <v>561</v>
      </c>
      <c r="M397" s="302">
        <v>4.7809499999999998</v>
      </c>
      <c r="N397" s="1"/>
      <c r="O397" s="1"/>
    </row>
    <row r="398" spans="1:15" ht="12.75" customHeight="1">
      <c r="A398" s="30">
        <v>388</v>
      </c>
      <c r="B398" s="312" t="s">
        <v>480</v>
      </c>
      <c r="C398" s="302">
        <v>244.3</v>
      </c>
      <c r="D398" s="303">
        <v>244.29999999999998</v>
      </c>
      <c r="E398" s="303">
        <v>241.59999999999997</v>
      </c>
      <c r="F398" s="303">
        <v>238.89999999999998</v>
      </c>
      <c r="G398" s="303">
        <v>236.19999999999996</v>
      </c>
      <c r="H398" s="303">
        <v>246.99999999999997</v>
      </c>
      <c r="I398" s="303">
        <v>249.69999999999996</v>
      </c>
      <c r="J398" s="303">
        <v>252.39999999999998</v>
      </c>
      <c r="K398" s="302">
        <v>247</v>
      </c>
      <c r="L398" s="302">
        <v>241.6</v>
      </c>
      <c r="M398" s="302">
        <v>1.56555</v>
      </c>
      <c r="N398" s="1"/>
      <c r="O398" s="1"/>
    </row>
    <row r="399" spans="1:15" ht="12.75" customHeight="1">
      <c r="A399" s="30">
        <v>389</v>
      </c>
      <c r="B399" s="312" t="s">
        <v>490</v>
      </c>
      <c r="C399" s="302">
        <v>875.05</v>
      </c>
      <c r="D399" s="303">
        <v>880.51666666666677</v>
      </c>
      <c r="E399" s="303">
        <v>862.58333333333348</v>
      </c>
      <c r="F399" s="303">
        <v>850.11666666666667</v>
      </c>
      <c r="G399" s="303">
        <v>832.18333333333339</v>
      </c>
      <c r="H399" s="303">
        <v>892.98333333333358</v>
      </c>
      <c r="I399" s="303">
        <v>910.91666666666674</v>
      </c>
      <c r="J399" s="303">
        <v>923.38333333333367</v>
      </c>
      <c r="K399" s="302">
        <v>898.45</v>
      </c>
      <c r="L399" s="302">
        <v>868.05</v>
      </c>
      <c r="M399" s="302">
        <v>0.44135999999999997</v>
      </c>
      <c r="N399" s="1"/>
      <c r="O399" s="1"/>
    </row>
    <row r="400" spans="1:15" ht="12.75" customHeight="1">
      <c r="A400" s="30">
        <v>390</v>
      </c>
      <c r="B400" s="312" t="s">
        <v>491</v>
      </c>
      <c r="C400" s="302">
        <v>1381.25</v>
      </c>
      <c r="D400" s="303">
        <v>1385.4333333333332</v>
      </c>
      <c r="E400" s="303">
        <v>1352.9166666666663</v>
      </c>
      <c r="F400" s="303">
        <v>1324.583333333333</v>
      </c>
      <c r="G400" s="303">
        <v>1292.0666666666662</v>
      </c>
      <c r="H400" s="303">
        <v>1413.7666666666664</v>
      </c>
      <c r="I400" s="303">
        <v>1446.2833333333333</v>
      </c>
      <c r="J400" s="303">
        <v>1474.6166666666666</v>
      </c>
      <c r="K400" s="302">
        <v>1417.95</v>
      </c>
      <c r="L400" s="302">
        <v>1357.1</v>
      </c>
      <c r="M400" s="302">
        <v>2.4099599999999999</v>
      </c>
      <c r="N400" s="1"/>
      <c r="O400" s="1"/>
    </row>
    <row r="401" spans="1:15" ht="12.75" customHeight="1">
      <c r="A401" s="30">
        <v>391</v>
      </c>
      <c r="B401" s="312" t="s">
        <v>482</v>
      </c>
      <c r="C401" s="302">
        <v>33.25</v>
      </c>
      <c r="D401" s="303">
        <v>33.35</v>
      </c>
      <c r="E401" s="303">
        <v>33</v>
      </c>
      <c r="F401" s="303">
        <v>32.75</v>
      </c>
      <c r="G401" s="303">
        <v>32.4</v>
      </c>
      <c r="H401" s="303">
        <v>33.6</v>
      </c>
      <c r="I401" s="303">
        <v>33.95000000000001</v>
      </c>
      <c r="J401" s="303">
        <v>34.200000000000003</v>
      </c>
      <c r="K401" s="302">
        <v>33.700000000000003</v>
      </c>
      <c r="L401" s="302">
        <v>33.1</v>
      </c>
      <c r="M401" s="302">
        <v>16.126560000000001</v>
      </c>
      <c r="N401" s="1"/>
      <c r="O401" s="1"/>
    </row>
    <row r="402" spans="1:15" ht="12.75" customHeight="1">
      <c r="A402" s="30">
        <v>392</v>
      </c>
      <c r="B402" s="312" t="s">
        <v>187</v>
      </c>
      <c r="C402" s="302">
        <v>76.400000000000006</v>
      </c>
      <c r="D402" s="303">
        <v>76.050000000000011</v>
      </c>
      <c r="E402" s="303">
        <v>75.15000000000002</v>
      </c>
      <c r="F402" s="303">
        <v>73.900000000000006</v>
      </c>
      <c r="G402" s="303">
        <v>73.000000000000014</v>
      </c>
      <c r="H402" s="303">
        <v>77.300000000000026</v>
      </c>
      <c r="I402" s="303">
        <v>78.2</v>
      </c>
      <c r="J402" s="303">
        <v>79.450000000000031</v>
      </c>
      <c r="K402" s="302">
        <v>76.95</v>
      </c>
      <c r="L402" s="302">
        <v>74.8</v>
      </c>
      <c r="M402" s="302">
        <v>356.86075</v>
      </c>
      <c r="N402" s="1"/>
      <c r="O402" s="1"/>
    </row>
    <row r="403" spans="1:15" ht="12.75" customHeight="1">
      <c r="A403" s="30">
        <v>393</v>
      </c>
      <c r="B403" s="312" t="s">
        <v>275</v>
      </c>
      <c r="C403" s="302">
        <v>6947.4</v>
      </c>
      <c r="D403" s="303">
        <v>6919.3166666666666</v>
      </c>
      <c r="E403" s="303">
        <v>6839.6333333333332</v>
      </c>
      <c r="F403" s="303">
        <v>6731.8666666666668</v>
      </c>
      <c r="G403" s="303">
        <v>6652.1833333333334</v>
      </c>
      <c r="H403" s="303">
        <v>7027.083333333333</v>
      </c>
      <c r="I403" s="303">
        <v>7106.7666666666655</v>
      </c>
      <c r="J403" s="303">
        <v>7214.5333333333328</v>
      </c>
      <c r="K403" s="302">
        <v>6999</v>
      </c>
      <c r="L403" s="302">
        <v>6811.55</v>
      </c>
      <c r="M403" s="302">
        <v>4.8340000000000001E-2</v>
      </c>
      <c r="N403" s="1"/>
      <c r="O403" s="1"/>
    </row>
    <row r="404" spans="1:15" ht="12.75" customHeight="1">
      <c r="A404" s="30">
        <v>394</v>
      </c>
      <c r="B404" s="312" t="s">
        <v>274</v>
      </c>
      <c r="C404" s="302">
        <v>781.2</v>
      </c>
      <c r="D404" s="303">
        <v>777.16666666666663</v>
      </c>
      <c r="E404" s="303">
        <v>771.43333333333328</v>
      </c>
      <c r="F404" s="303">
        <v>761.66666666666663</v>
      </c>
      <c r="G404" s="303">
        <v>755.93333333333328</v>
      </c>
      <c r="H404" s="303">
        <v>786.93333333333328</v>
      </c>
      <c r="I404" s="303">
        <v>792.66666666666663</v>
      </c>
      <c r="J404" s="303">
        <v>802.43333333333328</v>
      </c>
      <c r="K404" s="302">
        <v>782.9</v>
      </c>
      <c r="L404" s="302">
        <v>767.4</v>
      </c>
      <c r="M404" s="302">
        <v>5.5810199999999996</v>
      </c>
      <c r="N404" s="1"/>
      <c r="O404" s="1"/>
    </row>
    <row r="405" spans="1:15" ht="12.75" customHeight="1">
      <c r="A405" s="30">
        <v>395</v>
      </c>
      <c r="B405" s="312" t="s">
        <v>188</v>
      </c>
      <c r="C405" s="302">
        <v>1143.75</v>
      </c>
      <c r="D405" s="303">
        <v>1137.6833333333334</v>
      </c>
      <c r="E405" s="303">
        <v>1127.3666666666668</v>
      </c>
      <c r="F405" s="303">
        <v>1110.9833333333333</v>
      </c>
      <c r="G405" s="303">
        <v>1100.6666666666667</v>
      </c>
      <c r="H405" s="303">
        <v>1154.0666666666668</v>
      </c>
      <c r="I405" s="303">
        <v>1164.3833333333334</v>
      </c>
      <c r="J405" s="303">
        <v>1180.7666666666669</v>
      </c>
      <c r="K405" s="302">
        <v>1148</v>
      </c>
      <c r="L405" s="302">
        <v>1121.3</v>
      </c>
      <c r="M405" s="302">
        <v>9.5069099999999995</v>
      </c>
      <c r="N405" s="1"/>
      <c r="O405" s="1"/>
    </row>
    <row r="406" spans="1:15" ht="12.75" customHeight="1">
      <c r="A406" s="30">
        <v>396</v>
      </c>
      <c r="B406" s="312" t="s">
        <v>189</v>
      </c>
      <c r="C406" s="302">
        <v>469.85</v>
      </c>
      <c r="D406" s="303">
        <v>469.45</v>
      </c>
      <c r="E406" s="303">
        <v>466.54999999999995</v>
      </c>
      <c r="F406" s="303">
        <v>463.24999999999994</v>
      </c>
      <c r="G406" s="303">
        <v>460.34999999999991</v>
      </c>
      <c r="H406" s="303">
        <v>472.75</v>
      </c>
      <c r="I406" s="303">
        <v>475.65</v>
      </c>
      <c r="J406" s="303">
        <v>478.95000000000005</v>
      </c>
      <c r="K406" s="302">
        <v>472.35</v>
      </c>
      <c r="L406" s="302">
        <v>466.15</v>
      </c>
      <c r="M406" s="302">
        <v>93.709890000000001</v>
      </c>
      <c r="N406" s="1"/>
      <c r="O406" s="1"/>
    </row>
    <row r="407" spans="1:15" ht="12.75" customHeight="1">
      <c r="A407" s="30">
        <v>397</v>
      </c>
      <c r="B407" s="312" t="s">
        <v>495</v>
      </c>
      <c r="C407" s="302">
        <v>2378</v>
      </c>
      <c r="D407" s="303">
        <v>2391.7666666666664</v>
      </c>
      <c r="E407" s="303">
        <v>2344.8833333333328</v>
      </c>
      <c r="F407" s="303">
        <v>2311.7666666666664</v>
      </c>
      <c r="G407" s="303">
        <v>2264.8833333333328</v>
      </c>
      <c r="H407" s="303">
        <v>2424.8833333333328</v>
      </c>
      <c r="I407" s="303">
        <v>2471.766666666666</v>
      </c>
      <c r="J407" s="303">
        <v>2504.8833333333328</v>
      </c>
      <c r="K407" s="302">
        <v>2438.65</v>
      </c>
      <c r="L407" s="302">
        <v>2358.65</v>
      </c>
      <c r="M407" s="302">
        <v>2.0896599999999999</v>
      </c>
      <c r="N407" s="1"/>
      <c r="O407" s="1"/>
    </row>
    <row r="408" spans="1:15" ht="12.75" customHeight="1">
      <c r="A408" s="30">
        <v>398</v>
      </c>
      <c r="B408" s="312" t="s">
        <v>496</v>
      </c>
      <c r="C408" s="302">
        <v>112.5</v>
      </c>
      <c r="D408" s="303">
        <v>112.28333333333335</v>
      </c>
      <c r="E408" s="303">
        <v>111.01666666666669</v>
      </c>
      <c r="F408" s="303">
        <v>109.53333333333335</v>
      </c>
      <c r="G408" s="303">
        <v>108.26666666666669</v>
      </c>
      <c r="H408" s="303">
        <v>113.76666666666669</v>
      </c>
      <c r="I408" s="303">
        <v>115.03333333333335</v>
      </c>
      <c r="J408" s="303">
        <v>116.51666666666669</v>
      </c>
      <c r="K408" s="302">
        <v>113.55</v>
      </c>
      <c r="L408" s="302">
        <v>110.8</v>
      </c>
      <c r="M408" s="302">
        <v>2.70058</v>
      </c>
      <c r="N408" s="1"/>
      <c r="O408" s="1"/>
    </row>
    <row r="409" spans="1:15" ht="12.75" customHeight="1">
      <c r="A409" s="30">
        <v>399</v>
      </c>
      <c r="B409" s="312" t="s">
        <v>501</v>
      </c>
      <c r="C409" s="302">
        <v>121.1</v>
      </c>
      <c r="D409" s="303">
        <v>120.86666666666667</v>
      </c>
      <c r="E409" s="303">
        <v>118.98333333333335</v>
      </c>
      <c r="F409" s="303">
        <v>116.86666666666667</v>
      </c>
      <c r="G409" s="303">
        <v>114.98333333333335</v>
      </c>
      <c r="H409" s="303">
        <v>122.98333333333335</v>
      </c>
      <c r="I409" s="303">
        <v>124.86666666666667</v>
      </c>
      <c r="J409" s="303">
        <v>126.98333333333335</v>
      </c>
      <c r="K409" s="302">
        <v>122.75</v>
      </c>
      <c r="L409" s="302">
        <v>118.75</v>
      </c>
      <c r="M409" s="302">
        <v>10.17357</v>
      </c>
      <c r="N409" s="1"/>
      <c r="O409" s="1"/>
    </row>
    <row r="410" spans="1:15" ht="12.75" customHeight="1">
      <c r="A410" s="30">
        <v>400</v>
      </c>
      <c r="B410" s="312" t="s">
        <v>497</v>
      </c>
      <c r="C410" s="302">
        <v>110.5</v>
      </c>
      <c r="D410" s="303">
        <v>111.11666666666667</v>
      </c>
      <c r="E410" s="303">
        <v>109.23333333333335</v>
      </c>
      <c r="F410" s="303">
        <v>107.96666666666667</v>
      </c>
      <c r="G410" s="303">
        <v>106.08333333333334</v>
      </c>
      <c r="H410" s="303">
        <v>112.38333333333335</v>
      </c>
      <c r="I410" s="303">
        <v>114.26666666666668</v>
      </c>
      <c r="J410" s="303">
        <v>115.53333333333336</v>
      </c>
      <c r="K410" s="302">
        <v>113</v>
      </c>
      <c r="L410" s="302">
        <v>109.85</v>
      </c>
      <c r="M410" s="302">
        <v>10.816689999999999</v>
      </c>
      <c r="N410" s="1"/>
      <c r="O410" s="1"/>
    </row>
    <row r="411" spans="1:15" ht="12.75" customHeight="1">
      <c r="A411" s="30">
        <v>401</v>
      </c>
      <c r="B411" s="312" t="s">
        <v>499</v>
      </c>
      <c r="C411" s="302">
        <v>2939.15</v>
      </c>
      <c r="D411" s="303">
        <v>2954.6166666666668</v>
      </c>
      <c r="E411" s="303">
        <v>2904.5833333333335</v>
      </c>
      <c r="F411" s="303">
        <v>2870.0166666666669</v>
      </c>
      <c r="G411" s="303">
        <v>2819.9833333333336</v>
      </c>
      <c r="H411" s="303">
        <v>2989.1833333333334</v>
      </c>
      <c r="I411" s="303">
        <v>3039.2166666666662</v>
      </c>
      <c r="J411" s="303">
        <v>3073.7833333333333</v>
      </c>
      <c r="K411" s="302">
        <v>3004.65</v>
      </c>
      <c r="L411" s="302">
        <v>2920.05</v>
      </c>
      <c r="M411" s="302">
        <v>7.4859999999999996E-2</v>
      </c>
      <c r="N411" s="1"/>
      <c r="O411" s="1"/>
    </row>
    <row r="412" spans="1:15" ht="12.75" customHeight="1">
      <c r="A412" s="30">
        <v>402</v>
      </c>
      <c r="B412" s="312" t="s">
        <v>498</v>
      </c>
      <c r="C412" s="302">
        <v>728.2</v>
      </c>
      <c r="D412" s="303">
        <v>723.15</v>
      </c>
      <c r="E412" s="303">
        <v>705.3</v>
      </c>
      <c r="F412" s="303">
        <v>682.4</v>
      </c>
      <c r="G412" s="303">
        <v>664.55</v>
      </c>
      <c r="H412" s="303">
        <v>746.05</v>
      </c>
      <c r="I412" s="303">
        <v>763.90000000000009</v>
      </c>
      <c r="J412" s="303">
        <v>786.8</v>
      </c>
      <c r="K412" s="302">
        <v>741</v>
      </c>
      <c r="L412" s="302">
        <v>700.25</v>
      </c>
      <c r="M412" s="302">
        <v>4.6848099999999997</v>
      </c>
      <c r="N412" s="1"/>
      <c r="O412" s="1"/>
    </row>
    <row r="413" spans="1:15" ht="12.75" customHeight="1">
      <c r="A413" s="30">
        <v>403</v>
      </c>
      <c r="B413" s="312" t="s">
        <v>500</v>
      </c>
      <c r="C413" s="302">
        <v>432.4</v>
      </c>
      <c r="D413" s="303">
        <v>432.73333333333329</v>
      </c>
      <c r="E413" s="303">
        <v>425.56666666666661</v>
      </c>
      <c r="F413" s="303">
        <v>418.73333333333329</v>
      </c>
      <c r="G413" s="303">
        <v>411.56666666666661</v>
      </c>
      <c r="H413" s="303">
        <v>439.56666666666661</v>
      </c>
      <c r="I413" s="303">
        <v>446.73333333333323</v>
      </c>
      <c r="J413" s="303">
        <v>453.56666666666661</v>
      </c>
      <c r="K413" s="302">
        <v>439.9</v>
      </c>
      <c r="L413" s="302">
        <v>425.9</v>
      </c>
      <c r="M413" s="302">
        <v>0.52451999999999999</v>
      </c>
      <c r="N413" s="1"/>
      <c r="O413" s="1"/>
    </row>
    <row r="414" spans="1:15" ht="12.75" customHeight="1">
      <c r="A414" s="30">
        <v>404</v>
      </c>
      <c r="B414" s="312" t="s">
        <v>190</v>
      </c>
      <c r="C414" s="302">
        <v>21634.75</v>
      </c>
      <c r="D414" s="303">
        <v>21609.25</v>
      </c>
      <c r="E414" s="303">
        <v>21439.5</v>
      </c>
      <c r="F414" s="303">
        <v>21244.25</v>
      </c>
      <c r="G414" s="303">
        <v>21074.5</v>
      </c>
      <c r="H414" s="303">
        <v>21804.5</v>
      </c>
      <c r="I414" s="303">
        <v>21974.25</v>
      </c>
      <c r="J414" s="303">
        <v>22169.5</v>
      </c>
      <c r="K414" s="302">
        <v>21779</v>
      </c>
      <c r="L414" s="302">
        <v>21414</v>
      </c>
      <c r="M414" s="302">
        <v>0.38807999999999998</v>
      </c>
      <c r="N414" s="1"/>
      <c r="O414" s="1"/>
    </row>
    <row r="415" spans="1:15" ht="12.75" customHeight="1">
      <c r="A415" s="30">
        <v>405</v>
      </c>
      <c r="B415" s="312" t="s">
        <v>502</v>
      </c>
      <c r="C415" s="302">
        <v>1781.9</v>
      </c>
      <c r="D415" s="303">
        <v>1749.4833333333333</v>
      </c>
      <c r="E415" s="303">
        <v>1699.9666666666667</v>
      </c>
      <c r="F415" s="303">
        <v>1618.0333333333333</v>
      </c>
      <c r="G415" s="303">
        <v>1568.5166666666667</v>
      </c>
      <c r="H415" s="303">
        <v>1831.4166666666667</v>
      </c>
      <c r="I415" s="303">
        <v>1880.9333333333336</v>
      </c>
      <c r="J415" s="303">
        <v>1962.8666666666668</v>
      </c>
      <c r="K415" s="302">
        <v>1799</v>
      </c>
      <c r="L415" s="302">
        <v>1667.55</v>
      </c>
      <c r="M415" s="302">
        <v>4.4257400000000002</v>
      </c>
      <c r="N415" s="1"/>
      <c r="O415" s="1"/>
    </row>
    <row r="416" spans="1:15" ht="12.75" customHeight="1">
      <c r="A416" s="30">
        <v>406</v>
      </c>
      <c r="B416" s="312" t="s">
        <v>191</v>
      </c>
      <c r="C416" s="302">
        <v>2406.15</v>
      </c>
      <c r="D416" s="303">
        <v>2414.4500000000003</v>
      </c>
      <c r="E416" s="303">
        <v>2389.7000000000007</v>
      </c>
      <c r="F416" s="303">
        <v>2373.2500000000005</v>
      </c>
      <c r="G416" s="303">
        <v>2348.5000000000009</v>
      </c>
      <c r="H416" s="303">
        <v>2430.9000000000005</v>
      </c>
      <c r="I416" s="303">
        <v>2455.6499999999996</v>
      </c>
      <c r="J416" s="303">
        <v>2472.1000000000004</v>
      </c>
      <c r="K416" s="302">
        <v>2439.1999999999998</v>
      </c>
      <c r="L416" s="302">
        <v>2398</v>
      </c>
      <c r="M416" s="302">
        <v>1.10232</v>
      </c>
      <c r="N416" s="1"/>
      <c r="O416" s="1"/>
    </row>
    <row r="417" spans="1:15" ht="12.75" customHeight="1">
      <c r="A417" s="30">
        <v>407</v>
      </c>
      <c r="B417" s="312" t="s">
        <v>492</v>
      </c>
      <c r="C417" s="302">
        <v>474.9</v>
      </c>
      <c r="D417" s="303">
        <v>476.21666666666664</v>
      </c>
      <c r="E417" s="303">
        <v>470.98333333333329</v>
      </c>
      <c r="F417" s="303">
        <v>467.06666666666666</v>
      </c>
      <c r="G417" s="303">
        <v>461.83333333333331</v>
      </c>
      <c r="H417" s="303">
        <v>480.13333333333327</v>
      </c>
      <c r="I417" s="303">
        <v>485.36666666666662</v>
      </c>
      <c r="J417" s="303">
        <v>489.28333333333325</v>
      </c>
      <c r="K417" s="302">
        <v>481.45</v>
      </c>
      <c r="L417" s="302">
        <v>472.3</v>
      </c>
      <c r="M417" s="302">
        <v>0.48233999999999999</v>
      </c>
      <c r="N417" s="1"/>
      <c r="O417" s="1"/>
    </row>
    <row r="418" spans="1:15" ht="12.75" customHeight="1">
      <c r="A418" s="30">
        <v>408</v>
      </c>
      <c r="B418" s="312" t="s">
        <v>493</v>
      </c>
      <c r="C418" s="302">
        <v>28.2</v>
      </c>
      <c r="D418" s="303">
        <v>28</v>
      </c>
      <c r="E418" s="303">
        <v>27.6</v>
      </c>
      <c r="F418" s="303">
        <v>27</v>
      </c>
      <c r="G418" s="303">
        <v>26.6</v>
      </c>
      <c r="H418" s="303">
        <v>28.6</v>
      </c>
      <c r="I418" s="303">
        <v>29</v>
      </c>
      <c r="J418" s="303">
        <v>29.6</v>
      </c>
      <c r="K418" s="302">
        <v>28.4</v>
      </c>
      <c r="L418" s="302">
        <v>27.4</v>
      </c>
      <c r="M418" s="302">
        <v>21.463529999999999</v>
      </c>
      <c r="N418" s="1"/>
      <c r="O418" s="1"/>
    </row>
    <row r="419" spans="1:15" ht="12.75" customHeight="1">
      <c r="A419" s="30">
        <v>409</v>
      </c>
      <c r="B419" s="312" t="s">
        <v>494</v>
      </c>
      <c r="C419" s="302">
        <v>3582.05</v>
      </c>
      <c r="D419" s="303">
        <v>3585.0666666666671</v>
      </c>
      <c r="E419" s="303">
        <v>3557.8333333333339</v>
      </c>
      <c r="F419" s="303">
        <v>3533.6166666666668</v>
      </c>
      <c r="G419" s="303">
        <v>3506.3833333333337</v>
      </c>
      <c r="H419" s="303">
        <v>3609.2833333333342</v>
      </c>
      <c r="I419" s="303">
        <v>3636.5166666666669</v>
      </c>
      <c r="J419" s="303">
        <v>3660.7333333333345</v>
      </c>
      <c r="K419" s="302">
        <v>3612.3</v>
      </c>
      <c r="L419" s="302">
        <v>3560.85</v>
      </c>
      <c r="M419" s="302">
        <v>0.92878000000000005</v>
      </c>
      <c r="N419" s="1"/>
      <c r="O419" s="1"/>
    </row>
    <row r="420" spans="1:15" ht="12.75" customHeight="1">
      <c r="A420" s="30">
        <v>410</v>
      </c>
      <c r="B420" s="312" t="s">
        <v>503</v>
      </c>
      <c r="C420" s="302">
        <v>546.54999999999995</v>
      </c>
      <c r="D420" s="303">
        <v>547.26666666666665</v>
      </c>
      <c r="E420" s="303">
        <v>537.58333333333326</v>
      </c>
      <c r="F420" s="303">
        <v>528.61666666666656</v>
      </c>
      <c r="G420" s="303">
        <v>518.93333333333317</v>
      </c>
      <c r="H420" s="303">
        <v>556.23333333333335</v>
      </c>
      <c r="I420" s="303">
        <v>565.91666666666674</v>
      </c>
      <c r="J420" s="303">
        <v>574.88333333333344</v>
      </c>
      <c r="K420" s="302">
        <v>556.95000000000005</v>
      </c>
      <c r="L420" s="302">
        <v>538.29999999999995</v>
      </c>
      <c r="M420" s="302">
        <v>1.70553</v>
      </c>
      <c r="N420" s="1"/>
      <c r="O420" s="1"/>
    </row>
    <row r="421" spans="1:15" ht="12.75" customHeight="1">
      <c r="A421" s="30">
        <v>411</v>
      </c>
      <c r="B421" s="312" t="s">
        <v>505</v>
      </c>
      <c r="C421" s="302">
        <v>407.1</v>
      </c>
      <c r="D421" s="303">
        <v>406.0333333333333</v>
      </c>
      <c r="E421" s="303">
        <v>401.06666666666661</v>
      </c>
      <c r="F421" s="303">
        <v>395.0333333333333</v>
      </c>
      <c r="G421" s="303">
        <v>390.06666666666661</v>
      </c>
      <c r="H421" s="303">
        <v>412.06666666666661</v>
      </c>
      <c r="I421" s="303">
        <v>417.0333333333333</v>
      </c>
      <c r="J421" s="303">
        <v>423.06666666666661</v>
      </c>
      <c r="K421" s="302">
        <v>411</v>
      </c>
      <c r="L421" s="302">
        <v>400</v>
      </c>
      <c r="M421" s="302">
        <v>0.44882</v>
      </c>
      <c r="N421" s="1"/>
      <c r="O421" s="1"/>
    </row>
    <row r="422" spans="1:15" ht="12.75" customHeight="1">
      <c r="A422" s="30">
        <v>412</v>
      </c>
      <c r="B422" s="312" t="s">
        <v>504</v>
      </c>
      <c r="C422" s="302">
        <v>2616.15</v>
      </c>
      <c r="D422" s="303">
        <v>2610.5499999999997</v>
      </c>
      <c r="E422" s="303">
        <v>2581.4499999999994</v>
      </c>
      <c r="F422" s="303">
        <v>2546.7499999999995</v>
      </c>
      <c r="G422" s="303">
        <v>2517.6499999999992</v>
      </c>
      <c r="H422" s="303">
        <v>2645.2499999999995</v>
      </c>
      <c r="I422" s="303">
        <v>2674.35</v>
      </c>
      <c r="J422" s="303">
        <v>2709.0499999999997</v>
      </c>
      <c r="K422" s="302">
        <v>2639.65</v>
      </c>
      <c r="L422" s="302">
        <v>2575.85</v>
      </c>
      <c r="M422" s="302">
        <v>0.2203</v>
      </c>
      <c r="N422" s="1"/>
      <c r="O422" s="1"/>
    </row>
    <row r="423" spans="1:15" ht="12.75" customHeight="1">
      <c r="A423" s="30">
        <v>413</v>
      </c>
      <c r="B423" s="312" t="s">
        <v>859</v>
      </c>
      <c r="C423" s="302">
        <v>573.20000000000005</v>
      </c>
      <c r="D423" s="303">
        <v>569.81666666666661</v>
      </c>
      <c r="E423" s="303">
        <v>563.73333333333323</v>
      </c>
      <c r="F423" s="303">
        <v>554.26666666666665</v>
      </c>
      <c r="G423" s="303">
        <v>548.18333333333328</v>
      </c>
      <c r="H423" s="303">
        <v>579.28333333333319</v>
      </c>
      <c r="I423" s="303">
        <v>585.36666666666667</v>
      </c>
      <c r="J423" s="303">
        <v>594.83333333333314</v>
      </c>
      <c r="K423" s="302">
        <v>575.9</v>
      </c>
      <c r="L423" s="302">
        <v>560.35</v>
      </c>
      <c r="M423" s="302">
        <v>3.3894500000000001</v>
      </c>
      <c r="N423" s="1"/>
      <c r="O423" s="1"/>
    </row>
    <row r="424" spans="1:15" ht="12.75" customHeight="1">
      <c r="A424" s="30">
        <v>414</v>
      </c>
      <c r="B424" s="312" t="s">
        <v>506</v>
      </c>
      <c r="C424" s="302">
        <v>687.8</v>
      </c>
      <c r="D424" s="303">
        <v>685.91666666666663</v>
      </c>
      <c r="E424" s="303">
        <v>671.83333333333326</v>
      </c>
      <c r="F424" s="303">
        <v>655.86666666666667</v>
      </c>
      <c r="G424" s="303">
        <v>641.7833333333333</v>
      </c>
      <c r="H424" s="303">
        <v>701.88333333333321</v>
      </c>
      <c r="I424" s="303">
        <v>715.96666666666647</v>
      </c>
      <c r="J424" s="303">
        <v>731.93333333333317</v>
      </c>
      <c r="K424" s="302">
        <v>700</v>
      </c>
      <c r="L424" s="302">
        <v>669.95</v>
      </c>
      <c r="M424" s="302">
        <v>1.30209</v>
      </c>
      <c r="N424" s="1"/>
      <c r="O424" s="1"/>
    </row>
    <row r="425" spans="1:15" ht="12.75" customHeight="1">
      <c r="A425" s="30">
        <v>415</v>
      </c>
      <c r="B425" s="312" t="s">
        <v>507</v>
      </c>
      <c r="C425" s="302">
        <v>378.35</v>
      </c>
      <c r="D425" s="303">
        <v>379.75</v>
      </c>
      <c r="E425" s="303">
        <v>373.5</v>
      </c>
      <c r="F425" s="303">
        <v>368.65</v>
      </c>
      <c r="G425" s="303">
        <v>362.4</v>
      </c>
      <c r="H425" s="303">
        <v>384.6</v>
      </c>
      <c r="I425" s="303">
        <v>390.85</v>
      </c>
      <c r="J425" s="303">
        <v>395.70000000000005</v>
      </c>
      <c r="K425" s="302">
        <v>386</v>
      </c>
      <c r="L425" s="302">
        <v>374.9</v>
      </c>
      <c r="M425" s="302">
        <v>0.59779000000000004</v>
      </c>
      <c r="N425" s="1"/>
      <c r="O425" s="1"/>
    </row>
    <row r="426" spans="1:15" ht="12.75" customHeight="1">
      <c r="A426" s="30">
        <v>416</v>
      </c>
      <c r="B426" s="312" t="s">
        <v>515</v>
      </c>
      <c r="C426" s="302">
        <v>221.25</v>
      </c>
      <c r="D426" s="303">
        <v>220.08333333333334</v>
      </c>
      <c r="E426" s="303">
        <v>218.16666666666669</v>
      </c>
      <c r="F426" s="303">
        <v>215.08333333333334</v>
      </c>
      <c r="G426" s="303">
        <v>213.16666666666669</v>
      </c>
      <c r="H426" s="303">
        <v>223.16666666666669</v>
      </c>
      <c r="I426" s="303">
        <v>225.08333333333337</v>
      </c>
      <c r="J426" s="303">
        <v>228.16666666666669</v>
      </c>
      <c r="K426" s="302">
        <v>222</v>
      </c>
      <c r="L426" s="302">
        <v>217</v>
      </c>
      <c r="M426" s="302">
        <v>4.3460400000000003</v>
      </c>
      <c r="N426" s="1"/>
      <c r="O426" s="1"/>
    </row>
    <row r="427" spans="1:15" ht="12.75" customHeight="1">
      <c r="A427" s="30">
        <v>417</v>
      </c>
      <c r="B427" s="312" t="s">
        <v>508</v>
      </c>
      <c r="C427" s="302">
        <v>47.4</v>
      </c>
      <c r="D427" s="303">
        <v>47.466666666666661</v>
      </c>
      <c r="E427" s="303">
        <v>47.133333333333326</v>
      </c>
      <c r="F427" s="303">
        <v>46.866666666666667</v>
      </c>
      <c r="G427" s="303">
        <v>46.533333333333331</v>
      </c>
      <c r="H427" s="303">
        <v>47.73333333333332</v>
      </c>
      <c r="I427" s="303">
        <v>48.066666666666649</v>
      </c>
      <c r="J427" s="303">
        <v>48.333333333333314</v>
      </c>
      <c r="K427" s="302">
        <v>47.8</v>
      </c>
      <c r="L427" s="302">
        <v>47.2</v>
      </c>
      <c r="M427" s="302">
        <v>13.944000000000001</v>
      </c>
      <c r="N427" s="1"/>
      <c r="O427" s="1"/>
    </row>
    <row r="428" spans="1:15" ht="12.75" customHeight="1">
      <c r="A428" s="30">
        <v>418</v>
      </c>
      <c r="B428" s="312" t="s">
        <v>192</v>
      </c>
      <c r="C428" s="302">
        <v>2387.1999999999998</v>
      </c>
      <c r="D428" s="303">
        <v>2381.7333333333331</v>
      </c>
      <c r="E428" s="303">
        <v>2355.4666666666662</v>
      </c>
      <c r="F428" s="303">
        <v>2323.7333333333331</v>
      </c>
      <c r="G428" s="303">
        <v>2297.4666666666662</v>
      </c>
      <c r="H428" s="303">
        <v>2413.4666666666662</v>
      </c>
      <c r="I428" s="303">
        <v>2439.7333333333336</v>
      </c>
      <c r="J428" s="303">
        <v>2471.4666666666662</v>
      </c>
      <c r="K428" s="302">
        <v>2408</v>
      </c>
      <c r="L428" s="302">
        <v>2350</v>
      </c>
      <c r="M428" s="302">
        <v>3.8761899999999998</v>
      </c>
      <c r="N428" s="1"/>
      <c r="O428" s="1"/>
    </row>
    <row r="429" spans="1:15" ht="12.75" customHeight="1">
      <c r="A429" s="30">
        <v>419</v>
      </c>
      <c r="B429" s="312" t="s">
        <v>193</v>
      </c>
      <c r="C429" s="302">
        <v>1192.9000000000001</v>
      </c>
      <c r="D429" s="303">
        <v>1188.05</v>
      </c>
      <c r="E429" s="303">
        <v>1180.0999999999999</v>
      </c>
      <c r="F429" s="303">
        <v>1167.3</v>
      </c>
      <c r="G429" s="303">
        <v>1159.3499999999999</v>
      </c>
      <c r="H429" s="303">
        <v>1200.8499999999999</v>
      </c>
      <c r="I429" s="303">
        <v>1208.8000000000002</v>
      </c>
      <c r="J429" s="303">
        <v>1221.5999999999999</v>
      </c>
      <c r="K429" s="302">
        <v>1196</v>
      </c>
      <c r="L429" s="302">
        <v>1175.25</v>
      </c>
      <c r="M429" s="302">
        <v>5.5807399999999996</v>
      </c>
      <c r="N429" s="1"/>
      <c r="O429" s="1"/>
    </row>
    <row r="430" spans="1:15" ht="12.75" customHeight="1">
      <c r="A430" s="30">
        <v>420</v>
      </c>
      <c r="B430" s="312" t="s">
        <v>512</v>
      </c>
      <c r="C430" s="302">
        <v>332.3</v>
      </c>
      <c r="D430" s="303">
        <v>330.26666666666671</v>
      </c>
      <c r="E430" s="303">
        <v>326.63333333333344</v>
      </c>
      <c r="F430" s="303">
        <v>320.96666666666675</v>
      </c>
      <c r="G430" s="303">
        <v>317.33333333333348</v>
      </c>
      <c r="H430" s="303">
        <v>335.93333333333339</v>
      </c>
      <c r="I430" s="303">
        <v>339.56666666666672</v>
      </c>
      <c r="J430" s="303">
        <v>345.23333333333335</v>
      </c>
      <c r="K430" s="302">
        <v>333.9</v>
      </c>
      <c r="L430" s="302">
        <v>324.60000000000002</v>
      </c>
      <c r="M430" s="302">
        <v>4.2826199999999996</v>
      </c>
      <c r="N430" s="1"/>
      <c r="O430" s="1"/>
    </row>
    <row r="431" spans="1:15" ht="12.75" customHeight="1">
      <c r="A431" s="30">
        <v>421</v>
      </c>
      <c r="B431" s="312" t="s">
        <v>509</v>
      </c>
      <c r="C431" s="302">
        <v>89.65</v>
      </c>
      <c r="D431" s="303">
        <v>90.183333333333337</v>
      </c>
      <c r="E431" s="303">
        <v>88.51666666666668</v>
      </c>
      <c r="F431" s="303">
        <v>87.38333333333334</v>
      </c>
      <c r="G431" s="303">
        <v>85.716666666666683</v>
      </c>
      <c r="H431" s="303">
        <v>91.316666666666677</v>
      </c>
      <c r="I431" s="303">
        <v>92.983333333333334</v>
      </c>
      <c r="J431" s="303">
        <v>94.116666666666674</v>
      </c>
      <c r="K431" s="302">
        <v>91.85</v>
      </c>
      <c r="L431" s="302">
        <v>89.05</v>
      </c>
      <c r="M431" s="302">
        <v>0.98238000000000003</v>
      </c>
      <c r="N431" s="1"/>
      <c r="O431" s="1"/>
    </row>
    <row r="432" spans="1:15" ht="12.75" customHeight="1">
      <c r="A432" s="30">
        <v>422</v>
      </c>
      <c r="B432" s="312" t="s">
        <v>511</v>
      </c>
      <c r="C432" s="302">
        <v>173.6</v>
      </c>
      <c r="D432" s="303">
        <v>174.04999999999998</v>
      </c>
      <c r="E432" s="303">
        <v>172.64999999999998</v>
      </c>
      <c r="F432" s="303">
        <v>171.7</v>
      </c>
      <c r="G432" s="303">
        <v>170.29999999999998</v>
      </c>
      <c r="H432" s="303">
        <v>174.99999999999997</v>
      </c>
      <c r="I432" s="303">
        <v>176.4</v>
      </c>
      <c r="J432" s="303">
        <v>177.34999999999997</v>
      </c>
      <c r="K432" s="302">
        <v>175.45</v>
      </c>
      <c r="L432" s="302">
        <v>173.1</v>
      </c>
      <c r="M432" s="302">
        <v>2.4964200000000001</v>
      </c>
      <c r="N432" s="1"/>
      <c r="O432" s="1"/>
    </row>
    <row r="433" spans="1:15" ht="12.75" customHeight="1">
      <c r="A433" s="30">
        <v>423</v>
      </c>
      <c r="B433" s="312" t="s">
        <v>513</v>
      </c>
      <c r="C433" s="302">
        <v>463.5</v>
      </c>
      <c r="D433" s="303">
        <v>465.5</v>
      </c>
      <c r="E433" s="303">
        <v>457</v>
      </c>
      <c r="F433" s="303">
        <v>450.5</v>
      </c>
      <c r="G433" s="303">
        <v>442</v>
      </c>
      <c r="H433" s="303">
        <v>472</v>
      </c>
      <c r="I433" s="303">
        <v>480.5</v>
      </c>
      <c r="J433" s="303">
        <v>487</v>
      </c>
      <c r="K433" s="302">
        <v>474</v>
      </c>
      <c r="L433" s="302">
        <v>459</v>
      </c>
      <c r="M433" s="302">
        <v>0.86712999999999996</v>
      </c>
      <c r="N433" s="1"/>
      <c r="O433" s="1"/>
    </row>
    <row r="434" spans="1:15" ht="12.75" customHeight="1">
      <c r="A434" s="30">
        <v>424</v>
      </c>
      <c r="B434" s="312" t="s">
        <v>514</v>
      </c>
      <c r="C434" s="302">
        <v>470.8</v>
      </c>
      <c r="D434" s="303">
        <v>471.3</v>
      </c>
      <c r="E434" s="303">
        <v>464.6</v>
      </c>
      <c r="F434" s="303">
        <v>458.40000000000003</v>
      </c>
      <c r="G434" s="303">
        <v>451.70000000000005</v>
      </c>
      <c r="H434" s="303">
        <v>477.5</v>
      </c>
      <c r="I434" s="303">
        <v>484.19999999999993</v>
      </c>
      <c r="J434" s="303">
        <v>490.4</v>
      </c>
      <c r="K434" s="302">
        <v>478</v>
      </c>
      <c r="L434" s="302">
        <v>465.1</v>
      </c>
      <c r="M434" s="302">
        <v>5.2108699999999999</v>
      </c>
      <c r="N434" s="1"/>
      <c r="O434" s="1"/>
    </row>
    <row r="435" spans="1:15" ht="12.75" customHeight="1">
      <c r="A435" s="30">
        <v>425</v>
      </c>
      <c r="B435" s="312" t="s">
        <v>516</v>
      </c>
      <c r="C435" s="302">
        <v>1899.5</v>
      </c>
      <c r="D435" s="303">
        <v>1897.0666666666666</v>
      </c>
      <c r="E435" s="303">
        <v>1854.1333333333332</v>
      </c>
      <c r="F435" s="303">
        <v>1808.7666666666667</v>
      </c>
      <c r="G435" s="303">
        <v>1765.8333333333333</v>
      </c>
      <c r="H435" s="303">
        <v>1942.4333333333332</v>
      </c>
      <c r="I435" s="303">
        <v>1985.3666666666666</v>
      </c>
      <c r="J435" s="303">
        <v>2030.7333333333331</v>
      </c>
      <c r="K435" s="302">
        <v>1940</v>
      </c>
      <c r="L435" s="302">
        <v>1851.7</v>
      </c>
      <c r="M435" s="302">
        <v>2.1065800000000001</v>
      </c>
      <c r="N435" s="1"/>
      <c r="O435" s="1"/>
    </row>
    <row r="436" spans="1:15" ht="12.75" customHeight="1">
      <c r="A436" s="30">
        <v>426</v>
      </c>
      <c r="B436" s="312" t="s">
        <v>517</v>
      </c>
      <c r="C436" s="302">
        <v>780.95</v>
      </c>
      <c r="D436" s="303">
        <v>783.4666666666667</v>
      </c>
      <c r="E436" s="303">
        <v>776.43333333333339</v>
      </c>
      <c r="F436" s="303">
        <v>771.91666666666674</v>
      </c>
      <c r="G436" s="303">
        <v>764.88333333333344</v>
      </c>
      <c r="H436" s="303">
        <v>787.98333333333335</v>
      </c>
      <c r="I436" s="303">
        <v>795.01666666666665</v>
      </c>
      <c r="J436" s="303">
        <v>799.5333333333333</v>
      </c>
      <c r="K436" s="302">
        <v>790.5</v>
      </c>
      <c r="L436" s="302">
        <v>778.95</v>
      </c>
      <c r="M436" s="302">
        <v>0.67878000000000005</v>
      </c>
      <c r="N436" s="1"/>
      <c r="O436" s="1"/>
    </row>
    <row r="437" spans="1:15" ht="12.75" customHeight="1">
      <c r="A437" s="30">
        <v>427</v>
      </c>
      <c r="B437" s="312" t="s">
        <v>194</v>
      </c>
      <c r="C437" s="302">
        <v>859.55</v>
      </c>
      <c r="D437" s="303">
        <v>851.75</v>
      </c>
      <c r="E437" s="303">
        <v>840.6</v>
      </c>
      <c r="F437" s="303">
        <v>821.65</v>
      </c>
      <c r="G437" s="303">
        <v>810.5</v>
      </c>
      <c r="H437" s="303">
        <v>870.7</v>
      </c>
      <c r="I437" s="303">
        <v>881.85000000000014</v>
      </c>
      <c r="J437" s="303">
        <v>900.80000000000007</v>
      </c>
      <c r="K437" s="302">
        <v>862.9</v>
      </c>
      <c r="L437" s="302">
        <v>832.8</v>
      </c>
      <c r="M437" s="302">
        <v>35.532170000000001</v>
      </c>
      <c r="N437" s="1"/>
      <c r="O437" s="1"/>
    </row>
    <row r="438" spans="1:15" ht="12.75" customHeight="1">
      <c r="A438" s="30">
        <v>428</v>
      </c>
      <c r="B438" s="312" t="s">
        <v>518</v>
      </c>
      <c r="C438" s="302">
        <v>452.35</v>
      </c>
      <c r="D438" s="303">
        <v>450</v>
      </c>
      <c r="E438" s="303">
        <v>444</v>
      </c>
      <c r="F438" s="303">
        <v>435.65</v>
      </c>
      <c r="G438" s="303">
        <v>429.65</v>
      </c>
      <c r="H438" s="303">
        <v>458.35</v>
      </c>
      <c r="I438" s="303">
        <v>464.35</v>
      </c>
      <c r="J438" s="303">
        <v>472.70000000000005</v>
      </c>
      <c r="K438" s="302">
        <v>456</v>
      </c>
      <c r="L438" s="302">
        <v>441.65</v>
      </c>
      <c r="M438" s="302">
        <v>5.2918700000000003</v>
      </c>
      <c r="N438" s="1"/>
      <c r="O438" s="1"/>
    </row>
    <row r="439" spans="1:15" ht="12.75" customHeight="1">
      <c r="A439" s="30">
        <v>429</v>
      </c>
      <c r="B439" s="312" t="s">
        <v>195</v>
      </c>
      <c r="C439" s="302">
        <v>442.15</v>
      </c>
      <c r="D439" s="303">
        <v>441.59999999999997</v>
      </c>
      <c r="E439" s="303">
        <v>437.59999999999991</v>
      </c>
      <c r="F439" s="303">
        <v>433.04999999999995</v>
      </c>
      <c r="G439" s="303">
        <v>429.0499999999999</v>
      </c>
      <c r="H439" s="303">
        <v>446.14999999999992</v>
      </c>
      <c r="I439" s="303">
        <v>450.15000000000003</v>
      </c>
      <c r="J439" s="303">
        <v>454.69999999999993</v>
      </c>
      <c r="K439" s="302">
        <v>445.6</v>
      </c>
      <c r="L439" s="302">
        <v>437.05</v>
      </c>
      <c r="M439" s="302">
        <v>4.85663</v>
      </c>
      <c r="N439" s="1"/>
      <c r="O439" s="1"/>
    </row>
    <row r="440" spans="1:15" ht="12.75" customHeight="1">
      <c r="A440" s="30">
        <v>430</v>
      </c>
      <c r="B440" s="312" t="s">
        <v>519</v>
      </c>
      <c r="C440" s="302">
        <v>339.4</v>
      </c>
      <c r="D440" s="303">
        <v>338.73333333333329</v>
      </c>
      <c r="E440" s="303">
        <v>335.76666666666659</v>
      </c>
      <c r="F440" s="303">
        <v>332.13333333333333</v>
      </c>
      <c r="G440" s="303">
        <v>329.16666666666663</v>
      </c>
      <c r="H440" s="303">
        <v>342.36666666666656</v>
      </c>
      <c r="I440" s="303">
        <v>345.33333333333326</v>
      </c>
      <c r="J440" s="303">
        <v>348.96666666666653</v>
      </c>
      <c r="K440" s="302">
        <v>341.7</v>
      </c>
      <c r="L440" s="302">
        <v>335.1</v>
      </c>
      <c r="M440" s="302">
        <v>0.46873999999999999</v>
      </c>
      <c r="N440" s="1"/>
      <c r="O440" s="1"/>
    </row>
    <row r="441" spans="1:15" ht="12.75" customHeight="1">
      <c r="A441" s="30">
        <v>431</v>
      </c>
      <c r="B441" s="312" t="s">
        <v>520</v>
      </c>
      <c r="C441" s="302">
        <v>1886.15</v>
      </c>
      <c r="D441" s="303">
        <v>1877.8333333333333</v>
      </c>
      <c r="E441" s="303">
        <v>1853.3166666666666</v>
      </c>
      <c r="F441" s="303">
        <v>1820.4833333333333</v>
      </c>
      <c r="G441" s="303">
        <v>1795.9666666666667</v>
      </c>
      <c r="H441" s="303">
        <v>1910.6666666666665</v>
      </c>
      <c r="I441" s="303">
        <v>1935.1833333333334</v>
      </c>
      <c r="J441" s="303">
        <v>1968.0166666666664</v>
      </c>
      <c r="K441" s="302">
        <v>1902.35</v>
      </c>
      <c r="L441" s="302">
        <v>1845</v>
      </c>
      <c r="M441" s="302">
        <v>0.53849000000000002</v>
      </c>
      <c r="N441" s="1"/>
      <c r="O441" s="1"/>
    </row>
    <row r="442" spans="1:15" ht="12.75" customHeight="1">
      <c r="A442" s="30">
        <v>432</v>
      </c>
      <c r="B442" s="312" t="s">
        <v>521</v>
      </c>
      <c r="C442" s="302">
        <v>495.2</v>
      </c>
      <c r="D442" s="303">
        <v>498.55</v>
      </c>
      <c r="E442" s="303">
        <v>491.1</v>
      </c>
      <c r="F442" s="303">
        <v>487</v>
      </c>
      <c r="G442" s="303">
        <v>479.55</v>
      </c>
      <c r="H442" s="303">
        <v>502.65000000000003</v>
      </c>
      <c r="I442" s="303">
        <v>510.09999999999997</v>
      </c>
      <c r="J442" s="303">
        <v>514.20000000000005</v>
      </c>
      <c r="K442" s="302">
        <v>506</v>
      </c>
      <c r="L442" s="302">
        <v>494.45</v>
      </c>
      <c r="M442" s="302">
        <v>1.59057</v>
      </c>
      <c r="N442" s="1"/>
      <c r="O442" s="1"/>
    </row>
    <row r="443" spans="1:15" ht="12.75" customHeight="1">
      <c r="A443" s="30">
        <v>433</v>
      </c>
      <c r="B443" s="312" t="s">
        <v>522</v>
      </c>
      <c r="C443" s="302">
        <v>9.8000000000000007</v>
      </c>
      <c r="D443" s="303">
        <v>9.7833333333333332</v>
      </c>
      <c r="E443" s="303">
        <v>9.3166666666666664</v>
      </c>
      <c r="F443" s="303">
        <v>8.8333333333333339</v>
      </c>
      <c r="G443" s="303">
        <v>8.3666666666666671</v>
      </c>
      <c r="H443" s="303">
        <v>10.266666666666666</v>
      </c>
      <c r="I443" s="303">
        <v>10.733333333333331</v>
      </c>
      <c r="J443" s="303">
        <v>11.216666666666665</v>
      </c>
      <c r="K443" s="302">
        <v>10.25</v>
      </c>
      <c r="L443" s="302">
        <v>9.3000000000000007</v>
      </c>
      <c r="M443" s="302">
        <v>1333.01233</v>
      </c>
      <c r="N443" s="1"/>
      <c r="O443" s="1"/>
    </row>
    <row r="444" spans="1:15" ht="12.75" customHeight="1">
      <c r="A444" s="30">
        <v>434</v>
      </c>
      <c r="B444" s="312" t="s">
        <v>510</v>
      </c>
      <c r="C444" s="302">
        <v>334.45</v>
      </c>
      <c r="D444" s="303">
        <v>333</v>
      </c>
      <c r="E444" s="303">
        <v>326.95</v>
      </c>
      <c r="F444" s="303">
        <v>319.45</v>
      </c>
      <c r="G444" s="303">
        <v>313.39999999999998</v>
      </c>
      <c r="H444" s="303">
        <v>340.5</v>
      </c>
      <c r="I444" s="303">
        <v>346.54999999999995</v>
      </c>
      <c r="J444" s="303">
        <v>354.05</v>
      </c>
      <c r="K444" s="302">
        <v>339.05</v>
      </c>
      <c r="L444" s="302">
        <v>325.5</v>
      </c>
      <c r="M444" s="302">
        <v>2.4713699999999998</v>
      </c>
      <c r="N444" s="1"/>
      <c r="O444" s="1"/>
    </row>
    <row r="445" spans="1:15" ht="12.75" customHeight="1">
      <c r="A445" s="30">
        <v>435</v>
      </c>
      <c r="B445" s="312" t="s">
        <v>523</v>
      </c>
      <c r="C445" s="302">
        <v>1000.05</v>
      </c>
      <c r="D445" s="303">
        <v>999.98333333333323</v>
      </c>
      <c r="E445" s="303">
        <v>987.06666666666649</v>
      </c>
      <c r="F445" s="303">
        <v>974.08333333333326</v>
      </c>
      <c r="G445" s="303">
        <v>961.16666666666652</v>
      </c>
      <c r="H445" s="303">
        <v>1012.9666666666665</v>
      </c>
      <c r="I445" s="303">
        <v>1025.8833333333332</v>
      </c>
      <c r="J445" s="303">
        <v>1038.8666666666663</v>
      </c>
      <c r="K445" s="302">
        <v>1012.9</v>
      </c>
      <c r="L445" s="302">
        <v>987</v>
      </c>
      <c r="M445" s="302">
        <v>1.2645500000000001</v>
      </c>
      <c r="N445" s="1"/>
      <c r="O445" s="1"/>
    </row>
    <row r="446" spans="1:15" ht="12.75" customHeight="1">
      <c r="A446" s="30">
        <v>436</v>
      </c>
      <c r="B446" s="312" t="s">
        <v>276</v>
      </c>
      <c r="C446" s="302">
        <v>550.6</v>
      </c>
      <c r="D446" s="303">
        <v>546.4666666666667</v>
      </c>
      <c r="E446" s="303">
        <v>540.08333333333337</v>
      </c>
      <c r="F446" s="303">
        <v>529.56666666666672</v>
      </c>
      <c r="G446" s="303">
        <v>523.18333333333339</v>
      </c>
      <c r="H446" s="303">
        <v>556.98333333333335</v>
      </c>
      <c r="I446" s="303">
        <v>563.36666666666656</v>
      </c>
      <c r="J446" s="303">
        <v>573.88333333333333</v>
      </c>
      <c r="K446" s="302">
        <v>552.85</v>
      </c>
      <c r="L446" s="302">
        <v>535.95000000000005</v>
      </c>
      <c r="M446" s="302">
        <v>2.50576</v>
      </c>
      <c r="N446" s="1"/>
      <c r="O446" s="1"/>
    </row>
    <row r="447" spans="1:15" ht="12.75" customHeight="1">
      <c r="A447" s="30">
        <v>437</v>
      </c>
      <c r="B447" s="312" t="s">
        <v>528</v>
      </c>
      <c r="C447" s="302">
        <v>1413.7</v>
      </c>
      <c r="D447" s="303">
        <v>1397.2333333333333</v>
      </c>
      <c r="E447" s="303">
        <v>1371.4666666666667</v>
      </c>
      <c r="F447" s="303">
        <v>1329.2333333333333</v>
      </c>
      <c r="G447" s="303">
        <v>1303.4666666666667</v>
      </c>
      <c r="H447" s="303">
        <v>1439.4666666666667</v>
      </c>
      <c r="I447" s="303">
        <v>1465.2333333333336</v>
      </c>
      <c r="J447" s="303">
        <v>1507.4666666666667</v>
      </c>
      <c r="K447" s="302">
        <v>1423</v>
      </c>
      <c r="L447" s="302">
        <v>1355</v>
      </c>
      <c r="M447" s="302">
        <v>3.2126999999999999</v>
      </c>
      <c r="N447" s="1"/>
      <c r="O447" s="1"/>
    </row>
    <row r="448" spans="1:15" ht="12.75" customHeight="1">
      <c r="A448" s="30">
        <v>438</v>
      </c>
      <c r="B448" s="312" t="s">
        <v>529</v>
      </c>
      <c r="C448" s="302">
        <v>9491.4</v>
      </c>
      <c r="D448" s="303">
        <v>9507.15</v>
      </c>
      <c r="E448" s="303">
        <v>9414.3499999999985</v>
      </c>
      <c r="F448" s="303">
        <v>9337.2999999999993</v>
      </c>
      <c r="G448" s="303">
        <v>9244.4999999999982</v>
      </c>
      <c r="H448" s="303">
        <v>9584.1999999999989</v>
      </c>
      <c r="I448" s="303">
        <v>9676.9999999999982</v>
      </c>
      <c r="J448" s="303">
        <v>9754.0499999999993</v>
      </c>
      <c r="K448" s="302">
        <v>9599.9500000000007</v>
      </c>
      <c r="L448" s="302">
        <v>9430.1</v>
      </c>
      <c r="M448" s="302">
        <v>1.026E-2</v>
      </c>
      <c r="N448" s="1"/>
      <c r="O448" s="1"/>
    </row>
    <row r="449" spans="1:15" ht="12.75" customHeight="1">
      <c r="A449" s="30">
        <v>439</v>
      </c>
      <c r="B449" s="312" t="s">
        <v>196</v>
      </c>
      <c r="C449" s="302">
        <v>950.15</v>
      </c>
      <c r="D449" s="303">
        <v>950.83333333333337</v>
      </c>
      <c r="E449" s="303">
        <v>944.31666666666672</v>
      </c>
      <c r="F449" s="303">
        <v>938.48333333333335</v>
      </c>
      <c r="G449" s="303">
        <v>931.9666666666667</v>
      </c>
      <c r="H449" s="303">
        <v>956.66666666666674</v>
      </c>
      <c r="I449" s="303">
        <v>963.18333333333339</v>
      </c>
      <c r="J449" s="303">
        <v>969.01666666666677</v>
      </c>
      <c r="K449" s="302">
        <v>957.35</v>
      </c>
      <c r="L449" s="302">
        <v>945</v>
      </c>
      <c r="M449" s="302">
        <v>12.608140000000001</v>
      </c>
      <c r="N449" s="1"/>
      <c r="O449" s="1"/>
    </row>
    <row r="450" spans="1:15" ht="12.75" customHeight="1">
      <c r="A450" s="30">
        <v>440</v>
      </c>
      <c r="B450" s="312" t="s">
        <v>530</v>
      </c>
      <c r="C450" s="302">
        <v>206.05</v>
      </c>
      <c r="D450" s="303">
        <v>205.25</v>
      </c>
      <c r="E450" s="303">
        <v>203.9</v>
      </c>
      <c r="F450" s="303">
        <v>201.75</v>
      </c>
      <c r="G450" s="303">
        <v>200.4</v>
      </c>
      <c r="H450" s="303">
        <v>207.4</v>
      </c>
      <c r="I450" s="303">
        <v>208.75000000000003</v>
      </c>
      <c r="J450" s="303">
        <v>210.9</v>
      </c>
      <c r="K450" s="302">
        <v>206.6</v>
      </c>
      <c r="L450" s="302">
        <v>203.1</v>
      </c>
      <c r="M450" s="302">
        <v>6.6455099999999998</v>
      </c>
      <c r="N450" s="1"/>
      <c r="O450" s="1"/>
    </row>
    <row r="451" spans="1:15" ht="12.75" customHeight="1">
      <c r="A451" s="30">
        <v>441</v>
      </c>
      <c r="B451" s="312" t="s">
        <v>531</v>
      </c>
      <c r="C451" s="302">
        <v>968.75</v>
      </c>
      <c r="D451" s="303">
        <v>968.7166666666667</v>
      </c>
      <c r="E451" s="303">
        <v>962.43333333333339</v>
      </c>
      <c r="F451" s="303">
        <v>956.11666666666667</v>
      </c>
      <c r="G451" s="303">
        <v>949.83333333333337</v>
      </c>
      <c r="H451" s="303">
        <v>975.03333333333342</v>
      </c>
      <c r="I451" s="303">
        <v>981.31666666666672</v>
      </c>
      <c r="J451" s="303">
        <v>987.63333333333344</v>
      </c>
      <c r="K451" s="302">
        <v>975</v>
      </c>
      <c r="L451" s="302">
        <v>962.4</v>
      </c>
      <c r="M451" s="302">
        <v>4.6919899999999997</v>
      </c>
      <c r="N451" s="1"/>
      <c r="O451" s="1"/>
    </row>
    <row r="452" spans="1:15" ht="12.75" customHeight="1">
      <c r="A452" s="30">
        <v>442</v>
      </c>
      <c r="B452" s="312" t="s">
        <v>197</v>
      </c>
      <c r="C452" s="302">
        <v>758.25</v>
      </c>
      <c r="D452" s="303">
        <v>755.25</v>
      </c>
      <c r="E452" s="303">
        <v>750</v>
      </c>
      <c r="F452" s="303">
        <v>741.75</v>
      </c>
      <c r="G452" s="303">
        <v>736.5</v>
      </c>
      <c r="H452" s="303">
        <v>763.5</v>
      </c>
      <c r="I452" s="303">
        <v>768.75</v>
      </c>
      <c r="J452" s="303">
        <v>777</v>
      </c>
      <c r="K452" s="302">
        <v>760.5</v>
      </c>
      <c r="L452" s="302">
        <v>747</v>
      </c>
      <c r="M452" s="302">
        <v>6.3010900000000003</v>
      </c>
      <c r="N452" s="1"/>
      <c r="O452" s="1"/>
    </row>
    <row r="453" spans="1:15" ht="12.75" customHeight="1">
      <c r="A453" s="30">
        <v>443</v>
      </c>
      <c r="B453" s="312" t="s">
        <v>277</v>
      </c>
      <c r="C453" s="302">
        <v>8629.15</v>
      </c>
      <c r="D453" s="303">
        <v>8626.0500000000011</v>
      </c>
      <c r="E453" s="303">
        <v>8563.1000000000022</v>
      </c>
      <c r="F453" s="303">
        <v>8497.0500000000011</v>
      </c>
      <c r="G453" s="303">
        <v>8434.1000000000022</v>
      </c>
      <c r="H453" s="303">
        <v>8692.1000000000022</v>
      </c>
      <c r="I453" s="303">
        <v>8755.0500000000029</v>
      </c>
      <c r="J453" s="303">
        <v>8821.1000000000022</v>
      </c>
      <c r="K453" s="302">
        <v>8689</v>
      </c>
      <c r="L453" s="302">
        <v>8560</v>
      </c>
      <c r="M453" s="302">
        <v>3.2570199999999998</v>
      </c>
      <c r="N453" s="1"/>
      <c r="O453" s="1"/>
    </row>
    <row r="454" spans="1:15" ht="12.75" customHeight="1">
      <c r="A454" s="30">
        <v>444</v>
      </c>
      <c r="B454" s="312" t="s">
        <v>198</v>
      </c>
      <c r="C454" s="302">
        <v>439.15</v>
      </c>
      <c r="D454" s="303">
        <v>440.13333333333338</v>
      </c>
      <c r="E454" s="303">
        <v>434.66666666666674</v>
      </c>
      <c r="F454" s="303">
        <v>430.18333333333334</v>
      </c>
      <c r="G454" s="303">
        <v>424.7166666666667</v>
      </c>
      <c r="H454" s="303">
        <v>444.61666666666679</v>
      </c>
      <c r="I454" s="303">
        <v>450.08333333333337</v>
      </c>
      <c r="J454" s="303">
        <v>454.56666666666683</v>
      </c>
      <c r="K454" s="302">
        <v>445.6</v>
      </c>
      <c r="L454" s="302">
        <v>435.65</v>
      </c>
      <c r="M454" s="302">
        <v>127.42438</v>
      </c>
      <c r="N454" s="1"/>
      <c r="O454" s="1"/>
    </row>
    <row r="455" spans="1:15" ht="12.75" customHeight="1">
      <c r="A455" s="30">
        <v>445</v>
      </c>
      <c r="B455" s="312" t="s">
        <v>532</v>
      </c>
      <c r="C455" s="302">
        <v>210.45</v>
      </c>
      <c r="D455" s="303">
        <v>210.78333333333333</v>
      </c>
      <c r="E455" s="303">
        <v>207.41666666666666</v>
      </c>
      <c r="F455" s="303">
        <v>204.38333333333333</v>
      </c>
      <c r="G455" s="303">
        <v>201.01666666666665</v>
      </c>
      <c r="H455" s="303">
        <v>213.81666666666666</v>
      </c>
      <c r="I455" s="303">
        <v>217.18333333333334</v>
      </c>
      <c r="J455" s="303">
        <v>220.21666666666667</v>
      </c>
      <c r="K455" s="302">
        <v>214.15</v>
      </c>
      <c r="L455" s="302">
        <v>207.75</v>
      </c>
      <c r="M455" s="302">
        <v>19.177150000000001</v>
      </c>
      <c r="N455" s="1"/>
      <c r="O455" s="1"/>
    </row>
    <row r="456" spans="1:15" ht="12.75" customHeight="1">
      <c r="A456" s="30">
        <v>446</v>
      </c>
      <c r="B456" s="312" t="s">
        <v>199</v>
      </c>
      <c r="C456" s="302">
        <v>234.2</v>
      </c>
      <c r="D456" s="303">
        <v>233.80000000000004</v>
      </c>
      <c r="E456" s="303">
        <v>231.70000000000007</v>
      </c>
      <c r="F456" s="303">
        <v>229.20000000000005</v>
      </c>
      <c r="G456" s="303">
        <v>227.10000000000008</v>
      </c>
      <c r="H456" s="303">
        <v>236.30000000000007</v>
      </c>
      <c r="I456" s="303">
        <v>238.40000000000003</v>
      </c>
      <c r="J456" s="303">
        <v>240.90000000000006</v>
      </c>
      <c r="K456" s="302">
        <v>235.9</v>
      </c>
      <c r="L456" s="302">
        <v>231.3</v>
      </c>
      <c r="M456" s="302">
        <v>132.96441999999999</v>
      </c>
      <c r="N456" s="1"/>
      <c r="O456" s="1"/>
    </row>
    <row r="457" spans="1:15" ht="12.75" customHeight="1">
      <c r="A457" s="30">
        <v>447</v>
      </c>
      <c r="B457" s="312" t="s">
        <v>200</v>
      </c>
      <c r="C457" s="302">
        <v>1081.55</v>
      </c>
      <c r="D457" s="303">
        <v>1075.1333333333334</v>
      </c>
      <c r="E457" s="303">
        <v>1065.5166666666669</v>
      </c>
      <c r="F457" s="303">
        <v>1049.4833333333333</v>
      </c>
      <c r="G457" s="303">
        <v>1039.8666666666668</v>
      </c>
      <c r="H457" s="303">
        <v>1091.166666666667</v>
      </c>
      <c r="I457" s="303">
        <v>1100.7833333333333</v>
      </c>
      <c r="J457" s="303">
        <v>1116.8166666666671</v>
      </c>
      <c r="K457" s="302">
        <v>1084.75</v>
      </c>
      <c r="L457" s="302">
        <v>1059.0999999999999</v>
      </c>
      <c r="M457" s="302">
        <v>79.177040000000005</v>
      </c>
      <c r="N457" s="1"/>
      <c r="O457" s="1"/>
    </row>
    <row r="458" spans="1:15" ht="12.75" customHeight="1">
      <c r="A458" s="30">
        <v>448</v>
      </c>
      <c r="B458" s="312" t="s">
        <v>845</v>
      </c>
      <c r="C458" s="302">
        <v>658.85</v>
      </c>
      <c r="D458" s="303">
        <v>657.93333333333328</v>
      </c>
      <c r="E458" s="303">
        <v>650.86666666666656</v>
      </c>
      <c r="F458" s="303">
        <v>642.88333333333333</v>
      </c>
      <c r="G458" s="303">
        <v>635.81666666666661</v>
      </c>
      <c r="H458" s="303">
        <v>665.91666666666652</v>
      </c>
      <c r="I458" s="303">
        <v>672.98333333333335</v>
      </c>
      <c r="J458" s="303">
        <v>680.96666666666647</v>
      </c>
      <c r="K458" s="302">
        <v>665</v>
      </c>
      <c r="L458" s="302">
        <v>649.95000000000005</v>
      </c>
      <c r="M458" s="302">
        <v>0.15601000000000001</v>
      </c>
      <c r="N458" s="1"/>
      <c r="O458" s="1"/>
    </row>
    <row r="459" spans="1:15" ht="12.75" customHeight="1">
      <c r="A459" s="30">
        <v>449</v>
      </c>
      <c r="B459" s="312" t="s">
        <v>524</v>
      </c>
      <c r="C459" s="302">
        <v>1610.4</v>
      </c>
      <c r="D459" s="303">
        <v>1608.3500000000001</v>
      </c>
      <c r="E459" s="303">
        <v>1589.7000000000003</v>
      </c>
      <c r="F459" s="303">
        <v>1569.0000000000002</v>
      </c>
      <c r="G459" s="303">
        <v>1550.3500000000004</v>
      </c>
      <c r="H459" s="303">
        <v>1629.0500000000002</v>
      </c>
      <c r="I459" s="303">
        <v>1647.7000000000003</v>
      </c>
      <c r="J459" s="303">
        <v>1668.4</v>
      </c>
      <c r="K459" s="302">
        <v>1627</v>
      </c>
      <c r="L459" s="302">
        <v>1587.65</v>
      </c>
      <c r="M459" s="302">
        <v>0.15201999999999999</v>
      </c>
      <c r="N459" s="1"/>
      <c r="O459" s="1"/>
    </row>
    <row r="460" spans="1:15" ht="12.75" customHeight="1">
      <c r="A460" s="30">
        <v>450</v>
      </c>
      <c r="B460" s="312" t="s">
        <v>525</v>
      </c>
      <c r="C460" s="302">
        <v>608.54999999999995</v>
      </c>
      <c r="D460" s="303">
        <v>612.73333333333323</v>
      </c>
      <c r="E460" s="303">
        <v>597.81666666666649</v>
      </c>
      <c r="F460" s="303">
        <v>587.08333333333326</v>
      </c>
      <c r="G460" s="303">
        <v>572.16666666666652</v>
      </c>
      <c r="H460" s="303">
        <v>623.46666666666647</v>
      </c>
      <c r="I460" s="303">
        <v>638.38333333333321</v>
      </c>
      <c r="J460" s="303">
        <v>649.11666666666645</v>
      </c>
      <c r="K460" s="302">
        <v>627.65</v>
      </c>
      <c r="L460" s="302">
        <v>602</v>
      </c>
      <c r="M460" s="302">
        <v>0.27363999999999999</v>
      </c>
      <c r="N460" s="1"/>
      <c r="O460" s="1"/>
    </row>
    <row r="461" spans="1:15" ht="12.75" customHeight="1">
      <c r="A461" s="30">
        <v>451</v>
      </c>
      <c r="B461" s="312" t="s">
        <v>201</v>
      </c>
      <c r="C461" s="302">
        <v>3423</v>
      </c>
      <c r="D461" s="303">
        <v>3400.4333333333329</v>
      </c>
      <c r="E461" s="303">
        <v>3368.8666666666659</v>
      </c>
      <c r="F461" s="303">
        <v>3314.7333333333331</v>
      </c>
      <c r="G461" s="303">
        <v>3283.1666666666661</v>
      </c>
      <c r="H461" s="303">
        <v>3454.5666666666657</v>
      </c>
      <c r="I461" s="303">
        <v>3486.1333333333323</v>
      </c>
      <c r="J461" s="303">
        <v>3540.2666666666655</v>
      </c>
      <c r="K461" s="302">
        <v>3432</v>
      </c>
      <c r="L461" s="302">
        <v>3346.3</v>
      </c>
      <c r="M461" s="302">
        <v>26.57939</v>
      </c>
      <c r="N461" s="1"/>
      <c r="O461" s="1"/>
    </row>
    <row r="462" spans="1:15" ht="12.75" customHeight="1">
      <c r="A462" s="30">
        <v>452</v>
      </c>
      <c r="B462" s="312" t="s">
        <v>533</v>
      </c>
      <c r="C462" s="302">
        <v>3296.9</v>
      </c>
      <c r="D462" s="303">
        <v>3315.9500000000003</v>
      </c>
      <c r="E462" s="303">
        <v>3242.0000000000005</v>
      </c>
      <c r="F462" s="303">
        <v>3187.1000000000004</v>
      </c>
      <c r="G462" s="303">
        <v>3113.1500000000005</v>
      </c>
      <c r="H462" s="303">
        <v>3370.8500000000004</v>
      </c>
      <c r="I462" s="303">
        <v>3444.8</v>
      </c>
      <c r="J462" s="303">
        <v>3499.7000000000003</v>
      </c>
      <c r="K462" s="302">
        <v>3389.9</v>
      </c>
      <c r="L462" s="302">
        <v>3261.05</v>
      </c>
      <c r="M462" s="302">
        <v>0.17258999999999999</v>
      </c>
      <c r="N462" s="1"/>
      <c r="O462" s="1"/>
    </row>
    <row r="463" spans="1:15" ht="12.75" customHeight="1">
      <c r="A463" s="30">
        <v>453</v>
      </c>
      <c r="B463" s="312" t="s">
        <v>202</v>
      </c>
      <c r="C463" s="302">
        <v>1146</v>
      </c>
      <c r="D463" s="303">
        <v>1144.3666666666668</v>
      </c>
      <c r="E463" s="303">
        <v>1133.3333333333335</v>
      </c>
      <c r="F463" s="303">
        <v>1120.6666666666667</v>
      </c>
      <c r="G463" s="303">
        <v>1109.6333333333334</v>
      </c>
      <c r="H463" s="303">
        <v>1157.0333333333335</v>
      </c>
      <c r="I463" s="303">
        <v>1168.0666666666668</v>
      </c>
      <c r="J463" s="303">
        <v>1180.7333333333336</v>
      </c>
      <c r="K463" s="302">
        <v>1155.4000000000001</v>
      </c>
      <c r="L463" s="302">
        <v>1131.7</v>
      </c>
      <c r="M463" s="302">
        <v>32.066630000000004</v>
      </c>
      <c r="N463" s="1"/>
      <c r="O463" s="1"/>
    </row>
    <row r="464" spans="1:15" ht="12.75" customHeight="1">
      <c r="A464" s="30">
        <v>454</v>
      </c>
      <c r="B464" s="312" t="s">
        <v>535</v>
      </c>
      <c r="C464" s="302">
        <v>2094.25</v>
      </c>
      <c r="D464" s="303">
        <v>2076.1666666666665</v>
      </c>
      <c r="E464" s="303">
        <v>2003.333333333333</v>
      </c>
      <c r="F464" s="303">
        <v>1912.4166666666665</v>
      </c>
      <c r="G464" s="303">
        <v>1839.583333333333</v>
      </c>
      <c r="H464" s="303">
        <v>2167.083333333333</v>
      </c>
      <c r="I464" s="303">
        <v>2239.9166666666661</v>
      </c>
      <c r="J464" s="303">
        <v>2330.833333333333</v>
      </c>
      <c r="K464" s="302">
        <v>2149</v>
      </c>
      <c r="L464" s="302">
        <v>1985.25</v>
      </c>
      <c r="M464" s="302">
        <v>0.86336999999999997</v>
      </c>
      <c r="N464" s="1"/>
      <c r="O464" s="1"/>
    </row>
    <row r="465" spans="1:15" ht="12.75" customHeight="1">
      <c r="A465" s="30">
        <v>455</v>
      </c>
      <c r="B465" s="312" t="s">
        <v>536</v>
      </c>
      <c r="C465" s="302">
        <v>632.15</v>
      </c>
      <c r="D465" s="303">
        <v>637.43333333333328</v>
      </c>
      <c r="E465" s="303">
        <v>621.71666666666658</v>
      </c>
      <c r="F465" s="303">
        <v>611.2833333333333</v>
      </c>
      <c r="G465" s="303">
        <v>595.56666666666661</v>
      </c>
      <c r="H465" s="303">
        <v>647.86666666666656</v>
      </c>
      <c r="I465" s="303">
        <v>663.58333333333326</v>
      </c>
      <c r="J465" s="303">
        <v>674.01666666666654</v>
      </c>
      <c r="K465" s="302">
        <v>653.15</v>
      </c>
      <c r="L465" s="302">
        <v>627</v>
      </c>
      <c r="M465" s="302">
        <v>0.78737000000000001</v>
      </c>
      <c r="N465" s="1"/>
      <c r="O465" s="1"/>
    </row>
    <row r="466" spans="1:15" ht="12.75" customHeight="1">
      <c r="A466" s="30">
        <v>456</v>
      </c>
      <c r="B466" s="312" t="s">
        <v>540</v>
      </c>
      <c r="C466" s="302">
        <v>1580</v>
      </c>
      <c r="D466" s="303">
        <v>1587.8333333333333</v>
      </c>
      <c r="E466" s="303">
        <v>1567.2666666666664</v>
      </c>
      <c r="F466" s="303">
        <v>1554.5333333333331</v>
      </c>
      <c r="G466" s="303">
        <v>1533.9666666666662</v>
      </c>
      <c r="H466" s="303">
        <v>1600.5666666666666</v>
      </c>
      <c r="I466" s="303">
        <v>1621.1333333333337</v>
      </c>
      <c r="J466" s="303">
        <v>1633.8666666666668</v>
      </c>
      <c r="K466" s="302">
        <v>1608.4</v>
      </c>
      <c r="L466" s="302">
        <v>1575.1</v>
      </c>
      <c r="M466" s="302">
        <v>0.95382</v>
      </c>
      <c r="N466" s="1"/>
      <c r="O466" s="1"/>
    </row>
    <row r="467" spans="1:15" ht="12.75" customHeight="1">
      <c r="A467" s="30">
        <v>457</v>
      </c>
      <c r="B467" s="312" t="s">
        <v>537</v>
      </c>
      <c r="C467" s="302">
        <v>2602</v>
      </c>
      <c r="D467" s="303">
        <v>2591.7999999999997</v>
      </c>
      <c r="E467" s="303">
        <v>2550.1999999999994</v>
      </c>
      <c r="F467" s="303">
        <v>2498.3999999999996</v>
      </c>
      <c r="G467" s="303">
        <v>2456.7999999999993</v>
      </c>
      <c r="H467" s="303">
        <v>2643.5999999999995</v>
      </c>
      <c r="I467" s="303">
        <v>2685.2</v>
      </c>
      <c r="J467" s="303">
        <v>2736.9999999999995</v>
      </c>
      <c r="K467" s="302">
        <v>2633.4</v>
      </c>
      <c r="L467" s="302">
        <v>2540</v>
      </c>
      <c r="M467" s="302">
        <v>4.5347400000000002</v>
      </c>
      <c r="N467" s="1"/>
      <c r="O467" s="1"/>
    </row>
    <row r="468" spans="1:15" ht="12.75" customHeight="1">
      <c r="A468" s="30">
        <v>458</v>
      </c>
      <c r="B468" s="312" t="s">
        <v>203</v>
      </c>
      <c r="C468" s="302">
        <v>2220.9499999999998</v>
      </c>
      <c r="D468" s="303">
        <v>2207.6333333333332</v>
      </c>
      <c r="E468" s="303">
        <v>2189.9166666666665</v>
      </c>
      <c r="F468" s="303">
        <v>2158.8833333333332</v>
      </c>
      <c r="G468" s="303">
        <v>2141.1666666666665</v>
      </c>
      <c r="H468" s="303">
        <v>2238.6666666666665</v>
      </c>
      <c r="I468" s="303">
        <v>2256.3833333333337</v>
      </c>
      <c r="J468" s="303">
        <v>2287.4166666666665</v>
      </c>
      <c r="K468" s="302">
        <v>2225.35</v>
      </c>
      <c r="L468" s="302">
        <v>2176.6</v>
      </c>
      <c r="M468" s="302">
        <v>9.6672700000000003</v>
      </c>
      <c r="N468" s="1"/>
      <c r="O468" s="1"/>
    </row>
    <row r="469" spans="1:15" ht="12.75" customHeight="1">
      <c r="A469" s="30">
        <v>459</v>
      </c>
      <c r="B469" s="312" t="s">
        <v>204</v>
      </c>
      <c r="C469" s="302">
        <v>2815.3</v>
      </c>
      <c r="D469" s="303">
        <v>2848.7666666666664</v>
      </c>
      <c r="E469" s="303">
        <v>2768.5333333333328</v>
      </c>
      <c r="F469" s="303">
        <v>2721.7666666666664</v>
      </c>
      <c r="G469" s="303">
        <v>2641.5333333333328</v>
      </c>
      <c r="H469" s="303">
        <v>2895.5333333333328</v>
      </c>
      <c r="I469" s="303">
        <v>2975.7666666666664</v>
      </c>
      <c r="J469" s="303">
        <v>3022.5333333333328</v>
      </c>
      <c r="K469" s="302">
        <v>2929</v>
      </c>
      <c r="L469" s="302">
        <v>2802</v>
      </c>
      <c r="M469" s="302">
        <v>4.2286099999999998</v>
      </c>
      <c r="N469" s="1"/>
      <c r="O469" s="1"/>
    </row>
    <row r="470" spans="1:15" ht="12.75" customHeight="1">
      <c r="A470" s="30">
        <v>460</v>
      </c>
      <c r="B470" s="312" t="s">
        <v>205</v>
      </c>
      <c r="C470" s="302">
        <v>480.9</v>
      </c>
      <c r="D470" s="303">
        <v>478.13333333333338</v>
      </c>
      <c r="E470" s="303">
        <v>472.91666666666674</v>
      </c>
      <c r="F470" s="303">
        <v>464.93333333333334</v>
      </c>
      <c r="G470" s="303">
        <v>459.7166666666667</v>
      </c>
      <c r="H470" s="303">
        <v>486.11666666666679</v>
      </c>
      <c r="I470" s="303">
        <v>491.33333333333337</v>
      </c>
      <c r="J470" s="303">
        <v>499.31666666666683</v>
      </c>
      <c r="K470" s="302">
        <v>483.35</v>
      </c>
      <c r="L470" s="302">
        <v>470.15</v>
      </c>
      <c r="M470" s="302">
        <v>4.6596700000000002</v>
      </c>
      <c r="N470" s="1"/>
      <c r="O470" s="1"/>
    </row>
    <row r="471" spans="1:15" ht="12.75" customHeight="1">
      <c r="A471" s="30">
        <v>461</v>
      </c>
      <c r="B471" s="312" t="s">
        <v>206</v>
      </c>
      <c r="C471" s="302">
        <v>1112.8499999999999</v>
      </c>
      <c r="D471" s="303">
        <v>1111.6166666666666</v>
      </c>
      <c r="E471" s="303">
        <v>1099.2333333333331</v>
      </c>
      <c r="F471" s="303">
        <v>1085.6166666666666</v>
      </c>
      <c r="G471" s="303">
        <v>1073.2333333333331</v>
      </c>
      <c r="H471" s="303">
        <v>1125.2333333333331</v>
      </c>
      <c r="I471" s="303">
        <v>1137.6166666666668</v>
      </c>
      <c r="J471" s="303">
        <v>1151.2333333333331</v>
      </c>
      <c r="K471" s="302">
        <v>1124</v>
      </c>
      <c r="L471" s="302">
        <v>1098</v>
      </c>
      <c r="M471" s="302">
        <v>4.3353099999999998</v>
      </c>
      <c r="N471" s="1"/>
      <c r="O471" s="1"/>
    </row>
    <row r="472" spans="1:15" ht="12.75" customHeight="1">
      <c r="A472" s="30">
        <v>462</v>
      </c>
      <c r="B472" s="312" t="s">
        <v>538</v>
      </c>
      <c r="C472" s="302">
        <v>46.8</v>
      </c>
      <c r="D472" s="303">
        <v>47</v>
      </c>
      <c r="E472" s="303">
        <v>46.3</v>
      </c>
      <c r="F472" s="303">
        <v>45.8</v>
      </c>
      <c r="G472" s="303">
        <v>45.099999999999994</v>
      </c>
      <c r="H472" s="303">
        <v>47.5</v>
      </c>
      <c r="I472" s="303">
        <v>48.2</v>
      </c>
      <c r="J472" s="303">
        <v>48.7</v>
      </c>
      <c r="K472" s="302">
        <v>47.7</v>
      </c>
      <c r="L472" s="302">
        <v>46.5</v>
      </c>
      <c r="M472" s="302">
        <v>47.951140000000002</v>
      </c>
      <c r="N472" s="1"/>
      <c r="O472" s="1"/>
    </row>
    <row r="473" spans="1:15" ht="12.75" customHeight="1">
      <c r="A473" s="30">
        <v>463</v>
      </c>
      <c r="B473" s="312" t="s">
        <v>539</v>
      </c>
      <c r="C473" s="302">
        <v>171.15</v>
      </c>
      <c r="D473" s="303">
        <v>169.9</v>
      </c>
      <c r="E473" s="303">
        <v>167.8</v>
      </c>
      <c r="F473" s="303">
        <v>164.45000000000002</v>
      </c>
      <c r="G473" s="303">
        <v>162.35000000000002</v>
      </c>
      <c r="H473" s="303">
        <v>173.25</v>
      </c>
      <c r="I473" s="303">
        <v>175.34999999999997</v>
      </c>
      <c r="J473" s="303">
        <v>178.7</v>
      </c>
      <c r="K473" s="302">
        <v>172</v>
      </c>
      <c r="L473" s="302">
        <v>166.55</v>
      </c>
      <c r="M473" s="302">
        <v>1.7425999999999999</v>
      </c>
      <c r="N473" s="1"/>
      <c r="O473" s="1"/>
    </row>
    <row r="474" spans="1:15" ht="12.75" customHeight="1">
      <c r="A474" s="30">
        <v>464</v>
      </c>
      <c r="B474" s="312" t="s">
        <v>526</v>
      </c>
      <c r="C474" s="302">
        <v>854.45</v>
      </c>
      <c r="D474" s="303">
        <v>866.11666666666667</v>
      </c>
      <c r="E474" s="303">
        <v>833.48333333333335</v>
      </c>
      <c r="F474" s="303">
        <v>812.51666666666665</v>
      </c>
      <c r="G474" s="303">
        <v>779.88333333333333</v>
      </c>
      <c r="H474" s="303">
        <v>887.08333333333337</v>
      </c>
      <c r="I474" s="303">
        <v>919.71666666666681</v>
      </c>
      <c r="J474" s="303">
        <v>940.68333333333339</v>
      </c>
      <c r="K474" s="302">
        <v>898.75</v>
      </c>
      <c r="L474" s="302">
        <v>845.15</v>
      </c>
      <c r="M474" s="302">
        <v>1.2922199999999999</v>
      </c>
      <c r="N474" s="1"/>
      <c r="O474" s="1"/>
    </row>
    <row r="475" spans="1:15" ht="12.75" customHeight="1">
      <c r="A475" s="30">
        <v>465</v>
      </c>
      <c r="B475" s="312" t="s">
        <v>846</v>
      </c>
      <c r="C475" s="302">
        <v>122.3</v>
      </c>
      <c r="D475" s="303">
        <v>122.83333333333333</v>
      </c>
      <c r="E475" s="303">
        <v>119.96666666666665</v>
      </c>
      <c r="F475" s="303">
        <v>117.63333333333333</v>
      </c>
      <c r="G475" s="303">
        <v>114.76666666666665</v>
      </c>
      <c r="H475" s="303">
        <v>125.16666666666666</v>
      </c>
      <c r="I475" s="303">
        <v>128.03333333333333</v>
      </c>
      <c r="J475" s="303">
        <v>130.36666666666667</v>
      </c>
      <c r="K475" s="302">
        <v>125.7</v>
      </c>
      <c r="L475" s="302">
        <v>120.5</v>
      </c>
      <c r="M475" s="302">
        <v>28.46848</v>
      </c>
      <c r="N475" s="1"/>
      <c r="O475" s="1"/>
    </row>
    <row r="476" spans="1:15" ht="12.75" customHeight="1">
      <c r="A476" s="30">
        <v>466</v>
      </c>
      <c r="B476" s="312" t="s">
        <v>527</v>
      </c>
      <c r="C476" s="302">
        <v>41.85</v>
      </c>
      <c r="D476" s="303">
        <v>41.766666666666673</v>
      </c>
      <c r="E476" s="303">
        <v>40.983333333333348</v>
      </c>
      <c r="F476" s="303">
        <v>40.116666666666674</v>
      </c>
      <c r="G476" s="303">
        <v>39.33333333333335</v>
      </c>
      <c r="H476" s="303">
        <v>42.633333333333347</v>
      </c>
      <c r="I476" s="303">
        <v>43.416666666666664</v>
      </c>
      <c r="J476" s="303">
        <v>44.283333333333346</v>
      </c>
      <c r="K476" s="302">
        <v>42.55</v>
      </c>
      <c r="L476" s="302">
        <v>40.9</v>
      </c>
      <c r="M476" s="302">
        <v>109.17804</v>
      </c>
      <c r="N476" s="1"/>
      <c r="O476" s="1"/>
    </row>
    <row r="477" spans="1:15" ht="12.75" customHeight="1">
      <c r="A477" s="30">
        <v>467</v>
      </c>
      <c r="B477" s="312" t="s">
        <v>207</v>
      </c>
      <c r="C477" s="302">
        <v>738.75</v>
      </c>
      <c r="D477" s="303">
        <v>736.65</v>
      </c>
      <c r="E477" s="303">
        <v>732.59999999999991</v>
      </c>
      <c r="F477" s="303">
        <v>726.44999999999993</v>
      </c>
      <c r="G477" s="303">
        <v>722.39999999999986</v>
      </c>
      <c r="H477" s="303">
        <v>742.8</v>
      </c>
      <c r="I477" s="303">
        <v>746.84999999999991</v>
      </c>
      <c r="J477" s="303">
        <v>753</v>
      </c>
      <c r="K477" s="302">
        <v>740.7</v>
      </c>
      <c r="L477" s="302">
        <v>730.5</v>
      </c>
      <c r="M477" s="302">
        <v>7.1924000000000001</v>
      </c>
      <c r="N477" s="1"/>
      <c r="O477" s="1"/>
    </row>
    <row r="478" spans="1:15" ht="12.75" customHeight="1">
      <c r="A478" s="30">
        <v>468</v>
      </c>
      <c r="B478" s="312" t="s">
        <v>208</v>
      </c>
      <c r="C478" s="302">
        <v>1539.65</v>
      </c>
      <c r="D478" s="303">
        <v>1533.6666666666667</v>
      </c>
      <c r="E478" s="303">
        <v>1521.0833333333335</v>
      </c>
      <c r="F478" s="303">
        <v>1502.5166666666667</v>
      </c>
      <c r="G478" s="303">
        <v>1489.9333333333334</v>
      </c>
      <c r="H478" s="303">
        <v>1552.2333333333336</v>
      </c>
      <c r="I478" s="303">
        <v>1564.8166666666671</v>
      </c>
      <c r="J478" s="303">
        <v>1583.3833333333337</v>
      </c>
      <c r="K478" s="302">
        <v>1546.25</v>
      </c>
      <c r="L478" s="302">
        <v>1515.1</v>
      </c>
      <c r="M478" s="302">
        <v>1.3157399999999999</v>
      </c>
      <c r="N478" s="1"/>
      <c r="O478" s="1"/>
    </row>
    <row r="479" spans="1:15" ht="12.75" customHeight="1">
      <c r="A479" s="30">
        <v>469</v>
      </c>
      <c r="B479" s="312" t="s">
        <v>541</v>
      </c>
      <c r="C479" s="302">
        <v>11.6</v>
      </c>
      <c r="D479" s="303">
        <v>11.583333333333334</v>
      </c>
      <c r="E479" s="303">
        <v>11.516666666666667</v>
      </c>
      <c r="F479" s="303">
        <v>11.433333333333334</v>
      </c>
      <c r="G479" s="303">
        <v>11.366666666666667</v>
      </c>
      <c r="H479" s="303">
        <v>11.666666666666668</v>
      </c>
      <c r="I479" s="303">
        <v>11.733333333333334</v>
      </c>
      <c r="J479" s="303">
        <v>11.816666666666668</v>
      </c>
      <c r="K479" s="302">
        <v>11.65</v>
      </c>
      <c r="L479" s="302">
        <v>11.5</v>
      </c>
      <c r="M479" s="302">
        <v>12.109629999999999</v>
      </c>
      <c r="N479" s="1"/>
      <c r="O479" s="1"/>
    </row>
    <row r="480" spans="1:15" ht="12.75" customHeight="1">
      <c r="A480" s="30">
        <v>470</v>
      </c>
      <c r="B480" s="312" t="s">
        <v>542</v>
      </c>
      <c r="C480" s="302">
        <v>623.9</v>
      </c>
      <c r="D480" s="303">
        <v>622.31666666666661</v>
      </c>
      <c r="E480" s="303">
        <v>612.68333333333317</v>
      </c>
      <c r="F480" s="303">
        <v>601.46666666666658</v>
      </c>
      <c r="G480" s="303">
        <v>591.83333333333314</v>
      </c>
      <c r="H480" s="303">
        <v>633.53333333333319</v>
      </c>
      <c r="I480" s="303">
        <v>643.16666666666663</v>
      </c>
      <c r="J480" s="303">
        <v>654.38333333333321</v>
      </c>
      <c r="K480" s="302">
        <v>631.95000000000005</v>
      </c>
      <c r="L480" s="302">
        <v>611.1</v>
      </c>
      <c r="M480" s="302">
        <v>1.9990000000000001</v>
      </c>
      <c r="N480" s="1"/>
      <c r="O480" s="1"/>
    </row>
    <row r="481" spans="1:15" ht="12.75" customHeight="1">
      <c r="A481" s="30">
        <v>471</v>
      </c>
      <c r="B481" s="312" t="s">
        <v>544</v>
      </c>
      <c r="C481" s="302">
        <v>137.30000000000001</v>
      </c>
      <c r="D481" s="303">
        <v>138.83333333333334</v>
      </c>
      <c r="E481" s="303">
        <v>134.81666666666669</v>
      </c>
      <c r="F481" s="303">
        <v>132.33333333333334</v>
      </c>
      <c r="G481" s="303">
        <v>128.31666666666669</v>
      </c>
      <c r="H481" s="303">
        <v>141.31666666666669</v>
      </c>
      <c r="I481" s="303">
        <v>145.33333333333334</v>
      </c>
      <c r="J481" s="303">
        <v>147.81666666666669</v>
      </c>
      <c r="K481" s="302">
        <v>142.85</v>
      </c>
      <c r="L481" s="302">
        <v>136.35</v>
      </c>
      <c r="M481" s="302">
        <v>3.49871</v>
      </c>
      <c r="N481" s="1"/>
      <c r="O481" s="1"/>
    </row>
    <row r="482" spans="1:15" ht="12.75" customHeight="1">
      <c r="A482" s="30">
        <v>472</v>
      </c>
      <c r="B482" s="312" t="s">
        <v>545</v>
      </c>
      <c r="C482" s="302">
        <v>16.45</v>
      </c>
      <c r="D482" s="303">
        <v>16.433333333333334</v>
      </c>
      <c r="E482" s="303">
        <v>16.266666666666666</v>
      </c>
      <c r="F482" s="303">
        <v>16.083333333333332</v>
      </c>
      <c r="G482" s="303">
        <v>15.916666666666664</v>
      </c>
      <c r="H482" s="303">
        <v>16.616666666666667</v>
      </c>
      <c r="I482" s="303">
        <v>16.783333333333331</v>
      </c>
      <c r="J482" s="303">
        <v>16.966666666666669</v>
      </c>
      <c r="K482" s="302">
        <v>16.600000000000001</v>
      </c>
      <c r="L482" s="302">
        <v>16.25</v>
      </c>
      <c r="M482" s="302">
        <v>6.0464799999999999</v>
      </c>
      <c r="N482" s="1"/>
      <c r="O482" s="1"/>
    </row>
    <row r="483" spans="1:15" ht="12.75" customHeight="1">
      <c r="A483" s="30">
        <v>473</v>
      </c>
      <c r="B483" s="312" t="s">
        <v>209</v>
      </c>
      <c r="C483" s="302">
        <v>6007.85</v>
      </c>
      <c r="D483" s="303">
        <v>5979.2666666666664</v>
      </c>
      <c r="E483" s="303">
        <v>5934.583333333333</v>
      </c>
      <c r="F483" s="303">
        <v>5861.3166666666666</v>
      </c>
      <c r="G483" s="303">
        <v>5816.6333333333332</v>
      </c>
      <c r="H483" s="303">
        <v>6052.5333333333328</v>
      </c>
      <c r="I483" s="303">
        <v>6097.2166666666672</v>
      </c>
      <c r="J483" s="303">
        <v>6170.4833333333327</v>
      </c>
      <c r="K483" s="302">
        <v>6023.95</v>
      </c>
      <c r="L483" s="302">
        <v>5906</v>
      </c>
      <c r="M483" s="302">
        <v>3.2009400000000001</v>
      </c>
      <c r="N483" s="1"/>
      <c r="O483" s="1"/>
    </row>
    <row r="484" spans="1:15" ht="12.75" customHeight="1">
      <c r="A484" s="30">
        <v>474</v>
      </c>
      <c r="B484" s="312" t="s">
        <v>278</v>
      </c>
      <c r="C484" s="302">
        <v>39.4</v>
      </c>
      <c r="D484" s="303">
        <v>39.199999999999996</v>
      </c>
      <c r="E484" s="303">
        <v>38.79999999999999</v>
      </c>
      <c r="F484" s="303">
        <v>38.199999999999996</v>
      </c>
      <c r="G484" s="303">
        <v>37.79999999999999</v>
      </c>
      <c r="H484" s="303">
        <v>39.79999999999999</v>
      </c>
      <c r="I484" s="303">
        <v>40.199999999999996</v>
      </c>
      <c r="J484" s="303">
        <v>40.79999999999999</v>
      </c>
      <c r="K484" s="302">
        <v>39.6</v>
      </c>
      <c r="L484" s="302">
        <v>38.6</v>
      </c>
      <c r="M484" s="302">
        <v>110.25801</v>
      </c>
      <c r="N484" s="1"/>
      <c r="O484" s="1"/>
    </row>
    <row r="485" spans="1:15" ht="12.75" customHeight="1">
      <c r="A485" s="30">
        <v>475</v>
      </c>
      <c r="B485" s="312" t="s">
        <v>210</v>
      </c>
      <c r="C485" s="302">
        <v>775.35</v>
      </c>
      <c r="D485" s="303">
        <v>777.26666666666677</v>
      </c>
      <c r="E485" s="303">
        <v>767.08333333333348</v>
      </c>
      <c r="F485" s="303">
        <v>758.81666666666672</v>
      </c>
      <c r="G485" s="303">
        <v>748.63333333333344</v>
      </c>
      <c r="H485" s="303">
        <v>785.53333333333353</v>
      </c>
      <c r="I485" s="303">
        <v>795.7166666666667</v>
      </c>
      <c r="J485" s="303">
        <v>803.98333333333358</v>
      </c>
      <c r="K485" s="302">
        <v>787.45</v>
      </c>
      <c r="L485" s="302">
        <v>769</v>
      </c>
      <c r="M485" s="302">
        <v>16.624610000000001</v>
      </c>
      <c r="N485" s="1"/>
      <c r="O485" s="1"/>
    </row>
    <row r="486" spans="1:15" ht="12.75" customHeight="1">
      <c r="A486" s="30">
        <v>476</v>
      </c>
      <c r="B486" s="312" t="s">
        <v>543</v>
      </c>
      <c r="C486" s="302">
        <v>686.65</v>
      </c>
      <c r="D486" s="303">
        <v>686.26666666666677</v>
      </c>
      <c r="E486" s="303">
        <v>681.38333333333355</v>
      </c>
      <c r="F486" s="303">
        <v>676.11666666666679</v>
      </c>
      <c r="G486" s="303">
        <v>671.23333333333358</v>
      </c>
      <c r="H486" s="303">
        <v>691.53333333333353</v>
      </c>
      <c r="I486" s="303">
        <v>696.41666666666674</v>
      </c>
      <c r="J486" s="303">
        <v>701.68333333333351</v>
      </c>
      <c r="K486" s="302">
        <v>691.15</v>
      </c>
      <c r="L486" s="302">
        <v>681</v>
      </c>
      <c r="M486" s="302">
        <v>0.51941000000000004</v>
      </c>
      <c r="N486" s="1"/>
      <c r="O486" s="1"/>
    </row>
    <row r="487" spans="1:15" ht="12.75" customHeight="1">
      <c r="A487" s="30">
        <v>477</v>
      </c>
      <c r="B487" s="312" t="s">
        <v>548</v>
      </c>
      <c r="C487" s="302">
        <v>338.55</v>
      </c>
      <c r="D487" s="303">
        <v>338.18333333333334</v>
      </c>
      <c r="E487" s="303">
        <v>334.36666666666667</v>
      </c>
      <c r="F487" s="303">
        <v>330.18333333333334</v>
      </c>
      <c r="G487" s="303">
        <v>326.36666666666667</v>
      </c>
      <c r="H487" s="303">
        <v>342.36666666666667</v>
      </c>
      <c r="I487" s="303">
        <v>346.18333333333339</v>
      </c>
      <c r="J487" s="303">
        <v>350.36666666666667</v>
      </c>
      <c r="K487" s="302">
        <v>342</v>
      </c>
      <c r="L487" s="302">
        <v>334</v>
      </c>
      <c r="M487" s="302">
        <v>1.6977899999999999</v>
      </c>
      <c r="N487" s="1"/>
      <c r="O487" s="1"/>
    </row>
    <row r="488" spans="1:15" ht="12.75" customHeight="1">
      <c r="A488" s="30">
        <v>478</v>
      </c>
      <c r="B488" s="312" t="s">
        <v>549</v>
      </c>
      <c r="C488" s="302">
        <v>28.05</v>
      </c>
      <c r="D488" s="303">
        <v>28.116666666666664</v>
      </c>
      <c r="E488" s="303">
        <v>27.733333333333327</v>
      </c>
      <c r="F488" s="303">
        <v>27.416666666666664</v>
      </c>
      <c r="G488" s="303">
        <v>27.033333333333328</v>
      </c>
      <c r="H488" s="303">
        <v>28.433333333333326</v>
      </c>
      <c r="I488" s="303">
        <v>28.816666666666659</v>
      </c>
      <c r="J488" s="303">
        <v>29.133333333333326</v>
      </c>
      <c r="K488" s="302">
        <v>28.5</v>
      </c>
      <c r="L488" s="302">
        <v>27.8</v>
      </c>
      <c r="M488" s="302">
        <v>71.593019999999996</v>
      </c>
      <c r="N488" s="1"/>
      <c r="O488" s="1"/>
    </row>
    <row r="489" spans="1:15" ht="12.75" customHeight="1">
      <c r="A489" s="30">
        <v>479</v>
      </c>
      <c r="B489" s="312" t="s">
        <v>550</v>
      </c>
      <c r="C489" s="302">
        <v>696.2</v>
      </c>
      <c r="D489" s="303">
        <v>703.36666666666667</v>
      </c>
      <c r="E489" s="303">
        <v>681.83333333333337</v>
      </c>
      <c r="F489" s="303">
        <v>667.4666666666667</v>
      </c>
      <c r="G489" s="303">
        <v>645.93333333333339</v>
      </c>
      <c r="H489" s="303">
        <v>717.73333333333335</v>
      </c>
      <c r="I489" s="303">
        <v>739.26666666666665</v>
      </c>
      <c r="J489" s="303">
        <v>753.63333333333333</v>
      </c>
      <c r="K489" s="302">
        <v>724.9</v>
      </c>
      <c r="L489" s="302">
        <v>689</v>
      </c>
      <c r="M489" s="302">
        <v>0.68345</v>
      </c>
      <c r="N489" s="1"/>
      <c r="O489" s="1"/>
    </row>
    <row r="490" spans="1:15" ht="12.75" customHeight="1">
      <c r="A490" s="30">
        <v>480</v>
      </c>
      <c r="B490" s="312" t="s">
        <v>552</v>
      </c>
      <c r="C490" s="302">
        <v>341.5</v>
      </c>
      <c r="D490" s="303">
        <v>342.7833333333333</v>
      </c>
      <c r="E490" s="303">
        <v>338.71666666666658</v>
      </c>
      <c r="F490" s="303">
        <v>335.93333333333328</v>
      </c>
      <c r="G490" s="303">
        <v>331.86666666666656</v>
      </c>
      <c r="H490" s="303">
        <v>345.56666666666661</v>
      </c>
      <c r="I490" s="303">
        <v>349.63333333333333</v>
      </c>
      <c r="J490" s="303">
        <v>352.41666666666663</v>
      </c>
      <c r="K490" s="302">
        <v>346.85</v>
      </c>
      <c r="L490" s="302">
        <v>340</v>
      </c>
      <c r="M490" s="302">
        <v>1.2239500000000001</v>
      </c>
      <c r="N490" s="1"/>
      <c r="O490" s="1"/>
    </row>
    <row r="491" spans="1:15" ht="12.75" customHeight="1">
      <c r="A491" s="30">
        <v>481</v>
      </c>
      <c r="B491" s="312" t="s">
        <v>280</v>
      </c>
      <c r="C491" s="302">
        <v>1139</v>
      </c>
      <c r="D491" s="303">
        <v>1130.6499999999999</v>
      </c>
      <c r="E491" s="303">
        <v>1094.3999999999996</v>
      </c>
      <c r="F491" s="303">
        <v>1049.7999999999997</v>
      </c>
      <c r="G491" s="303">
        <v>1013.5499999999995</v>
      </c>
      <c r="H491" s="303">
        <v>1175.2499999999998</v>
      </c>
      <c r="I491" s="303">
        <v>1211.5000000000002</v>
      </c>
      <c r="J491" s="303">
        <v>1256.0999999999999</v>
      </c>
      <c r="K491" s="302">
        <v>1166.9000000000001</v>
      </c>
      <c r="L491" s="302">
        <v>1086.05</v>
      </c>
      <c r="M491" s="302">
        <v>12.802429999999999</v>
      </c>
      <c r="N491" s="1"/>
      <c r="O491" s="1"/>
    </row>
    <row r="492" spans="1:15" ht="12.75" customHeight="1">
      <c r="A492" s="30">
        <v>482</v>
      </c>
      <c r="B492" s="312" t="s">
        <v>211</v>
      </c>
      <c r="C492" s="302">
        <v>321.75</v>
      </c>
      <c r="D492" s="303">
        <v>320.13333333333333</v>
      </c>
      <c r="E492" s="303">
        <v>317.26666666666665</v>
      </c>
      <c r="F492" s="303">
        <v>312.7833333333333</v>
      </c>
      <c r="G492" s="303">
        <v>309.91666666666663</v>
      </c>
      <c r="H492" s="303">
        <v>324.61666666666667</v>
      </c>
      <c r="I492" s="303">
        <v>327.48333333333335</v>
      </c>
      <c r="J492" s="303">
        <v>331.9666666666667</v>
      </c>
      <c r="K492" s="302">
        <v>323</v>
      </c>
      <c r="L492" s="302">
        <v>315.64999999999998</v>
      </c>
      <c r="M492" s="302">
        <v>62.423340000000003</v>
      </c>
      <c r="N492" s="1"/>
      <c r="O492" s="1"/>
    </row>
    <row r="493" spans="1:15" ht="12.75" customHeight="1">
      <c r="A493" s="30">
        <v>483</v>
      </c>
      <c r="B493" s="312" t="s">
        <v>553</v>
      </c>
      <c r="C493" s="302">
        <v>2022.3</v>
      </c>
      <c r="D493" s="303">
        <v>2021.05</v>
      </c>
      <c r="E493" s="303">
        <v>1991.65</v>
      </c>
      <c r="F493" s="303">
        <v>1961.0000000000002</v>
      </c>
      <c r="G493" s="303">
        <v>1931.6000000000004</v>
      </c>
      <c r="H493" s="303">
        <v>2051.6999999999998</v>
      </c>
      <c r="I493" s="303">
        <v>2081.1</v>
      </c>
      <c r="J493" s="303">
        <v>2111.7499999999995</v>
      </c>
      <c r="K493" s="302">
        <v>2050.4499999999998</v>
      </c>
      <c r="L493" s="302">
        <v>1990.4</v>
      </c>
      <c r="M493" s="302">
        <v>0.24</v>
      </c>
      <c r="N493" s="1"/>
      <c r="O493" s="1"/>
    </row>
    <row r="494" spans="1:15" ht="12.75" customHeight="1">
      <c r="A494" s="30">
        <v>484</v>
      </c>
      <c r="B494" s="312" t="s">
        <v>279</v>
      </c>
      <c r="C494" s="302">
        <v>234.1</v>
      </c>
      <c r="D494" s="303">
        <v>234.69999999999996</v>
      </c>
      <c r="E494" s="303">
        <v>232.69999999999993</v>
      </c>
      <c r="F494" s="303">
        <v>231.29999999999998</v>
      </c>
      <c r="G494" s="303">
        <v>229.29999999999995</v>
      </c>
      <c r="H494" s="303">
        <v>236.09999999999991</v>
      </c>
      <c r="I494" s="303">
        <v>238.09999999999997</v>
      </c>
      <c r="J494" s="303">
        <v>239.49999999999989</v>
      </c>
      <c r="K494" s="302">
        <v>236.7</v>
      </c>
      <c r="L494" s="302">
        <v>233.3</v>
      </c>
      <c r="M494" s="302">
        <v>2.0175900000000002</v>
      </c>
      <c r="N494" s="1"/>
      <c r="O494" s="1"/>
    </row>
    <row r="495" spans="1:15" ht="12.75" customHeight="1">
      <c r="A495" s="30">
        <v>485</v>
      </c>
      <c r="B495" s="312" t="s">
        <v>554</v>
      </c>
      <c r="C495" s="302">
        <v>2101.65</v>
      </c>
      <c r="D495" s="303">
        <v>2102.2999999999997</v>
      </c>
      <c r="E495" s="303">
        <v>2052.5999999999995</v>
      </c>
      <c r="F495" s="303">
        <v>2003.5499999999997</v>
      </c>
      <c r="G495" s="303">
        <v>1953.8499999999995</v>
      </c>
      <c r="H495" s="303">
        <v>2151.3499999999995</v>
      </c>
      <c r="I495" s="303">
        <v>2201.0499999999993</v>
      </c>
      <c r="J495" s="303">
        <v>2250.0999999999995</v>
      </c>
      <c r="K495" s="302">
        <v>2152</v>
      </c>
      <c r="L495" s="302">
        <v>2053.25</v>
      </c>
      <c r="M495" s="302">
        <v>0.64312999999999998</v>
      </c>
      <c r="N495" s="1"/>
      <c r="O495" s="1"/>
    </row>
    <row r="496" spans="1:15" ht="12.75" customHeight="1">
      <c r="A496" s="30">
        <v>486</v>
      </c>
      <c r="B496" s="312" t="s">
        <v>547</v>
      </c>
      <c r="C496" s="302">
        <v>599.45000000000005</v>
      </c>
      <c r="D496" s="303">
        <v>603.5333333333333</v>
      </c>
      <c r="E496" s="303">
        <v>592.06666666666661</v>
      </c>
      <c r="F496" s="303">
        <v>584.68333333333328</v>
      </c>
      <c r="G496" s="303">
        <v>573.21666666666658</v>
      </c>
      <c r="H496" s="303">
        <v>610.91666666666663</v>
      </c>
      <c r="I496" s="303">
        <v>622.38333333333333</v>
      </c>
      <c r="J496" s="303">
        <v>629.76666666666665</v>
      </c>
      <c r="K496" s="302">
        <v>615</v>
      </c>
      <c r="L496" s="302">
        <v>596.15</v>
      </c>
      <c r="M496" s="302">
        <v>2.6794600000000002</v>
      </c>
      <c r="N496" s="1"/>
      <c r="O496" s="1"/>
    </row>
    <row r="497" spans="1:15" ht="12.75" customHeight="1">
      <c r="A497" s="30">
        <v>487</v>
      </c>
      <c r="B497" s="312" t="s">
        <v>546</v>
      </c>
      <c r="C497" s="302">
        <v>3242.1</v>
      </c>
      <c r="D497" s="303">
        <v>3275.6833333333329</v>
      </c>
      <c r="E497" s="303">
        <v>3191.4166666666661</v>
      </c>
      <c r="F497" s="303">
        <v>3140.7333333333331</v>
      </c>
      <c r="G497" s="303">
        <v>3056.4666666666662</v>
      </c>
      <c r="H497" s="303">
        <v>3326.3666666666659</v>
      </c>
      <c r="I497" s="303">
        <v>3410.6333333333332</v>
      </c>
      <c r="J497" s="303">
        <v>3461.3166666666657</v>
      </c>
      <c r="K497" s="302">
        <v>3359.95</v>
      </c>
      <c r="L497" s="302">
        <v>3225</v>
      </c>
      <c r="M497" s="302">
        <v>6.8659999999999999E-2</v>
      </c>
      <c r="N497" s="1"/>
      <c r="O497" s="1"/>
    </row>
    <row r="498" spans="1:15" ht="12.75" customHeight="1">
      <c r="A498" s="30">
        <v>488</v>
      </c>
      <c r="B498" s="312" t="s">
        <v>212</v>
      </c>
      <c r="C498" s="302">
        <v>1048.25</v>
      </c>
      <c r="D498" s="303">
        <v>1047</v>
      </c>
      <c r="E498" s="303">
        <v>1039.5</v>
      </c>
      <c r="F498" s="303">
        <v>1030.75</v>
      </c>
      <c r="G498" s="303">
        <v>1023.25</v>
      </c>
      <c r="H498" s="303">
        <v>1055.75</v>
      </c>
      <c r="I498" s="303">
        <v>1063.25</v>
      </c>
      <c r="J498" s="303">
        <v>1072</v>
      </c>
      <c r="K498" s="302">
        <v>1054.5</v>
      </c>
      <c r="L498" s="302">
        <v>1038.25</v>
      </c>
      <c r="M498" s="302">
        <v>6.2818399999999999</v>
      </c>
      <c r="N498" s="1"/>
      <c r="O498" s="1"/>
    </row>
    <row r="499" spans="1:15" ht="12.75" customHeight="1">
      <c r="A499" s="30">
        <v>489</v>
      </c>
      <c r="B499" s="324" t="s">
        <v>551</v>
      </c>
      <c r="C499" s="325">
        <v>291.8</v>
      </c>
      <c r="D499" s="325">
        <v>290.98333333333335</v>
      </c>
      <c r="E499" s="325">
        <v>287.11666666666667</v>
      </c>
      <c r="F499" s="325">
        <v>282.43333333333334</v>
      </c>
      <c r="G499" s="325">
        <v>278.56666666666666</v>
      </c>
      <c r="H499" s="325">
        <v>295.66666666666669</v>
      </c>
      <c r="I499" s="325">
        <v>299.53333333333336</v>
      </c>
      <c r="J499" s="324">
        <v>304.2166666666667</v>
      </c>
      <c r="K499" s="324">
        <v>294.85000000000002</v>
      </c>
      <c r="L499" s="324">
        <v>286.3</v>
      </c>
      <c r="M499" s="270">
        <v>6.6986699999999999</v>
      </c>
      <c r="N499" s="1"/>
      <c r="O499" s="1"/>
    </row>
    <row r="500" spans="1:15" ht="12.75" customHeight="1">
      <c r="A500" s="30">
        <v>490</v>
      </c>
      <c r="B500" s="324" t="s">
        <v>555</v>
      </c>
      <c r="C500" s="325">
        <v>233.4</v>
      </c>
      <c r="D500" s="325">
        <v>231.60000000000002</v>
      </c>
      <c r="E500" s="325">
        <v>227.40000000000003</v>
      </c>
      <c r="F500" s="325">
        <v>221.4</v>
      </c>
      <c r="G500" s="325">
        <v>217.20000000000002</v>
      </c>
      <c r="H500" s="325">
        <v>237.60000000000005</v>
      </c>
      <c r="I500" s="325">
        <v>241.80000000000004</v>
      </c>
      <c r="J500" s="324">
        <v>247.80000000000007</v>
      </c>
      <c r="K500" s="324">
        <v>235.8</v>
      </c>
      <c r="L500" s="324">
        <v>225.6</v>
      </c>
      <c r="M500" s="270">
        <v>16.474630000000001</v>
      </c>
      <c r="N500" s="1"/>
      <c r="O500" s="1"/>
    </row>
    <row r="501" spans="1:15" ht="12.75" customHeight="1">
      <c r="A501" s="30">
        <v>491</v>
      </c>
      <c r="B501" s="324" t="s">
        <v>556</v>
      </c>
      <c r="C501" s="325">
        <v>70.2</v>
      </c>
      <c r="D501" s="325">
        <v>69.649999999999991</v>
      </c>
      <c r="E501" s="325">
        <v>67.799999999999983</v>
      </c>
      <c r="F501" s="325">
        <v>65.399999999999991</v>
      </c>
      <c r="G501" s="325">
        <v>63.549999999999983</v>
      </c>
      <c r="H501" s="325">
        <v>72.049999999999983</v>
      </c>
      <c r="I501" s="325">
        <v>73.899999999999977</v>
      </c>
      <c r="J501" s="324">
        <v>76.299999999999983</v>
      </c>
      <c r="K501" s="324">
        <v>71.5</v>
      </c>
      <c r="L501" s="324">
        <v>67.25</v>
      </c>
      <c r="M501" s="270">
        <v>74.719350000000006</v>
      </c>
      <c r="N501" s="1"/>
      <c r="O501" s="1"/>
    </row>
    <row r="502" spans="1:15" ht="12.75" customHeight="1">
      <c r="A502" s="30">
        <v>492</v>
      </c>
      <c r="B502" s="324" t="s">
        <v>557</v>
      </c>
      <c r="C502" s="325">
        <v>460.55</v>
      </c>
      <c r="D502" s="325">
        <v>460.13333333333338</v>
      </c>
      <c r="E502" s="325">
        <v>456.26666666666677</v>
      </c>
      <c r="F502" s="325">
        <v>451.98333333333341</v>
      </c>
      <c r="G502" s="325">
        <v>448.11666666666679</v>
      </c>
      <c r="H502" s="325">
        <v>464.41666666666674</v>
      </c>
      <c r="I502" s="325">
        <v>468.28333333333342</v>
      </c>
      <c r="J502" s="324">
        <v>472.56666666666672</v>
      </c>
      <c r="K502" s="324">
        <v>464</v>
      </c>
      <c r="L502" s="324">
        <v>455.85</v>
      </c>
      <c r="M502" s="270">
        <v>0.27432000000000001</v>
      </c>
      <c r="N502" s="1"/>
      <c r="O502" s="1"/>
    </row>
    <row r="503" spans="1:15" ht="12.75" customHeight="1">
      <c r="A503" s="30">
        <v>493</v>
      </c>
      <c r="B503" s="364" t="s">
        <v>281</v>
      </c>
      <c r="C503" s="365">
        <v>1663.35</v>
      </c>
      <c r="D503" s="365">
        <v>1659.1166666666668</v>
      </c>
      <c r="E503" s="365">
        <v>1646.2333333333336</v>
      </c>
      <c r="F503" s="365">
        <v>1629.1166666666668</v>
      </c>
      <c r="G503" s="365">
        <v>1616.2333333333336</v>
      </c>
      <c r="H503" s="365">
        <v>1676.2333333333336</v>
      </c>
      <c r="I503" s="365">
        <v>1689.1166666666668</v>
      </c>
      <c r="J503" s="364">
        <v>1706.2333333333336</v>
      </c>
      <c r="K503" s="364">
        <v>1672</v>
      </c>
      <c r="L503" s="364">
        <v>1642</v>
      </c>
      <c r="M503" s="366">
        <v>0.85792999999999997</v>
      </c>
      <c r="N503" s="1"/>
      <c r="O503" s="1"/>
    </row>
    <row r="504" spans="1:15" ht="12.75" customHeight="1">
      <c r="A504" s="30">
        <v>494</v>
      </c>
      <c r="B504" s="367" t="s">
        <v>213</v>
      </c>
      <c r="C504" s="325">
        <v>474.15</v>
      </c>
      <c r="D504" s="325">
        <v>472.89999999999992</v>
      </c>
      <c r="E504" s="325">
        <v>469.34999999999985</v>
      </c>
      <c r="F504" s="325">
        <v>464.54999999999995</v>
      </c>
      <c r="G504" s="325">
        <v>460.99999999999989</v>
      </c>
      <c r="H504" s="325">
        <v>477.69999999999982</v>
      </c>
      <c r="I504" s="325">
        <v>481.24999999999989</v>
      </c>
      <c r="J504" s="324">
        <v>486.04999999999978</v>
      </c>
      <c r="K504" s="324">
        <v>476.45</v>
      </c>
      <c r="L504" s="324">
        <v>468.1</v>
      </c>
      <c r="M504" s="270">
        <v>52.675199999999997</v>
      </c>
      <c r="N504" s="1"/>
      <c r="O504" s="1"/>
    </row>
    <row r="505" spans="1:15" ht="12.75" customHeight="1">
      <c r="A505" s="30">
        <v>495</v>
      </c>
      <c r="B505" s="281" t="s">
        <v>558</v>
      </c>
      <c r="C505" s="325">
        <v>266.25</v>
      </c>
      <c r="D505" s="325">
        <v>266.78333333333336</v>
      </c>
      <c r="E505" s="325">
        <v>264.2166666666667</v>
      </c>
      <c r="F505" s="325">
        <v>262.18333333333334</v>
      </c>
      <c r="G505" s="325">
        <v>259.61666666666667</v>
      </c>
      <c r="H505" s="325">
        <v>268.81666666666672</v>
      </c>
      <c r="I505" s="325">
        <v>271.38333333333344</v>
      </c>
      <c r="J505" s="324">
        <v>273.41666666666674</v>
      </c>
      <c r="K505" s="324">
        <v>269.35000000000002</v>
      </c>
      <c r="L505" s="324">
        <v>264.75</v>
      </c>
      <c r="M505" s="270">
        <v>3.24769</v>
      </c>
      <c r="N505" s="1"/>
      <c r="O505" s="1"/>
    </row>
    <row r="506" spans="1:15" ht="12.75" customHeight="1">
      <c r="A506" s="30">
        <v>496</v>
      </c>
      <c r="B506" s="324" t="s">
        <v>282</v>
      </c>
      <c r="C506" s="325">
        <v>13.35</v>
      </c>
      <c r="D506" s="325">
        <v>13.4</v>
      </c>
      <c r="E506" s="325">
        <v>13.25</v>
      </c>
      <c r="F506" s="325">
        <v>13.15</v>
      </c>
      <c r="G506" s="325">
        <v>13</v>
      </c>
      <c r="H506" s="325">
        <v>13.5</v>
      </c>
      <c r="I506" s="325">
        <v>13.650000000000002</v>
      </c>
      <c r="J506" s="324">
        <v>13.75</v>
      </c>
      <c r="K506" s="324">
        <v>13.55</v>
      </c>
      <c r="L506" s="324">
        <v>13.3</v>
      </c>
      <c r="M506" s="270">
        <v>388.22401000000002</v>
      </c>
      <c r="N506" s="1"/>
      <c r="O506" s="1"/>
    </row>
    <row r="507" spans="1:15" ht="12.75" customHeight="1">
      <c r="A507" s="30">
        <v>497</v>
      </c>
      <c r="B507" s="270" t="s">
        <v>214</v>
      </c>
      <c r="C507" s="325">
        <v>255.4</v>
      </c>
      <c r="D507" s="325">
        <v>254.46666666666667</v>
      </c>
      <c r="E507" s="325">
        <v>251.43333333333334</v>
      </c>
      <c r="F507" s="325">
        <v>247.46666666666667</v>
      </c>
      <c r="G507" s="325">
        <v>244.43333333333334</v>
      </c>
      <c r="H507" s="325">
        <v>258.43333333333334</v>
      </c>
      <c r="I507" s="325">
        <v>261.4666666666667</v>
      </c>
      <c r="J507" s="324">
        <v>265.43333333333334</v>
      </c>
      <c r="K507" s="324">
        <v>257.5</v>
      </c>
      <c r="L507" s="324">
        <v>250.5</v>
      </c>
      <c r="M507" s="270">
        <v>69.714010000000002</v>
      </c>
      <c r="N507" s="1"/>
      <c r="O507" s="1"/>
    </row>
    <row r="508" spans="1:15" ht="12.75" customHeight="1">
      <c r="A508" s="30">
        <v>498</v>
      </c>
      <c r="B508" s="270" t="s">
        <v>559</v>
      </c>
      <c r="C508" s="325">
        <v>313.39999999999998</v>
      </c>
      <c r="D508" s="325">
        <v>309.65000000000003</v>
      </c>
      <c r="E508" s="325">
        <v>304.30000000000007</v>
      </c>
      <c r="F508" s="325">
        <v>295.20000000000005</v>
      </c>
      <c r="G508" s="325">
        <v>289.85000000000008</v>
      </c>
      <c r="H508" s="325">
        <v>318.75000000000006</v>
      </c>
      <c r="I508" s="325">
        <v>324.10000000000008</v>
      </c>
      <c r="J508" s="324">
        <v>333.20000000000005</v>
      </c>
      <c r="K508" s="324">
        <v>315</v>
      </c>
      <c r="L508" s="324">
        <v>300.55</v>
      </c>
      <c r="M508" s="270">
        <v>10.80716</v>
      </c>
      <c r="N508" s="1"/>
      <c r="O508" s="1"/>
    </row>
    <row r="509" spans="1:15" ht="12.75" customHeight="1">
      <c r="A509" s="30">
        <v>499</v>
      </c>
      <c r="B509" s="270" t="s">
        <v>560</v>
      </c>
      <c r="C509" s="270">
        <v>1551.6</v>
      </c>
      <c r="D509" s="270">
        <v>1553.0666666666668</v>
      </c>
      <c r="E509" s="270">
        <v>1536.6833333333336</v>
      </c>
      <c r="F509" s="270">
        <v>1521.7666666666669</v>
      </c>
      <c r="G509" s="270">
        <v>1505.3833333333337</v>
      </c>
      <c r="H509" s="270">
        <v>1567.9833333333336</v>
      </c>
      <c r="I509" s="270">
        <v>1584.3666666666668</v>
      </c>
      <c r="J509" s="270">
        <v>1599.2833333333335</v>
      </c>
      <c r="K509" s="270">
        <v>1569.45</v>
      </c>
      <c r="L509" s="270">
        <v>1538.15</v>
      </c>
      <c r="M509" s="270">
        <v>0.13361999999999999</v>
      </c>
      <c r="N509" s="1"/>
      <c r="O509" s="1"/>
    </row>
    <row r="510" spans="1:15" ht="12.75" customHeight="1">
      <c r="A510" s="367"/>
      <c r="N510" s="1"/>
      <c r="O510" s="1"/>
    </row>
    <row r="511" spans="1:15" ht="12.75" customHeight="1">
      <c r="A511" s="281"/>
      <c r="B511" s="281"/>
      <c r="C511" s="282"/>
      <c r="D511" s="282"/>
      <c r="E511" s="282"/>
      <c r="F511" s="282"/>
      <c r="G511" s="282"/>
      <c r="H511" s="282"/>
      <c r="I511" s="282"/>
      <c r="J511" s="281"/>
      <c r="K511" s="281"/>
      <c r="L511" s="281"/>
      <c r="M511" s="283"/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A515" s="63" t="s">
        <v>285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46" t="s">
        <v>215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67" t="s">
        <v>221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222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223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224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225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226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227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228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229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F16" sqref="F16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396"/>
      <c r="B5" s="397"/>
      <c r="C5" s="396"/>
      <c r="D5" s="397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6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562</v>
      </c>
      <c r="B7" s="398" t="s">
        <v>563</v>
      </c>
      <c r="C7" s="397"/>
      <c r="D7" s="7">
        <f>Main!B10</f>
        <v>44715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564</v>
      </c>
      <c r="B9" s="85" t="s">
        <v>565</v>
      </c>
      <c r="C9" s="85" t="s">
        <v>566</v>
      </c>
      <c r="D9" s="85" t="s">
        <v>567</v>
      </c>
      <c r="E9" s="85" t="s">
        <v>568</v>
      </c>
      <c r="F9" s="85" t="s">
        <v>569</v>
      </c>
      <c r="G9" s="85" t="s">
        <v>570</v>
      </c>
      <c r="H9" s="85" t="s">
        <v>571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44714</v>
      </c>
      <c r="B10" s="29">
        <v>542670</v>
      </c>
      <c r="C10" s="28" t="s">
        <v>924</v>
      </c>
      <c r="D10" s="28" t="s">
        <v>925</v>
      </c>
      <c r="E10" s="28" t="s">
        <v>573</v>
      </c>
      <c r="F10" s="87">
        <v>300000</v>
      </c>
      <c r="G10" s="29">
        <v>51.12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44714</v>
      </c>
      <c r="B11" s="29">
        <v>542670</v>
      </c>
      <c r="C11" s="28" t="s">
        <v>924</v>
      </c>
      <c r="D11" s="28" t="s">
        <v>926</v>
      </c>
      <c r="E11" s="28" t="s">
        <v>572</v>
      </c>
      <c r="F11" s="87">
        <v>400000</v>
      </c>
      <c r="G11" s="29">
        <v>51.18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44714</v>
      </c>
      <c r="B12" s="29">
        <v>540718</v>
      </c>
      <c r="C12" s="28" t="s">
        <v>927</v>
      </c>
      <c r="D12" s="28" t="s">
        <v>928</v>
      </c>
      <c r="E12" s="28" t="s">
        <v>573</v>
      </c>
      <c r="F12" s="87">
        <v>24000</v>
      </c>
      <c r="G12" s="29">
        <v>28.55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44714</v>
      </c>
      <c r="B13" s="29">
        <v>540718</v>
      </c>
      <c r="C13" s="28" t="s">
        <v>927</v>
      </c>
      <c r="D13" s="28" t="s">
        <v>929</v>
      </c>
      <c r="E13" s="28" t="s">
        <v>572</v>
      </c>
      <c r="F13" s="87">
        <v>24000</v>
      </c>
      <c r="G13" s="29">
        <v>28.55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44714</v>
      </c>
      <c r="B14" s="29">
        <v>509053</v>
      </c>
      <c r="C14" s="28" t="s">
        <v>930</v>
      </c>
      <c r="D14" s="28" t="s">
        <v>875</v>
      </c>
      <c r="E14" s="28" t="s">
        <v>572</v>
      </c>
      <c r="F14" s="87">
        <v>131778</v>
      </c>
      <c r="G14" s="29">
        <v>30.4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44714</v>
      </c>
      <c r="B15" s="29">
        <v>509053</v>
      </c>
      <c r="C15" s="28" t="s">
        <v>930</v>
      </c>
      <c r="D15" s="28" t="s">
        <v>875</v>
      </c>
      <c r="E15" s="28" t="s">
        <v>573</v>
      </c>
      <c r="F15" s="87">
        <v>117390</v>
      </c>
      <c r="G15" s="29">
        <v>30.72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44714</v>
      </c>
      <c r="B16" s="29">
        <v>539621</v>
      </c>
      <c r="C16" s="28" t="s">
        <v>931</v>
      </c>
      <c r="D16" s="28" t="s">
        <v>932</v>
      </c>
      <c r="E16" s="28" t="s">
        <v>572</v>
      </c>
      <c r="F16" s="87">
        <v>310000</v>
      </c>
      <c r="G16" s="29">
        <v>2.3199999999999998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44714</v>
      </c>
      <c r="B17" s="29">
        <v>539621</v>
      </c>
      <c r="C17" s="28" t="s">
        <v>931</v>
      </c>
      <c r="D17" s="28" t="s">
        <v>933</v>
      </c>
      <c r="E17" s="28" t="s">
        <v>573</v>
      </c>
      <c r="F17" s="87">
        <v>300000</v>
      </c>
      <c r="G17" s="29">
        <v>2.33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44714</v>
      </c>
      <c r="B18" s="29">
        <v>542934</v>
      </c>
      <c r="C18" s="28" t="s">
        <v>934</v>
      </c>
      <c r="D18" s="28" t="s">
        <v>935</v>
      </c>
      <c r="E18" s="28" t="s">
        <v>572</v>
      </c>
      <c r="F18" s="87">
        <v>134000</v>
      </c>
      <c r="G18" s="29">
        <v>105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44714</v>
      </c>
      <c r="B19" s="29">
        <v>542934</v>
      </c>
      <c r="C19" s="28" t="s">
        <v>934</v>
      </c>
      <c r="D19" s="28" t="s">
        <v>936</v>
      </c>
      <c r="E19" s="28" t="s">
        <v>573</v>
      </c>
      <c r="F19" s="87">
        <v>60000</v>
      </c>
      <c r="G19" s="29">
        <v>105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44714</v>
      </c>
      <c r="B20" s="29">
        <v>542934</v>
      </c>
      <c r="C20" s="28" t="s">
        <v>934</v>
      </c>
      <c r="D20" s="28" t="s">
        <v>936</v>
      </c>
      <c r="E20" s="28" t="s">
        <v>573</v>
      </c>
      <c r="F20" s="87">
        <v>74000</v>
      </c>
      <c r="G20" s="29">
        <v>105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44714</v>
      </c>
      <c r="B21" s="29">
        <v>543516</v>
      </c>
      <c r="C21" s="28" t="s">
        <v>937</v>
      </c>
      <c r="D21" s="28" t="s">
        <v>938</v>
      </c>
      <c r="E21" s="28" t="s">
        <v>572</v>
      </c>
      <c r="F21" s="87">
        <v>14000</v>
      </c>
      <c r="G21" s="29">
        <v>61.99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44714</v>
      </c>
      <c r="B22" s="29">
        <v>543444</v>
      </c>
      <c r="C22" s="28" t="s">
        <v>939</v>
      </c>
      <c r="D22" s="28" t="s">
        <v>940</v>
      </c>
      <c r="E22" s="28" t="s">
        <v>572</v>
      </c>
      <c r="F22" s="87">
        <v>33000</v>
      </c>
      <c r="G22" s="29">
        <v>27.36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44714</v>
      </c>
      <c r="B23" s="29">
        <v>543444</v>
      </c>
      <c r="C23" s="28" t="s">
        <v>939</v>
      </c>
      <c r="D23" s="28" t="s">
        <v>941</v>
      </c>
      <c r="E23" s="28" t="s">
        <v>573</v>
      </c>
      <c r="F23" s="87">
        <v>33000</v>
      </c>
      <c r="G23" s="29">
        <v>27.36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44714</v>
      </c>
      <c r="B24" s="29">
        <v>539032</v>
      </c>
      <c r="C24" s="28" t="s">
        <v>942</v>
      </c>
      <c r="D24" s="28" t="s">
        <v>943</v>
      </c>
      <c r="E24" s="28" t="s">
        <v>572</v>
      </c>
      <c r="F24" s="87">
        <v>23936</v>
      </c>
      <c r="G24" s="29">
        <v>7.49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44714</v>
      </c>
      <c r="B25" s="29">
        <v>539032</v>
      </c>
      <c r="C25" s="28" t="s">
        <v>942</v>
      </c>
      <c r="D25" s="28" t="s">
        <v>944</v>
      </c>
      <c r="E25" s="28" t="s">
        <v>572</v>
      </c>
      <c r="F25" s="87">
        <v>124999</v>
      </c>
      <c r="G25" s="29">
        <v>8.64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44714</v>
      </c>
      <c r="B26" s="29">
        <v>539032</v>
      </c>
      <c r="C26" s="28" t="s">
        <v>942</v>
      </c>
      <c r="D26" s="28" t="s">
        <v>945</v>
      </c>
      <c r="E26" s="28" t="s">
        <v>573</v>
      </c>
      <c r="F26" s="87">
        <v>45213</v>
      </c>
      <c r="G26" s="29">
        <v>8.7100000000000009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44714</v>
      </c>
      <c r="B27" s="29">
        <v>539032</v>
      </c>
      <c r="C27" s="28" t="s">
        <v>942</v>
      </c>
      <c r="D27" s="28" t="s">
        <v>943</v>
      </c>
      <c r="E27" s="28" t="s">
        <v>573</v>
      </c>
      <c r="F27" s="87">
        <v>53588</v>
      </c>
      <c r="G27" s="29">
        <v>8.7100000000000009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44714</v>
      </c>
      <c r="B28" s="29">
        <v>538787</v>
      </c>
      <c r="C28" s="28" t="s">
        <v>946</v>
      </c>
      <c r="D28" s="28" t="s">
        <v>935</v>
      </c>
      <c r="E28" s="28" t="s">
        <v>572</v>
      </c>
      <c r="F28" s="87">
        <v>810000</v>
      </c>
      <c r="G28" s="29">
        <v>9.99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44714</v>
      </c>
      <c r="B29" s="29">
        <v>538787</v>
      </c>
      <c r="C29" s="28" t="s">
        <v>946</v>
      </c>
      <c r="D29" s="28" t="s">
        <v>947</v>
      </c>
      <c r="E29" s="28" t="s">
        <v>573</v>
      </c>
      <c r="F29" s="87">
        <v>808366</v>
      </c>
      <c r="G29" s="29">
        <v>9.99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44714</v>
      </c>
      <c r="B30" s="29">
        <v>541152</v>
      </c>
      <c r="C30" s="28" t="s">
        <v>948</v>
      </c>
      <c r="D30" s="28" t="s">
        <v>949</v>
      </c>
      <c r="E30" s="28" t="s">
        <v>573</v>
      </c>
      <c r="F30" s="87">
        <v>84960</v>
      </c>
      <c r="G30" s="29">
        <v>94.53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44714</v>
      </c>
      <c r="B31" s="29">
        <v>514386</v>
      </c>
      <c r="C31" s="28" t="s">
        <v>878</v>
      </c>
      <c r="D31" s="28" t="s">
        <v>883</v>
      </c>
      <c r="E31" s="28" t="s">
        <v>573</v>
      </c>
      <c r="F31" s="87">
        <v>651088</v>
      </c>
      <c r="G31" s="29">
        <v>10.29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44714</v>
      </c>
      <c r="B32" s="29">
        <v>500500</v>
      </c>
      <c r="C32" s="28" t="s">
        <v>950</v>
      </c>
      <c r="D32" s="28" t="s">
        <v>951</v>
      </c>
      <c r="E32" s="28" t="s">
        <v>573</v>
      </c>
      <c r="F32" s="87">
        <v>1051202</v>
      </c>
      <c r="G32" s="29">
        <v>17.350000000000001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44714</v>
      </c>
      <c r="B33" s="29">
        <v>540377</v>
      </c>
      <c r="C33" s="28" t="s">
        <v>890</v>
      </c>
      <c r="D33" s="28" t="s">
        <v>952</v>
      </c>
      <c r="E33" s="28" t="s">
        <v>573</v>
      </c>
      <c r="F33" s="87">
        <v>30000</v>
      </c>
      <c r="G33" s="29">
        <v>74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44714</v>
      </c>
      <c r="B34" s="29">
        <v>540377</v>
      </c>
      <c r="C34" s="28" t="s">
        <v>890</v>
      </c>
      <c r="D34" s="28" t="s">
        <v>953</v>
      </c>
      <c r="E34" s="28" t="s">
        <v>573</v>
      </c>
      <c r="F34" s="87">
        <v>18000</v>
      </c>
      <c r="G34" s="29">
        <v>74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44714</v>
      </c>
      <c r="B35" s="29">
        <v>526859</v>
      </c>
      <c r="C35" s="28" t="s">
        <v>954</v>
      </c>
      <c r="D35" s="28" t="s">
        <v>875</v>
      </c>
      <c r="E35" s="28" t="s">
        <v>572</v>
      </c>
      <c r="F35" s="87">
        <v>725001</v>
      </c>
      <c r="G35" s="29">
        <v>6.48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44714</v>
      </c>
      <c r="B36" s="29">
        <v>526859</v>
      </c>
      <c r="C36" s="28" t="s">
        <v>954</v>
      </c>
      <c r="D36" s="28" t="s">
        <v>875</v>
      </c>
      <c r="E36" s="28" t="s">
        <v>573</v>
      </c>
      <c r="F36" s="87">
        <v>1193574</v>
      </c>
      <c r="G36" s="29">
        <v>6.48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44714</v>
      </c>
      <c r="B37" s="29">
        <v>526859</v>
      </c>
      <c r="C37" s="28" t="s">
        <v>954</v>
      </c>
      <c r="D37" s="28" t="s">
        <v>955</v>
      </c>
      <c r="E37" s="28" t="s">
        <v>572</v>
      </c>
      <c r="F37" s="87">
        <v>756207</v>
      </c>
      <c r="G37" s="29">
        <v>6.46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44714</v>
      </c>
      <c r="B38" s="29">
        <v>526859</v>
      </c>
      <c r="C38" s="28" t="s">
        <v>954</v>
      </c>
      <c r="D38" s="28" t="s">
        <v>955</v>
      </c>
      <c r="E38" s="28" t="s">
        <v>573</v>
      </c>
      <c r="F38" s="87">
        <v>416792</v>
      </c>
      <c r="G38" s="29">
        <v>6.47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44714</v>
      </c>
      <c r="B39" s="29">
        <v>526859</v>
      </c>
      <c r="C39" s="28" t="s">
        <v>954</v>
      </c>
      <c r="D39" s="28" t="s">
        <v>956</v>
      </c>
      <c r="E39" s="28" t="s">
        <v>573</v>
      </c>
      <c r="F39" s="87">
        <v>500000</v>
      </c>
      <c r="G39" s="29">
        <v>6.39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44714</v>
      </c>
      <c r="B40" s="29">
        <v>526859</v>
      </c>
      <c r="C40" s="28" t="s">
        <v>954</v>
      </c>
      <c r="D40" s="28" t="s">
        <v>893</v>
      </c>
      <c r="E40" s="28" t="s">
        <v>572</v>
      </c>
      <c r="F40" s="87">
        <v>518904</v>
      </c>
      <c r="G40" s="29">
        <v>6.48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44714</v>
      </c>
      <c r="B41" s="29">
        <v>526859</v>
      </c>
      <c r="C41" s="28" t="s">
        <v>954</v>
      </c>
      <c r="D41" s="28" t="s">
        <v>893</v>
      </c>
      <c r="E41" s="28" t="s">
        <v>573</v>
      </c>
      <c r="F41" s="87">
        <v>818904</v>
      </c>
      <c r="G41" s="29">
        <v>6.48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44714</v>
      </c>
      <c r="B42" s="29">
        <v>526859</v>
      </c>
      <c r="C42" s="28" t="s">
        <v>954</v>
      </c>
      <c r="D42" s="28" t="s">
        <v>957</v>
      </c>
      <c r="E42" s="28" t="s">
        <v>573</v>
      </c>
      <c r="F42" s="87">
        <v>847271</v>
      </c>
      <c r="G42" s="29">
        <v>6.46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44714</v>
      </c>
      <c r="B43" s="29">
        <v>526859</v>
      </c>
      <c r="C43" s="28" t="s">
        <v>954</v>
      </c>
      <c r="D43" s="28" t="s">
        <v>957</v>
      </c>
      <c r="E43" s="28" t="s">
        <v>572</v>
      </c>
      <c r="F43" s="87">
        <v>372573</v>
      </c>
      <c r="G43" s="29">
        <v>6.48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44714</v>
      </c>
      <c r="B44" s="29">
        <v>526859</v>
      </c>
      <c r="C44" s="28" t="s">
        <v>954</v>
      </c>
      <c r="D44" s="28" t="s">
        <v>958</v>
      </c>
      <c r="E44" s="28" t="s">
        <v>573</v>
      </c>
      <c r="F44" s="87">
        <v>635137</v>
      </c>
      <c r="G44" s="29">
        <v>6.48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44714</v>
      </c>
      <c r="B45" s="29">
        <v>526859</v>
      </c>
      <c r="C45" s="28" t="s">
        <v>954</v>
      </c>
      <c r="D45" s="28" t="s">
        <v>958</v>
      </c>
      <c r="E45" s="28" t="s">
        <v>572</v>
      </c>
      <c r="F45" s="87">
        <v>227196</v>
      </c>
      <c r="G45" s="29">
        <v>6.48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44714</v>
      </c>
      <c r="B46" s="29">
        <v>543286</v>
      </c>
      <c r="C46" s="28" t="s">
        <v>959</v>
      </c>
      <c r="D46" s="28" t="s">
        <v>960</v>
      </c>
      <c r="E46" s="28" t="s">
        <v>572</v>
      </c>
      <c r="F46" s="87">
        <v>30000</v>
      </c>
      <c r="G46" s="29">
        <v>28.97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44714</v>
      </c>
      <c r="B47" s="29">
        <v>543286</v>
      </c>
      <c r="C47" s="28" t="s">
        <v>959</v>
      </c>
      <c r="D47" s="28" t="s">
        <v>961</v>
      </c>
      <c r="E47" s="28" t="s">
        <v>573</v>
      </c>
      <c r="F47" s="87">
        <v>72000</v>
      </c>
      <c r="G47" s="29">
        <v>28.91</v>
      </c>
      <c r="H47" s="29" t="s">
        <v>311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44714</v>
      </c>
      <c r="B48" s="29">
        <v>542446</v>
      </c>
      <c r="C48" s="28" t="s">
        <v>888</v>
      </c>
      <c r="D48" s="28" t="s">
        <v>962</v>
      </c>
      <c r="E48" s="28" t="s">
        <v>572</v>
      </c>
      <c r="F48" s="87">
        <v>53118</v>
      </c>
      <c r="G48" s="29">
        <v>8.83</v>
      </c>
      <c r="H48" s="29" t="s">
        <v>311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44714</v>
      </c>
      <c r="B49" s="29">
        <v>542446</v>
      </c>
      <c r="C49" s="28" t="s">
        <v>888</v>
      </c>
      <c r="D49" s="28" t="s">
        <v>962</v>
      </c>
      <c r="E49" s="28" t="s">
        <v>573</v>
      </c>
      <c r="F49" s="87">
        <v>2951</v>
      </c>
      <c r="G49" s="29">
        <v>8.99</v>
      </c>
      <c r="H49" s="29" t="s">
        <v>311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44714</v>
      </c>
      <c r="B50" s="29">
        <v>542446</v>
      </c>
      <c r="C50" s="28" t="s">
        <v>888</v>
      </c>
      <c r="D50" s="28" t="s">
        <v>963</v>
      </c>
      <c r="E50" s="28" t="s">
        <v>573</v>
      </c>
      <c r="F50" s="87">
        <v>47216</v>
      </c>
      <c r="G50" s="29">
        <v>8.7799999999999994</v>
      </c>
      <c r="H50" s="29" t="s">
        <v>311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44714</v>
      </c>
      <c r="B51" s="29">
        <v>531328</v>
      </c>
      <c r="C51" s="28" t="s">
        <v>964</v>
      </c>
      <c r="D51" s="28" t="s">
        <v>965</v>
      </c>
      <c r="E51" s="28" t="s">
        <v>573</v>
      </c>
      <c r="F51" s="87">
        <v>1391669</v>
      </c>
      <c r="G51" s="29">
        <v>0.78</v>
      </c>
      <c r="H51" s="29" t="s">
        <v>311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44714</v>
      </c>
      <c r="B52" s="29">
        <v>538537</v>
      </c>
      <c r="C52" s="28" t="s">
        <v>966</v>
      </c>
      <c r="D52" s="28" t="s">
        <v>967</v>
      </c>
      <c r="E52" s="28" t="s">
        <v>573</v>
      </c>
      <c r="F52" s="87">
        <v>200000</v>
      </c>
      <c r="G52" s="29">
        <v>1.6</v>
      </c>
      <c r="H52" s="29" t="s">
        <v>311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44714</v>
      </c>
      <c r="B53" s="29">
        <v>538537</v>
      </c>
      <c r="C53" s="28" t="s">
        <v>966</v>
      </c>
      <c r="D53" s="28" t="s">
        <v>968</v>
      </c>
      <c r="E53" s="28" t="s">
        <v>572</v>
      </c>
      <c r="F53" s="87">
        <v>133502</v>
      </c>
      <c r="G53" s="29">
        <v>1.6</v>
      </c>
      <c r="H53" s="29" t="s">
        <v>311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44714</v>
      </c>
      <c r="B54" s="29">
        <v>524572</v>
      </c>
      <c r="C54" s="28" t="s">
        <v>969</v>
      </c>
      <c r="D54" s="28" t="s">
        <v>970</v>
      </c>
      <c r="E54" s="28" t="s">
        <v>573</v>
      </c>
      <c r="F54" s="87">
        <v>800005</v>
      </c>
      <c r="G54" s="29">
        <v>12.28</v>
      </c>
      <c r="H54" s="29" t="s">
        <v>311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44714</v>
      </c>
      <c r="B55" s="29">
        <v>524572</v>
      </c>
      <c r="C55" s="28" t="s">
        <v>969</v>
      </c>
      <c r="D55" s="28" t="s">
        <v>971</v>
      </c>
      <c r="E55" s="28" t="s">
        <v>572</v>
      </c>
      <c r="F55" s="87">
        <v>500000</v>
      </c>
      <c r="G55" s="29">
        <v>12.25</v>
      </c>
      <c r="H55" s="29" t="s">
        <v>311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44714</v>
      </c>
      <c r="B56" s="29">
        <v>524572</v>
      </c>
      <c r="C56" s="28" t="s">
        <v>969</v>
      </c>
      <c r="D56" s="28" t="s">
        <v>972</v>
      </c>
      <c r="E56" s="28" t="s">
        <v>572</v>
      </c>
      <c r="F56" s="87">
        <v>238501</v>
      </c>
      <c r="G56" s="29">
        <v>12.33</v>
      </c>
      <c r="H56" s="29" t="s">
        <v>311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44714</v>
      </c>
      <c r="B57" s="29">
        <v>540727</v>
      </c>
      <c r="C57" s="28" t="s">
        <v>973</v>
      </c>
      <c r="D57" s="28" t="s">
        <v>974</v>
      </c>
      <c r="E57" s="28" t="s">
        <v>573</v>
      </c>
      <c r="F57" s="87">
        <v>53856</v>
      </c>
      <c r="G57" s="29">
        <v>40.17</v>
      </c>
      <c r="H57" s="29" t="s">
        <v>311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44714</v>
      </c>
      <c r="B58" s="29">
        <v>540727</v>
      </c>
      <c r="C58" s="28" t="s">
        <v>973</v>
      </c>
      <c r="D58" s="28" t="s">
        <v>974</v>
      </c>
      <c r="E58" s="28" t="s">
        <v>572</v>
      </c>
      <c r="F58" s="87">
        <v>63008</v>
      </c>
      <c r="G58" s="29">
        <v>40.92</v>
      </c>
      <c r="H58" s="29" t="s">
        <v>311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44714</v>
      </c>
      <c r="B59" s="29">
        <v>538452</v>
      </c>
      <c r="C59" s="28" t="s">
        <v>975</v>
      </c>
      <c r="D59" s="28" t="s">
        <v>976</v>
      </c>
      <c r="E59" s="28" t="s">
        <v>573</v>
      </c>
      <c r="F59" s="87">
        <v>34923</v>
      </c>
      <c r="G59" s="29">
        <v>7.85</v>
      </c>
      <c r="H59" s="29" t="s">
        <v>311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44714</v>
      </c>
      <c r="B60" s="29">
        <v>541601</v>
      </c>
      <c r="C60" s="28" t="s">
        <v>977</v>
      </c>
      <c r="D60" s="28" t="s">
        <v>978</v>
      </c>
      <c r="E60" s="28" t="s">
        <v>573</v>
      </c>
      <c r="F60" s="87">
        <v>500000</v>
      </c>
      <c r="G60" s="29">
        <v>175</v>
      </c>
      <c r="H60" s="29" t="s">
        <v>311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44714</v>
      </c>
      <c r="B61" s="29">
        <v>541601</v>
      </c>
      <c r="C61" s="28" t="s">
        <v>977</v>
      </c>
      <c r="D61" s="28" t="s">
        <v>979</v>
      </c>
      <c r="E61" s="28" t="s">
        <v>572</v>
      </c>
      <c r="F61" s="87">
        <v>100000</v>
      </c>
      <c r="G61" s="29">
        <v>175</v>
      </c>
      <c r="H61" s="29" t="s">
        <v>311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44714</v>
      </c>
      <c r="B62" s="29">
        <v>541601</v>
      </c>
      <c r="C62" s="28" t="s">
        <v>977</v>
      </c>
      <c r="D62" s="28" t="s">
        <v>980</v>
      </c>
      <c r="E62" s="28" t="s">
        <v>572</v>
      </c>
      <c r="F62" s="87">
        <v>150000</v>
      </c>
      <c r="G62" s="29">
        <v>175</v>
      </c>
      <c r="H62" s="29" t="s">
        <v>311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44714</v>
      </c>
      <c r="B63" s="29">
        <v>541601</v>
      </c>
      <c r="C63" s="28" t="s">
        <v>977</v>
      </c>
      <c r="D63" s="28" t="s">
        <v>981</v>
      </c>
      <c r="E63" s="28" t="s">
        <v>572</v>
      </c>
      <c r="F63" s="87">
        <v>75000</v>
      </c>
      <c r="G63" s="29">
        <v>175</v>
      </c>
      <c r="H63" s="29" t="s">
        <v>311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44714</v>
      </c>
      <c r="B64" s="29">
        <v>541601</v>
      </c>
      <c r="C64" s="28" t="s">
        <v>977</v>
      </c>
      <c r="D64" s="28" t="s">
        <v>982</v>
      </c>
      <c r="E64" s="28" t="s">
        <v>572</v>
      </c>
      <c r="F64" s="87">
        <v>75000</v>
      </c>
      <c r="G64" s="29">
        <v>175</v>
      </c>
      <c r="H64" s="29" t="s">
        <v>311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44714</v>
      </c>
      <c r="B65" s="29">
        <v>532124</v>
      </c>
      <c r="C65" s="28" t="s">
        <v>983</v>
      </c>
      <c r="D65" s="28" t="s">
        <v>984</v>
      </c>
      <c r="E65" s="28" t="s">
        <v>573</v>
      </c>
      <c r="F65" s="87">
        <v>57181</v>
      </c>
      <c r="G65" s="29">
        <v>12.98</v>
      </c>
      <c r="H65" s="29" t="s">
        <v>311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44714</v>
      </c>
      <c r="B66" s="29">
        <v>513043</v>
      </c>
      <c r="C66" s="28" t="s">
        <v>985</v>
      </c>
      <c r="D66" s="28" t="s">
        <v>986</v>
      </c>
      <c r="E66" s="28" t="s">
        <v>572</v>
      </c>
      <c r="F66" s="87">
        <v>500000</v>
      </c>
      <c r="G66" s="29">
        <v>32</v>
      </c>
      <c r="H66" s="29" t="s">
        <v>311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44714</v>
      </c>
      <c r="B67" s="29">
        <v>513043</v>
      </c>
      <c r="C67" s="28" t="s">
        <v>985</v>
      </c>
      <c r="D67" s="28" t="s">
        <v>987</v>
      </c>
      <c r="E67" s="28" t="s">
        <v>573</v>
      </c>
      <c r="F67" s="87">
        <v>500000</v>
      </c>
      <c r="G67" s="29">
        <v>32</v>
      </c>
      <c r="H67" s="29" t="s">
        <v>311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44714</v>
      </c>
      <c r="B68" s="29">
        <v>531893</v>
      </c>
      <c r="C68" s="28" t="s">
        <v>901</v>
      </c>
      <c r="D68" s="28" t="s">
        <v>988</v>
      </c>
      <c r="E68" s="28" t="s">
        <v>572</v>
      </c>
      <c r="F68" s="87">
        <v>550000</v>
      </c>
      <c r="G68" s="29">
        <v>1.98</v>
      </c>
      <c r="H68" s="29" t="s">
        <v>311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44714</v>
      </c>
      <c r="B69" s="29">
        <v>531893</v>
      </c>
      <c r="C69" s="28" t="s">
        <v>901</v>
      </c>
      <c r="D69" s="28" t="s">
        <v>989</v>
      </c>
      <c r="E69" s="28" t="s">
        <v>573</v>
      </c>
      <c r="F69" s="87">
        <v>621772</v>
      </c>
      <c r="G69" s="29">
        <v>1.98</v>
      </c>
      <c r="H69" s="29" t="s">
        <v>311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44714</v>
      </c>
      <c r="B70" s="29">
        <v>531893</v>
      </c>
      <c r="C70" s="28" t="s">
        <v>901</v>
      </c>
      <c r="D70" s="28" t="s">
        <v>902</v>
      </c>
      <c r="E70" s="28" t="s">
        <v>573</v>
      </c>
      <c r="F70" s="87">
        <v>10000000</v>
      </c>
      <c r="G70" s="29">
        <v>1.98</v>
      </c>
      <c r="H70" s="29" t="s">
        <v>311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44714</v>
      </c>
      <c r="B71" s="29">
        <v>531893</v>
      </c>
      <c r="C71" s="28" t="s">
        <v>901</v>
      </c>
      <c r="D71" s="28" t="s">
        <v>989</v>
      </c>
      <c r="E71" s="28" t="s">
        <v>572</v>
      </c>
      <c r="F71" s="87">
        <v>415300</v>
      </c>
      <c r="G71" s="29">
        <v>1.97</v>
      </c>
      <c r="H71" s="29" t="s">
        <v>311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44714</v>
      </c>
      <c r="B72" s="29">
        <v>531893</v>
      </c>
      <c r="C72" s="28" t="s">
        <v>901</v>
      </c>
      <c r="D72" s="28" t="s">
        <v>990</v>
      </c>
      <c r="E72" s="28" t="s">
        <v>572</v>
      </c>
      <c r="F72" s="87">
        <v>1500000</v>
      </c>
      <c r="G72" s="29">
        <v>1.98</v>
      </c>
      <c r="H72" s="29" t="s">
        <v>311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44714</v>
      </c>
      <c r="B73" s="29">
        <v>531893</v>
      </c>
      <c r="C73" s="28" t="s">
        <v>901</v>
      </c>
      <c r="D73" s="28" t="s">
        <v>990</v>
      </c>
      <c r="E73" s="28" t="s">
        <v>573</v>
      </c>
      <c r="F73" s="87">
        <v>1500000</v>
      </c>
      <c r="G73" s="29">
        <v>1.97</v>
      </c>
      <c r="H73" s="29" t="s">
        <v>311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44714</v>
      </c>
      <c r="B74" s="29">
        <v>531893</v>
      </c>
      <c r="C74" s="28" t="s">
        <v>901</v>
      </c>
      <c r="D74" s="28" t="s">
        <v>991</v>
      </c>
      <c r="E74" s="28" t="s">
        <v>572</v>
      </c>
      <c r="F74" s="87">
        <v>1200000</v>
      </c>
      <c r="G74" s="29">
        <v>1.98</v>
      </c>
      <c r="H74" s="29" t="s">
        <v>311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44714</v>
      </c>
      <c r="B75" s="29">
        <v>531893</v>
      </c>
      <c r="C75" s="28" t="s">
        <v>901</v>
      </c>
      <c r="D75" s="28" t="s">
        <v>992</v>
      </c>
      <c r="E75" s="28" t="s">
        <v>572</v>
      </c>
      <c r="F75" s="87">
        <v>3487000</v>
      </c>
      <c r="G75" s="29">
        <v>1.98</v>
      </c>
      <c r="H75" s="29" t="s">
        <v>311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44714</v>
      </c>
      <c r="B76" s="29">
        <v>531893</v>
      </c>
      <c r="C76" s="28" t="s">
        <v>901</v>
      </c>
      <c r="D76" s="28" t="s">
        <v>903</v>
      </c>
      <c r="E76" s="28" t="s">
        <v>573</v>
      </c>
      <c r="F76" s="87">
        <v>582048</v>
      </c>
      <c r="G76" s="29">
        <v>1.98</v>
      </c>
      <c r="H76" s="29" t="s">
        <v>311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44714</v>
      </c>
      <c r="B77" s="29">
        <v>543366</v>
      </c>
      <c r="C77" s="28" t="s">
        <v>993</v>
      </c>
      <c r="D77" s="28" t="s">
        <v>928</v>
      </c>
      <c r="E77" s="28" t="s">
        <v>573</v>
      </c>
      <c r="F77" s="87">
        <v>4800</v>
      </c>
      <c r="G77" s="29">
        <v>70</v>
      </c>
      <c r="H77" s="29" t="s">
        <v>311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44714</v>
      </c>
      <c r="B78" s="29">
        <v>543366</v>
      </c>
      <c r="C78" s="28" t="s">
        <v>993</v>
      </c>
      <c r="D78" s="28" t="s">
        <v>929</v>
      </c>
      <c r="E78" s="28" t="s">
        <v>572</v>
      </c>
      <c r="F78" s="87">
        <v>4800</v>
      </c>
      <c r="G78" s="29">
        <v>70</v>
      </c>
      <c r="H78" s="29" t="s">
        <v>311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44714</v>
      </c>
      <c r="B79" s="29">
        <v>516110</v>
      </c>
      <c r="C79" s="28" t="s">
        <v>891</v>
      </c>
      <c r="D79" s="28" t="s">
        <v>892</v>
      </c>
      <c r="E79" s="28" t="s">
        <v>573</v>
      </c>
      <c r="F79" s="87">
        <v>925000</v>
      </c>
      <c r="G79" s="29">
        <v>23.5</v>
      </c>
      <c r="H79" s="29" t="s">
        <v>311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44714</v>
      </c>
      <c r="B80" s="29">
        <v>516110</v>
      </c>
      <c r="C80" s="28" t="s">
        <v>891</v>
      </c>
      <c r="D80" s="28" t="s">
        <v>994</v>
      </c>
      <c r="E80" s="28" t="s">
        <v>572</v>
      </c>
      <c r="F80" s="87">
        <v>200000</v>
      </c>
      <c r="G80" s="29">
        <v>23.5</v>
      </c>
      <c r="H80" s="29" t="s">
        <v>311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44714</v>
      </c>
      <c r="B81" s="29">
        <v>516110</v>
      </c>
      <c r="C81" s="28" t="s">
        <v>891</v>
      </c>
      <c r="D81" s="28" t="s">
        <v>995</v>
      </c>
      <c r="E81" s="28" t="s">
        <v>572</v>
      </c>
      <c r="F81" s="87">
        <v>200000</v>
      </c>
      <c r="G81" s="29">
        <v>23.5</v>
      </c>
      <c r="H81" s="29" t="s">
        <v>311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44714</v>
      </c>
      <c r="B82" s="29">
        <v>512499</v>
      </c>
      <c r="C82" s="28" t="s">
        <v>996</v>
      </c>
      <c r="D82" s="28" t="s">
        <v>875</v>
      </c>
      <c r="E82" s="28" t="s">
        <v>572</v>
      </c>
      <c r="F82" s="87">
        <v>5000000</v>
      </c>
      <c r="G82" s="29">
        <v>0.64</v>
      </c>
      <c r="H82" s="29" t="s">
        <v>311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44714</v>
      </c>
      <c r="B83" s="29">
        <v>512499</v>
      </c>
      <c r="C83" s="28" t="s">
        <v>996</v>
      </c>
      <c r="D83" s="28" t="s">
        <v>875</v>
      </c>
      <c r="E83" s="28" t="s">
        <v>573</v>
      </c>
      <c r="F83" s="87">
        <v>2489447</v>
      </c>
      <c r="G83" s="29">
        <v>0.64</v>
      </c>
      <c r="H83" s="29" t="s">
        <v>311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44714</v>
      </c>
      <c r="B84" s="29">
        <v>512499</v>
      </c>
      <c r="C84" s="28" t="s">
        <v>996</v>
      </c>
      <c r="D84" s="28" t="s">
        <v>997</v>
      </c>
      <c r="E84" s="28" t="s">
        <v>573</v>
      </c>
      <c r="F84" s="87">
        <v>11013841</v>
      </c>
      <c r="G84" s="29">
        <v>0.64</v>
      </c>
      <c r="H84" s="29" t="s">
        <v>311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44714</v>
      </c>
      <c r="B85" s="29">
        <v>512499</v>
      </c>
      <c r="C85" s="28" t="s">
        <v>996</v>
      </c>
      <c r="D85" s="28" t="s">
        <v>974</v>
      </c>
      <c r="E85" s="28" t="s">
        <v>573</v>
      </c>
      <c r="F85" s="87">
        <v>1003400</v>
      </c>
      <c r="G85" s="29">
        <v>0.64</v>
      </c>
      <c r="H85" s="29" t="s">
        <v>311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44714</v>
      </c>
      <c r="B86" s="29">
        <v>512499</v>
      </c>
      <c r="C86" s="28" t="s">
        <v>996</v>
      </c>
      <c r="D86" s="28" t="s">
        <v>957</v>
      </c>
      <c r="E86" s="28" t="s">
        <v>573</v>
      </c>
      <c r="F86" s="87">
        <v>4713270</v>
      </c>
      <c r="G86" s="29">
        <v>0.64</v>
      </c>
      <c r="H86" s="29" t="s">
        <v>311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44714</v>
      </c>
      <c r="B87" s="29">
        <v>512499</v>
      </c>
      <c r="C87" s="28" t="s">
        <v>996</v>
      </c>
      <c r="D87" s="28" t="s">
        <v>974</v>
      </c>
      <c r="E87" s="28" t="s">
        <v>572</v>
      </c>
      <c r="F87" s="87">
        <v>5500000</v>
      </c>
      <c r="G87" s="29">
        <v>0.64</v>
      </c>
      <c r="H87" s="29" t="s">
        <v>311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44714</v>
      </c>
      <c r="B88" s="29">
        <v>512499</v>
      </c>
      <c r="C88" s="28" t="s">
        <v>996</v>
      </c>
      <c r="D88" s="28" t="s">
        <v>957</v>
      </c>
      <c r="E88" s="28" t="s">
        <v>572</v>
      </c>
      <c r="F88" s="87">
        <v>7113270</v>
      </c>
      <c r="G88" s="29">
        <v>0.64</v>
      </c>
      <c r="H88" s="29" t="s">
        <v>311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44714</v>
      </c>
      <c r="B89" s="29">
        <v>543341</v>
      </c>
      <c r="C89" s="28" t="s">
        <v>884</v>
      </c>
      <c r="D89" s="28" t="s">
        <v>893</v>
      </c>
      <c r="E89" s="28" t="s">
        <v>572</v>
      </c>
      <c r="F89" s="87">
        <v>200021</v>
      </c>
      <c r="G89" s="29">
        <v>38.049999999999997</v>
      </c>
      <c r="H89" s="29" t="s">
        <v>311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44714</v>
      </c>
      <c r="B90" s="29">
        <v>543341</v>
      </c>
      <c r="C90" s="28" t="s">
        <v>884</v>
      </c>
      <c r="D90" s="28" t="s">
        <v>893</v>
      </c>
      <c r="E90" s="28" t="s">
        <v>573</v>
      </c>
      <c r="F90" s="87">
        <v>200523</v>
      </c>
      <c r="G90" s="29">
        <v>38.049999999999997</v>
      </c>
      <c r="H90" s="29" t="s">
        <v>311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44714</v>
      </c>
      <c r="B91" s="29">
        <v>531173</v>
      </c>
      <c r="C91" s="28" t="s">
        <v>998</v>
      </c>
      <c r="D91" s="28" t="s">
        <v>999</v>
      </c>
      <c r="E91" s="28" t="s">
        <v>572</v>
      </c>
      <c r="F91" s="87">
        <v>226334</v>
      </c>
      <c r="G91" s="29">
        <v>19.850000000000001</v>
      </c>
      <c r="H91" s="29" t="s">
        <v>311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44714</v>
      </c>
      <c r="B92" s="29">
        <v>543513</v>
      </c>
      <c r="C92" s="28" t="s">
        <v>1000</v>
      </c>
      <c r="D92" s="28" t="s">
        <v>1001</v>
      </c>
      <c r="E92" s="28" t="s">
        <v>573</v>
      </c>
      <c r="F92" s="87">
        <v>185703</v>
      </c>
      <c r="G92" s="29">
        <v>53.91</v>
      </c>
      <c r="H92" s="29" t="s">
        <v>311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44714</v>
      </c>
      <c r="B93" s="29">
        <v>543513</v>
      </c>
      <c r="C93" s="28" t="s">
        <v>1000</v>
      </c>
      <c r="D93" s="28" t="s">
        <v>1001</v>
      </c>
      <c r="E93" s="28" t="s">
        <v>572</v>
      </c>
      <c r="F93" s="87">
        <v>179309</v>
      </c>
      <c r="G93" s="29">
        <v>54.21</v>
      </c>
      <c r="H93" s="29" t="s">
        <v>311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44714</v>
      </c>
      <c r="B94" s="29">
        <v>540823</v>
      </c>
      <c r="C94" s="28" t="s">
        <v>894</v>
      </c>
      <c r="D94" s="28" t="s">
        <v>1002</v>
      </c>
      <c r="E94" s="28" t="s">
        <v>573</v>
      </c>
      <c r="F94" s="87">
        <v>48546</v>
      </c>
      <c r="G94" s="29">
        <v>109.3</v>
      </c>
      <c r="H94" s="29" t="s">
        <v>311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44714</v>
      </c>
      <c r="B95" s="29" t="s">
        <v>904</v>
      </c>
      <c r="C95" s="28" t="s">
        <v>905</v>
      </c>
      <c r="D95" s="28" t="s">
        <v>1003</v>
      </c>
      <c r="E95" s="28" t="s">
        <v>572</v>
      </c>
      <c r="F95" s="87">
        <v>100000</v>
      </c>
      <c r="G95" s="29">
        <v>31.1</v>
      </c>
      <c r="H95" s="29" t="s">
        <v>851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44714</v>
      </c>
      <c r="B96" s="29" t="s">
        <v>904</v>
      </c>
      <c r="C96" s="28" t="s">
        <v>905</v>
      </c>
      <c r="D96" s="28" t="s">
        <v>1004</v>
      </c>
      <c r="E96" s="28" t="s">
        <v>572</v>
      </c>
      <c r="F96" s="87">
        <v>240000</v>
      </c>
      <c r="G96" s="29">
        <v>31.1</v>
      </c>
      <c r="H96" s="29" t="s">
        <v>851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44714</v>
      </c>
      <c r="B97" s="29" t="s">
        <v>904</v>
      </c>
      <c r="C97" s="28" t="s">
        <v>905</v>
      </c>
      <c r="D97" s="28" t="s">
        <v>906</v>
      </c>
      <c r="E97" s="28" t="s">
        <v>572</v>
      </c>
      <c r="F97" s="87">
        <v>100000</v>
      </c>
      <c r="G97" s="29">
        <v>31.1</v>
      </c>
      <c r="H97" s="29" t="s">
        <v>851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44714</v>
      </c>
      <c r="B98" s="29" t="s">
        <v>1005</v>
      </c>
      <c r="C98" s="28" t="s">
        <v>1006</v>
      </c>
      <c r="D98" s="28" t="s">
        <v>1007</v>
      </c>
      <c r="E98" s="28" t="s">
        <v>572</v>
      </c>
      <c r="F98" s="87">
        <v>697493</v>
      </c>
      <c r="G98" s="29">
        <v>80.39</v>
      </c>
      <c r="H98" s="29" t="s">
        <v>851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44714</v>
      </c>
      <c r="B99" s="29" t="s">
        <v>1008</v>
      </c>
      <c r="C99" s="28" t="s">
        <v>1009</v>
      </c>
      <c r="D99" s="28" t="s">
        <v>879</v>
      </c>
      <c r="E99" s="28" t="s">
        <v>572</v>
      </c>
      <c r="F99" s="87">
        <v>1058405</v>
      </c>
      <c r="G99" s="29">
        <v>115.85</v>
      </c>
      <c r="H99" s="29" t="s">
        <v>851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44714</v>
      </c>
      <c r="B100" s="29" t="s">
        <v>1010</v>
      </c>
      <c r="C100" s="28" t="s">
        <v>1011</v>
      </c>
      <c r="D100" s="28" t="s">
        <v>1012</v>
      </c>
      <c r="E100" s="28" t="s">
        <v>572</v>
      </c>
      <c r="F100" s="87">
        <v>420001</v>
      </c>
      <c r="G100" s="29">
        <v>35.18</v>
      </c>
      <c r="H100" s="29" t="s">
        <v>851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44714</v>
      </c>
      <c r="B101" s="29" t="s">
        <v>1010</v>
      </c>
      <c r="C101" s="28" t="s">
        <v>1011</v>
      </c>
      <c r="D101" s="28" t="s">
        <v>1013</v>
      </c>
      <c r="E101" s="28" t="s">
        <v>572</v>
      </c>
      <c r="F101" s="87">
        <v>2761540</v>
      </c>
      <c r="G101" s="29">
        <v>32.36</v>
      </c>
      <c r="H101" s="29" t="s">
        <v>851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44714</v>
      </c>
      <c r="B102" s="29" t="s">
        <v>1010</v>
      </c>
      <c r="C102" s="28" t="s">
        <v>1011</v>
      </c>
      <c r="D102" s="28" t="s">
        <v>1014</v>
      </c>
      <c r="E102" s="28" t="s">
        <v>572</v>
      </c>
      <c r="F102" s="87">
        <v>600000</v>
      </c>
      <c r="G102" s="29">
        <v>31.13</v>
      </c>
      <c r="H102" s="29" t="s">
        <v>851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44714</v>
      </c>
      <c r="B103" s="29" t="s">
        <v>1010</v>
      </c>
      <c r="C103" s="28" t="s">
        <v>1011</v>
      </c>
      <c r="D103" s="28" t="s">
        <v>879</v>
      </c>
      <c r="E103" s="28" t="s">
        <v>572</v>
      </c>
      <c r="F103" s="87">
        <v>546140</v>
      </c>
      <c r="G103" s="29">
        <v>32.479999999999997</v>
      </c>
      <c r="H103" s="29" t="s">
        <v>851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44714</v>
      </c>
      <c r="B104" s="29" t="s">
        <v>1015</v>
      </c>
      <c r="C104" s="28" t="s">
        <v>1016</v>
      </c>
      <c r="D104" s="28" t="s">
        <v>1017</v>
      </c>
      <c r="E104" s="28" t="s">
        <v>572</v>
      </c>
      <c r="F104" s="87">
        <v>53000</v>
      </c>
      <c r="G104" s="29">
        <v>1915</v>
      </c>
      <c r="H104" s="29" t="s">
        <v>851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44714</v>
      </c>
      <c r="B105" s="29" t="s">
        <v>1018</v>
      </c>
      <c r="C105" s="28" t="s">
        <v>1019</v>
      </c>
      <c r="D105" s="28" t="s">
        <v>1013</v>
      </c>
      <c r="E105" s="28" t="s">
        <v>572</v>
      </c>
      <c r="F105" s="87">
        <v>2171893</v>
      </c>
      <c r="G105" s="29">
        <v>8.01</v>
      </c>
      <c r="H105" s="29" t="s">
        <v>851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44714</v>
      </c>
      <c r="B106" s="29" t="s">
        <v>1018</v>
      </c>
      <c r="C106" s="28" t="s">
        <v>1019</v>
      </c>
      <c r="D106" s="28" t="s">
        <v>1020</v>
      </c>
      <c r="E106" s="28" t="s">
        <v>572</v>
      </c>
      <c r="F106" s="87">
        <v>807843</v>
      </c>
      <c r="G106" s="29">
        <v>8.06</v>
      </c>
      <c r="H106" s="29" t="s">
        <v>851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44714</v>
      </c>
      <c r="B107" s="29" t="s">
        <v>1021</v>
      </c>
      <c r="C107" s="28" t="s">
        <v>1022</v>
      </c>
      <c r="D107" s="28" t="s">
        <v>1023</v>
      </c>
      <c r="E107" s="28" t="s">
        <v>572</v>
      </c>
      <c r="F107" s="87">
        <v>100000</v>
      </c>
      <c r="G107" s="29">
        <v>38.090000000000003</v>
      </c>
      <c r="H107" s="29" t="s">
        <v>851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44714</v>
      </c>
      <c r="B108" s="29" t="s">
        <v>1021</v>
      </c>
      <c r="C108" s="28" t="s">
        <v>1022</v>
      </c>
      <c r="D108" s="28" t="s">
        <v>1024</v>
      </c>
      <c r="E108" s="28" t="s">
        <v>572</v>
      </c>
      <c r="F108" s="87">
        <v>68000</v>
      </c>
      <c r="G108" s="29">
        <v>37.03</v>
      </c>
      <c r="H108" s="29" t="s">
        <v>851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44714</v>
      </c>
      <c r="B109" s="29" t="s">
        <v>1021</v>
      </c>
      <c r="C109" s="28" t="s">
        <v>1022</v>
      </c>
      <c r="D109" s="28" t="s">
        <v>875</v>
      </c>
      <c r="E109" s="28" t="s">
        <v>572</v>
      </c>
      <c r="F109" s="87">
        <v>48000</v>
      </c>
      <c r="G109" s="29">
        <v>36.5</v>
      </c>
      <c r="H109" s="29" t="s">
        <v>851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44714</v>
      </c>
      <c r="B110" s="29" t="s">
        <v>1021</v>
      </c>
      <c r="C110" s="28" t="s">
        <v>1022</v>
      </c>
      <c r="D110" s="28" t="s">
        <v>1025</v>
      </c>
      <c r="E110" s="28" t="s">
        <v>572</v>
      </c>
      <c r="F110" s="87">
        <v>4000</v>
      </c>
      <c r="G110" s="29">
        <v>34.700000000000003</v>
      </c>
      <c r="H110" s="29" t="s">
        <v>851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44714</v>
      </c>
      <c r="B111" s="29" t="s">
        <v>1021</v>
      </c>
      <c r="C111" s="28" t="s">
        <v>1022</v>
      </c>
      <c r="D111" s="28" t="s">
        <v>1026</v>
      </c>
      <c r="E111" s="28" t="s">
        <v>572</v>
      </c>
      <c r="F111" s="87">
        <v>428000</v>
      </c>
      <c r="G111" s="29">
        <v>38.270000000000003</v>
      </c>
      <c r="H111" s="29" t="s">
        <v>851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44714</v>
      </c>
      <c r="B112" s="29" t="s">
        <v>1021</v>
      </c>
      <c r="C112" s="28" t="s">
        <v>1022</v>
      </c>
      <c r="D112" s="28" t="s">
        <v>1027</v>
      </c>
      <c r="E112" s="28" t="s">
        <v>572</v>
      </c>
      <c r="F112" s="87">
        <v>800000</v>
      </c>
      <c r="G112" s="29">
        <v>37.130000000000003</v>
      </c>
      <c r="H112" s="29" t="s">
        <v>851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44714</v>
      </c>
      <c r="B113" s="29" t="s">
        <v>1021</v>
      </c>
      <c r="C113" s="28" t="s">
        <v>1022</v>
      </c>
      <c r="D113" s="28" t="s">
        <v>1028</v>
      </c>
      <c r="E113" s="28" t="s">
        <v>572</v>
      </c>
      <c r="F113" s="87">
        <v>244000</v>
      </c>
      <c r="G113" s="29">
        <v>38.299999999999997</v>
      </c>
      <c r="H113" s="29" t="s">
        <v>851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44714</v>
      </c>
      <c r="B114" s="29" t="s">
        <v>907</v>
      </c>
      <c r="C114" s="28" t="s">
        <v>908</v>
      </c>
      <c r="D114" s="28" t="s">
        <v>910</v>
      </c>
      <c r="E114" s="28" t="s">
        <v>572</v>
      </c>
      <c r="F114" s="87">
        <v>1827476</v>
      </c>
      <c r="G114" s="29">
        <v>97.23</v>
      </c>
      <c r="H114" s="29" t="s">
        <v>851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44714</v>
      </c>
      <c r="B115" s="29" t="s">
        <v>907</v>
      </c>
      <c r="C115" s="28" t="s">
        <v>908</v>
      </c>
      <c r="D115" s="28" t="s">
        <v>879</v>
      </c>
      <c r="E115" s="28" t="s">
        <v>572</v>
      </c>
      <c r="F115" s="87">
        <v>2009282</v>
      </c>
      <c r="G115" s="29">
        <v>97.91</v>
      </c>
      <c r="H115" s="29" t="s">
        <v>851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44714</v>
      </c>
      <c r="B116" s="29" t="s">
        <v>907</v>
      </c>
      <c r="C116" s="28" t="s">
        <v>908</v>
      </c>
      <c r="D116" s="28" t="s">
        <v>909</v>
      </c>
      <c r="E116" s="28" t="s">
        <v>572</v>
      </c>
      <c r="F116" s="87">
        <v>1684711</v>
      </c>
      <c r="G116" s="29">
        <v>98.37</v>
      </c>
      <c r="H116" s="29" t="s">
        <v>851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44714</v>
      </c>
      <c r="B117" s="29" t="s">
        <v>1029</v>
      </c>
      <c r="C117" s="28" t="s">
        <v>1030</v>
      </c>
      <c r="D117" s="28" t="s">
        <v>1020</v>
      </c>
      <c r="E117" s="28" t="s">
        <v>572</v>
      </c>
      <c r="F117" s="87">
        <v>3143671</v>
      </c>
      <c r="G117" s="29">
        <v>5.05</v>
      </c>
      <c r="H117" s="29" t="s">
        <v>851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44714</v>
      </c>
      <c r="B118" s="29" t="s">
        <v>1029</v>
      </c>
      <c r="C118" s="28" t="s">
        <v>1030</v>
      </c>
      <c r="D118" s="28" t="s">
        <v>1013</v>
      </c>
      <c r="E118" s="28" t="s">
        <v>572</v>
      </c>
      <c r="F118" s="87">
        <v>2897032</v>
      </c>
      <c r="G118" s="29">
        <v>5.0999999999999996</v>
      </c>
      <c r="H118" s="29" t="s">
        <v>851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44714</v>
      </c>
      <c r="B119" s="29" t="s">
        <v>1031</v>
      </c>
      <c r="C119" s="28" t="s">
        <v>1032</v>
      </c>
      <c r="D119" s="28" t="s">
        <v>1033</v>
      </c>
      <c r="E119" s="28" t="s">
        <v>572</v>
      </c>
      <c r="F119" s="87">
        <v>425000</v>
      </c>
      <c r="G119" s="29">
        <v>595.5</v>
      </c>
      <c r="H119" s="29" t="s">
        <v>851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44714</v>
      </c>
      <c r="B120" s="29" t="s">
        <v>1034</v>
      </c>
      <c r="C120" s="28" t="s">
        <v>1035</v>
      </c>
      <c r="D120" s="28" t="s">
        <v>910</v>
      </c>
      <c r="E120" s="28" t="s">
        <v>572</v>
      </c>
      <c r="F120" s="87">
        <v>801104</v>
      </c>
      <c r="G120" s="29">
        <v>1191.9100000000001</v>
      </c>
      <c r="H120" s="29" t="s">
        <v>851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44714</v>
      </c>
      <c r="B121" s="29" t="s">
        <v>1034</v>
      </c>
      <c r="C121" s="28" t="s">
        <v>1035</v>
      </c>
      <c r="D121" s="28" t="s">
        <v>879</v>
      </c>
      <c r="E121" s="28" t="s">
        <v>572</v>
      </c>
      <c r="F121" s="87">
        <v>649323</v>
      </c>
      <c r="G121" s="29">
        <v>1172.93</v>
      </c>
      <c r="H121" s="29" t="s">
        <v>851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44714</v>
      </c>
      <c r="B122" s="29" t="s">
        <v>866</v>
      </c>
      <c r="C122" s="28" t="s">
        <v>867</v>
      </c>
      <c r="D122" s="28" t="s">
        <v>910</v>
      </c>
      <c r="E122" s="28" t="s">
        <v>572</v>
      </c>
      <c r="F122" s="87">
        <v>97897</v>
      </c>
      <c r="G122" s="29">
        <v>956.84</v>
      </c>
      <c r="H122" s="29" t="s">
        <v>851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44714</v>
      </c>
      <c r="B123" s="29" t="s">
        <v>866</v>
      </c>
      <c r="C123" s="28" t="s">
        <v>867</v>
      </c>
      <c r="D123" s="28" t="s">
        <v>879</v>
      </c>
      <c r="E123" s="28" t="s">
        <v>572</v>
      </c>
      <c r="F123" s="87">
        <v>85595</v>
      </c>
      <c r="G123" s="29">
        <v>956.46</v>
      </c>
      <c r="H123" s="29" t="s">
        <v>851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44714</v>
      </c>
      <c r="B124" s="29" t="s">
        <v>1000</v>
      </c>
      <c r="C124" s="28" t="s">
        <v>1036</v>
      </c>
      <c r="D124" s="28" t="s">
        <v>1001</v>
      </c>
      <c r="E124" s="28" t="s">
        <v>572</v>
      </c>
      <c r="F124" s="87">
        <v>266840</v>
      </c>
      <c r="G124" s="29">
        <v>54.21</v>
      </c>
      <c r="H124" s="29" t="s">
        <v>851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44714</v>
      </c>
      <c r="B125" s="29" t="s">
        <v>1000</v>
      </c>
      <c r="C125" s="28" t="s">
        <v>1036</v>
      </c>
      <c r="D125" s="28" t="s">
        <v>1037</v>
      </c>
      <c r="E125" s="28" t="s">
        <v>572</v>
      </c>
      <c r="F125" s="87">
        <v>268452</v>
      </c>
      <c r="G125" s="29">
        <v>54.05</v>
      </c>
      <c r="H125" s="29" t="s">
        <v>851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44714</v>
      </c>
      <c r="B126" s="29" t="s">
        <v>1038</v>
      </c>
      <c r="C126" s="28" t="s">
        <v>1039</v>
      </c>
      <c r="D126" s="28" t="s">
        <v>1040</v>
      </c>
      <c r="E126" s="28" t="s">
        <v>572</v>
      </c>
      <c r="F126" s="87">
        <v>1243456</v>
      </c>
      <c r="G126" s="29">
        <v>18.75</v>
      </c>
      <c r="H126" s="29" t="s">
        <v>851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44714</v>
      </c>
      <c r="B127" s="29" t="s">
        <v>1041</v>
      </c>
      <c r="C127" s="28" t="s">
        <v>1042</v>
      </c>
      <c r="D127" s="28" t="s">
        <v>1043</v>
      </c>
      <c r="E127" s="28" t="s">
        <v>573</v>
      </c>
      <c r="F127" s="87">
        <v>1629479</v>
      </c>
      <c r="G127" s="29">
        <v>101.12</v>
      </c>
      <c r="H127" s="29" t="s">
        <v>851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44714</v>
      </c>
      <c r="B128" s="29" t="s">
        <v>904</v>
      </c>
      <c r="C128" s="28" t="s">
        <v>905</v>
      </c>
      <c r="D128" s="28" t="s">
        <v>911</v>
      </c>
      <c r="E128" s="28" t="s">
        <v>573</v>
      </c>
      <c r="F128" s="87">
        <v>336000</v>
      </c>
      <c r="G128" s="29">
        <v>31.1</v>
      </c>
      <c r="H128" s="29" t="s">
        <v>851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44714</v>
      </c>
      <c r="B129" s="29" t="s">
        <v>1008</v>
      </c>
      <c r="C129" s="28" t="s">
        <v>1009</v>
      </c>
      <c r="D129" s="28" t="s">
        <v>879</v>
      </c>
      <c r="E129" s="28" t="s">
        <v>573</v>
      </c>
      <c r="F129" s="87">
        <v>1058405</v>
      </c>
      <c r="G129" s="29">
        <v>115.91</v>
      </c>
      <c r="H129" s="29" t="s">
        <v>851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44714</v>
      </c>
      <c r="B130" s="29" t="s">
        <v>1010</v>
      </c>
      <c r="C130" s="28" t="s">
        <v>1011</v>
      </c>
      <c r="D130" s="28" t="s">
        <v>1012</v>
      </c>
      <c r="E130" s="28" t="s">
        <v>573</v>
      </c>
      <c r="F130" s="87">
        <v>420001</v>
      </c>
      <c r="G130" s="29">
        <v>34.03</v>
      </c>
      <c r="H130" s="29" t="s">
        <v>851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44714</v>
      </c>
      <c r="B131" s="29" t="s">
        <v>1010</v>
      </c>
      <c r="C131" s="28" t="s">
        <v>1011</v>
      </c>
      <c r="D131" s="28" t="s">
        <v>1013</v>
      </c>
      <c r="E131" s="28" t="s">
        <v>573</v>
      </c>
      <c r="F131" s="87">
        <v>2761540</v>
      </c>
      <c r="G131" s="29">
        <v>32.659999999999997</v>
      </c>
      <c r="H131" s="29" t="s">
        <v>851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44714</v>
      </c>
      <c r="B132" s="29" t="s">
        <v>1010</v>
      </c>
      <c r="C132" s="28" t="s">
        <v>1011</v>
      </c>
      <c r="D132" s="28" t="s">
        <v>1014</v>
      </c>
      <c r="E132" s="28" t="s">
        <v>573</v>
      </c>
      <c r="F132" s="87">
        <v>600000</v>
      </c>
      <c r="G132" s="29">
        <v>34.119999999999997</v>
      </c>
      <c r="H132" s="29" t="s">
        <v>851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44714</v>
      </c>
      <c r="B133" s="29" t="s">
        <v>1010</v>
      </c>
      <c r="C133" s="28" t="s">
        <v>1011</v>
      </c>
      <c r="D133" s="28" t="s">
        <v>1044</v>
      </c>
      <c r="E133" s="28" t="s">
        <v>573</v>
      </c>
      <c r="F133" s="87">
        <v>1700000</v>
      </c>
      <c r="G133" s="29">
        <v>29.34</v>
      </c>
      <c r="H133" s="29" t="s">
        <v>851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44714</v>
      </c>
      <c r="B134" s="29" t="s">
        <v>1010</v>
      </c>
      <c r="C134" s="28" t="s">
        <v>1011</v>
      </c>
      <c r="D134" s="28" t="s">
        <v>879</v>
      </c>
      <c r="E134" s="28" t="s">
        <v>573</v>
      </c>
      <c r="F134" s="87">
        <v>546140</v>
      </c>
      <c r="G134" s="29">
        <v>31.69</v>
      </c>
      <c r="H134" s="29" t="s">
        <v>851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44714</v>
      </c>
      <c r="B135" s="29" t="s">
        <v>1015</v>
      </c>
      <c r="C135" s="28" t="s">
        <v>1016</v>
      </c>
      <c r="D135" s="28" t="s">
        <v>1045</v>
      </c>
      <c r="E135" s="28" t="s">
        <v>573</v>
      </c>
      <c r="F135" s="87">
        <v>53000</v>
      </c>
      <c r="G135" s="29">
        <v>1915</v>
      </c>
      <c r="H135" s="29" t="s">
        <v>851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44714</v>
      </c>
      <c r="B136" s="29" t="s">
        <v>363</v>
      </c>
      <c r="C136" s="28" t="s">
        <v>1046</v>
      </c>
      <c r="D136" s="28" t="s">
        <v>1047</v>
      </c>
      <c r="E136" s="28" t="s">
        <v>573</v>
      </c>
      <c r="F136" s="87">
        <v>17045707</v>
      </c>
      <c r="G136" s="29">
        <v>2.16</v>
      </c>
      <c r="H136" s="29" t="s">
        <v>851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44714</v>
      </c>
      <c r="B137" s="29" t="s">
        <v>1048</v>
      </c>
      <c r="C137" s="28" t="s">
        <v>1049</v>
      </c>
      <c r="D137" s="28" t="s">
        <v>1050</v>
      </c>
      <c r="E137" s="28" t="s">
        <v>573</v>
      </c>
      <c r="F137" s="87">
        <v>2664805</v>
      </c>
      <c r="G137" s="29">
        <v>2.65</v>
      </c>
      <c r="H137" s="29" t="s">
        <v>851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44714</v>
      </c>
      <c r="B138" s="29" t="s">
        <v>1018</v>
      </c>
      <c r="C138" s="28" t="s">
        <v>1019</v>
      </c>
      <c r="D138" s="28" t="s">
        <v>1013</v>
      </c>
      <c r="E138" s="28" t="s">
        <v>573</v>
      </c>
      <c r="F138" s="87">
        <v>904547</v>
      </c>
      <c r="G138" s="29">
        <v>7.19</v>
      </c>
      <c r="H138" s="29" t="s">
        <v>851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44714</v>
      </c>
      <c r="B139" s="29" t="s">
        <v>1018</v>
      </c>
      <c r="C139" s="28" t="s">
        <v>1019</v>
      </c>
      <c r="D139" s="28" t="s">
        <v>1020</v>
      </c>
      <c r="E139" s="28" t="s">
        <v>573</v>
      </c>
      <c r="F139" s="87">
        <v>382843</v>
      </c>
      <c r="G139" s="29">
        <v>7.77</v>
      </c>
      <c r="H139" s="29" t="s">
        <v>851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44714</v>
      </c>
      <c r="B140" s="29" t="s">
        <v>1021</v>
      </c>
      <c r="C140" s="28" t="s">
        <v>1022</v>
      </c>
      <c r="D140" s="28" t="s">
        <v>1051</v>
      </c>
      <c r="E140" s="28" t="s">
        <v>573</v>
      </c>
      <c r="F140" s="87">
        <v>164000</v>
      </c>
      <c r="G140" s="29">
        <v>37.82</v>
      </c>
      <c r="H140" s="29" t="s">
        <v>851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44714</v>
      </c>
      <c r="B141" s="29" t="s">
        <v>1021</v>
      </c>
      <c r="C141" s="28" t="s">
        <v>1022</v>
      </c>
      <c r="D141" s="28" t="s">
        <v>1025</v>
      </c>
      <c r="E141" s="28" t="s">
        <v>573</v>
      </c>
      <c r="F141" s="87">
        <v>180000</v>
      </c>
      <c r="G141" s="29">
        <v>38.299999999999997</v>
      </c>
      <c r="H141" s="29" t="s">
        <v>851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44714</v>
      </c>
      <c r="B142" s="29" t="s">
        <v>1021</v>
      </c>
      <c r="C142" s="28" t="s">
        <v>1022</v>
      </c>
      <c r="D142" s="28" t="s">
        <v>1052</v>
      </c>
      <c r="E142" s="28" t="s">
        <v>573</v>
      </c>
      <c r="F142" s="87">
        <v>136000</v>
      </c>
      <c r="G142" s="29">
        <v>38.299999999999997</v>
      </c>
      <c r="H142" s="29" t="s">
        <v>851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44714</v>
      </c>
      <c r="B143" s="29" t="s">
        <v>1021</v>
      </c>
      <c r="C143" s="28" t="s">
        <v>1022</v>
      </c>
      <c r="D143" s="28" t="s">
        <v>1053</v>
      </c>
      <c r="E143" s="28" t="s">
        <v>573</v>
      </c>
      <c r="F143" s="87">
        <v>120000</v>
      </c>
      <c r="G143" s="29">
        <v>38.299999999999997</v>
      </c>
      <c r="H143" s="29" t="s">
        <v>851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44714</v>
      </c>
      <c r="B144" s="29" t="s">
        <v>1021</v>
      </c>
      <c r="C144" s="28" t="s">
        <v>1022</v>
      </c>
      <c r="D144" s="28" t="s">
        <v>1054</v>
      </c>
      <c r="E144" s="28" t="s">
        <v>573</v>
      </c>
      <c r="F144" s="87">
        <v>136000</v>
      </c>
      <c r="G144" s="29">
        <v>38.299999999999997</v>
      </c>
      <c r="H144" s="29" t="s">
        <v>851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44714</v>
      </c>
      <c r="B145" s="29" t="s">
        <v>1021</v>
      </c>
      <c r="C145" s="28" t="s">
        <v>1022</v>
      </c>
      <c r="D145" s="28" t="s">
        <v>1028</v>
      </c>
      <c r="E145" s="28" t="s">
        <v>573</v>
      </c>
      <c r="F145" s="87">
        <v>120000</v>
      </c>
      <c r="G145" s="29">
        <v>36.950000000000003</v>
      </c>
      <c r="H145" s="29" t="s">
        <v>851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44714</v>
      </c>
      <c r="B146" s="29" t="s">
        <v>1021</v>
      </c>
      <c r="C146" s="28" t="s">
        <v>1022</v>
      </c>
      <c r="D146" s="28" t="s">
        <v>1055</v>
      </c>
      <c r="E146" s="28" t="s">
        <v>573</v>
      </c>
      <c r="F146" s="87">
        <v>168000</v>
      </c>
      <c r="G146" s="29">
        <v>38.299999999999997</v>
      </c>
      <c r="H146" s="29" t="s">
        <v>851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44714</v>
      </c>
      <c r="B147" s="29" t="s">
        <v>1021</v>
      </c>
      <c r="C147" s="28" t="s">
        <v>1022</v>
      </c>
      <c r="D147" s="28" t="s">
        <v>1056</v>
      </c>
      <c r="E147" s="28" t="s">
        <v>573</v>
      </c>
      <c r="F147" s="87">
        <v>88000</v>
      </c>
      <c r="G147" s="29">
        <v>35.22</v>
      </c>
      <c r="H147" s="29" t="s">
        <v>851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44714</v>
      </c>
      <c r="B148" s="29" t="s">
        <v>907</v>
      </c>
      <c r="C148" s="28" t="s">
        <v>908</v>
      </c>
      <c r="D148" s="28" t="s">
        <v>879</v>
      </c>
      <c r="E148" s="28" t="s">
        <v>573</v>
      </c>
      <c r="F148" s="87">
        <v>2009282</v>
      </c>
      <c r="G148" s="29">
        <v>97.94</v>
      </c>
      <c r="H148" s="29" t="s">
        <v>851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44714</v>
      </c>
      <c r="B149" s="29" t="s">
        <v>907</v>
      </c>
      <c r="C149" s="28" t="s">
        <v>908</v>
      </c>
      <c r="D149" s="28" t="s">
        <v>910</v>
      </c>
      <c r="E149" s="28" t="s">
        <v>573</v>
      </c>
      <c r="F149" s="87">
        <v>1859023</v>
      </c>
      <c r="G149" s="29">
        <v>97.39</v>
      </c>
      <c r="H149" s="29" t="s">
        <v>851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44714</v>
      </c>
      <c r="B150" s="29" t="s">
        <v>907</v>
      </c>
      <c r="C150" s="28" t="s">
        <v>908</v>
      </c>
      <c r="D150" s="28" t="s">
        <v>909</v>
      </c>
      <c r="E150" s="28" t="s">
        <v>573</v>
      </c>
      <c r="F150" s="87">
        <v>1694672</v>
      </c>
      <c r="G150" s="29">
        <v>98.14</v>
      </c>
      <c r="H150" s="29" t="s">
        <v>851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44714</v>
      </c>
      <c r="B151" s="29" t="s">
        <v>1029</v>
      </c>
      <c r="C151" s="28" t="s">
        <v>1030</v>
      </c>
      <c r="D151" s="28" t="s">
        <v>1020</v>
      </c>
      <c r="E151" s="28" t="s">
        <v>573</v>
      </c>
      <c r="F151" s="87">
        <v>3143671</v>
      </c>
      <c r="G151" s="29">
        <v>5.09</v>
      </c>
      <c r="H151" s="29" t="s">
        <v>851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44714</v>
      </c>
      <c r="B152" s="29" t="s">
        <v>1029</v>
      </c>
      <c r="C152" s="28" t="s">
        <v>1030</v>
      </c>
      <c r="D152" s="28" t="s">
        <v>1013</v>
      </c>
      <c r="E152" s="28" t="s">
        <v>573</v>
      </c>
      <c r="F152" s="87">
        <v>5331749</v>
      </c>
      <c r="G152" s="29">
        <v>5</v>
      </c>
      <c r="H152" s="29" t="s">
        <v>851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44714</v>
      </c>
      <c r="B153" s="29" t="s">
        <v>1034</v>
      </c>
      <c r="C153" s="28" t="s">
        <v>1035</v>
      </c>
      <c r="D153" s="28" t="s">
        <v>879</v>
      </c>
      <c r="E153" s="28" t="s">
        <v>573</v>
      </c>
      <c r="F153" s="87">
        <v>649323</v>
      </c>
      <c r="G153" s="29">
        <v>1173.92</v>
      </c>
      <c r="H153" s="29" t="s">
        <v>851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44714</v>
      </c>
      <c r="B154" s="29" t="s">
        <v>1034</v>
      </c>
      <c r="C154" s="28" t="s">
        <v>1035</v>
      </c>
      <c r="D154" s="28" t="s">
        <v>910</v>
      </c>
      <c r="E154" s="28" t="s">
        <v>573</v>
      </c>
      <c r="F154" s="87">
        <v>804337</v>
      </c>
      <c r="G154" s="29">
        <v>1195.8900000000001</v>
      </c>
      <c r="H154" s="29" t="s">
        <v>851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44714</v>
      </c>
      <c r="B155" s="29" t="s">
        <v>866</v>
      </c>
      <c r="C155" s="28" t="s">
        <v>867</v>
      </c>
      <c r="D155" s="28" t="s">
        <v>910</v>
      </c>
      <c r="E155" s="28" t="s">
        <v>573</v>
      </c>
      <c r="F155" s="87">
        <v>87871</v>
      </c>
      <c r="G155" s="29">
        <v>958.23</v>
      </c>
      <c r="H155" s="29" t="s">
        <v>851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44714</v>
      </c>
      <c r="B156" s="29" t="s">
        <v>866</v>
      </c>
      <c r="C156" s="28" t="s">
        <v>867</v>
      </c>
      <c r="D156" s="28" t="s">
        <v>879</v>
      </c>
      <c r="E156" s="28" t="s">
        <v>573</v>
      </c>
      <c r="F156" s="87">
        <v>85595</v>
      </c>
      <c r="G156" s="29">
        <v>956.89</v>
      </c>
      <c r="H156" s="29" t="s">
        <v>851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>
        <v>44714</v>
      </c>
      <c r="B157" s="29" t="s">
        <v>1000</v>
      </c>
      <c r="C157" s="28" t="s">
        <v>1036</v>
      </c>
      <c r="D157" s="28" t="s">
        <v>1037</v>
      </c>
      <c r="E157" s="28" t="s">
        <v>573</v>
      </c>
      <c r="F157" s="87">
        <v>268452</v>
      </c>
      <c r="G157" s="29">
        <v>54.22</v>
      </c>
      <c r="H157" s="29" t="s">
        <v>851</v>
      </c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>
        <v>44714</v>
      </c>
      <c r="B158" s="29" t="s">
        <v>1000</v>
      </c>
      <c r="C158" s="28" t="s">
        <v>1036</v>
      </c>
      <c r="D158" s="28" t="s">
        <v>1001</v>
      </c>
      <c r="E158" s="28" t="s">
        <v>573</v>
      </c>
      <c r="F158" s="87">
        <v>260446</v>
      </c>
      <c r="G158" s="29">
        <v>54.01</v>
      </c>
      <c r="H158" s="29" t="s">
        <v>851</v>
      </c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>
        <v>44714</v>
      </c>
      <c r="B159" s="29" t="s">
        <v>1038</v>
      </c>
      <c r="C159" s="28" t="s">
        <v>1039</v>
      </c>
      <c r="D159" s="28" t="s">
        <v>1057</v>
      </c>
      <c r="E159" s="28" t="s">
        <v>573</v>
      </c>
      <c r="F159" s="87">
        <v>1243456</v>
      </c>
      <c r="G159" s="29">
        <v>18.75</v>
      </c>
      <c r="H159" s="29" t="s">
        <v>851</v>
      </c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38"/>
  <sheetViews>
    <sheetView zoomScale="85" zoomScaleNormal="85" workbookViewId="0">
      <selection activeCell="K40" sqref="K4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5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900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44715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564</v>
      </c>
      <c r="C9" s="96"/>
      <c r="D9" s="97" t="s">
        <v>575</v>
      </c>
      <c r="E9" s="96" t="s">
        <v>576</v>
      </c>
      <c r="F9" s="96" t="s">
        <v>577</v>
      </c>
      <c r="G9" s="96" t="s">
        <v>578</v>
      </c>
      <c r="H9" s="96" t="s">
        <v>579</v>
      </c>
      <c r="I9" s="96" t="s">
        <v>580</v>
      </c>
      <c r="J9" s="95" t="s">
        <v>581</v>
      </c>
      <c r="K9" s="96" t="s">
        <v>582</v>
      </c>
      <c r="L9" s="98" t="s">
        <v>583</v>
      </c>
      <c r="M9" s="98" t="s">
        <v>584</v>
      </c>
      <c r="N9" s="96" t="s">
        <v>585</v>
      </c>
      <c r="O9" s="97" t="s">
        <v>586</v>
      </c>
      <c r="P9" s="96" t="s">
        <v>818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51">
        <v>1</v>
      </c>
      <c r="B10" s="248">
        <v>44700</v>
      </c>
      <c r="C10" s="320"/>
      <c r="D10" s="317" t="s">
        <v>75</v>
      </c>
      <c r="E10" s="318" t="s">
        <v>589</v>
      </c>
      <c r="F10" s="251" t="s">
        <v>872</v>
      </c>
      <c r="G10" s="251">
        <v>635</v>
      </c>
      <c r="H10" s="251"/>
      <c r="I10" s="319" t="s">
        <v>869</v>
      </c>
      <c r="J10" s="346" t="s">
        <v>590</v>
      </c>
      <c r="K10" s="284"/>
      <c r="L10" s="285"/>
      <c r="M10" s="286"/>
      <c r="N10" s="284"/>
      <c r="O10" s="309"/>
      <c r="P10" s="284">
        <f>VLOOKUP(D10,'MidCap Intra'!B37:C590,2,0)</f>
        <v>695.95</v>
      </c>
      <c r="Q10" s="246"/>
      <c r="R10" s="246" t="s">
        <v>588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56">
        <v>2</v>
      </c>
      <c r="B11" s="357">
        <v>44706</v>
      </c>
      <c r="C11" s="358"/>
      <c r="D11" s="359" t="s">
        <v>145</v>
      </c>
      <c r="E11" s="360" t="s">
        <v>589</v>
      </c>
      <c r="F11" s="356">
        <v>1595</v>
      </c>
      <c r="G11" s="356">
        <v>1475</v>
      </c>
      <c r="H11" s="356">
        <v>1657.5</v>
      </c>
      <c r="I11" s="361" t="s">
        <v>876</v>
      </c>
      <c r="J11" s="330" t="s">
        <v>885</v>
      </c>
      <c r="K11" s="330">
        <f t="shared" ref="K11" si="0">H11-F11</f>
        <v>62.5</v>
      </c>
      <c r="L11" s="331">
        <f t="shared" ref="L11" si="1">(F11*-0.7)/100</f>
        <v>-11.164999999999999</v>
      </c>
      <c r="M11" s="332">
        <f t="shared" ref="M11" si="2">(K11+L11)/F11</f>
        <v>3.218495297805643E-2</v>
      </c>
      <c r="N11" s="330" t="s">
        <v>587</v>
      </c>
      <c r="O11" s="368">
        <v>44711</v>
      </c>
      <c r="P11" s="362"/>
      <c r="Q11" s="246"/>
      <c r="R11" s="246" t="s">
        <v>588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56">
        <v>3</v>
      </c>
      <c r="B12" s="357">
        <v>44708</v>
      </c>
      <c r="C12" s="358"/>
      <c r="D12" s="359" t="s">
        <v>488</v>
      </c>
      <c r="E12" s="360" t="s">
        <v>589</v>
      </c>
      <c r="F12" s="356">
        <v>131</v>
      </c>
      <c r="G12" s="356">
        <v>123</v>
      </c>
      <c r="H12" s="356">
        <v>136</v>
      </c>
      <c r="I12" s="361" t="s">
        <v>882</v>
      </c>
      <c r="J12" s="330" t="s">
        <v>889</v>
      </c>
      <c r="K12" s="330">
        <f t="shared" ref="K12" si="3">H12-F12</f>
        <v>5</v>
      </c>
      <c r="L12" s="331">
        <f t="shared" ref="L12" si="4">(F12*-0.7)/100</f>
        <v>-0.91699999999999993</v>
      </c>
      <c r="M12" s="332">
        <f t="shared" ref="M12" si="5">(K12+L12)/F12</f>
        <v>3.1167938931297712E-2</v>
      </c>
      <c r="N12" s="330" t="s">
        <v>587</v>
      </c>
      <c r="O12" s="368">
        <v>44712</v>
      </c>
      <c r="P12" s="362"/>
      <c r="Q12" s="246"/>
      <c r="R12" s="246" t="s">
        <v>588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ht="13.9" customHeight="1">
      <c r="A13" s="251"/>
      <c r="B13" s="248"/>
      <c r="C13" s="320"/>
      <c r="D13" s="317"/>
      <c r="E13" s="318"/>
      <c r="F13" s="251"/>
      <c r="G13" s="251"/>
      <c r="H13" s="251"/>
      <c r="I13" s="319"/>
      <c r="J13" s="346"/>
      <c r="K13" s="284"/>
      <c r="L13" s="285"/>
      <c r="M13" s="286"/>
      <c r="N13" s="284"/>
      <c r="O13" s="309"/>
      <c r="P13" s="285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4.25" customHeight="1">
      <c r="A14" s="107"/>
      <c r="B14" s="108"/>
      <c r="C14" s="109"/>
      <c r="D14" s="110"/>
      <c r="E14" s="111"/>
      <c r="F14" s="111"/>
      <c r="H14" s="111"/>
      <c r="I14" s="112"/>
      <c r="J14" s="113"/>
      <c r="K14" s="113"/>
      <c r="L14" s="114"/>
      <c r="M14" s="115"/>
      <c r="N14" s="116"/>
      <c r="O14" s="117"/>
      <c r="P14" s="118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107"/>
      <c r="B15" s="108"/>
      <c r="C15" s="109"/>
      <c r="D15" s="110"/>
      <c r="E15" s="111"/>
      <c r="F15" s="111"/>
      <c r="G15" s="107"/>
      <c r="H15" s="111"/>
      <c r="I15" s="112"/>
      <c r="J15" s="113"/>
      <c r="K15" s="113"/>
      <c r="L15" s="114"/>
      <c r="M15" s="115"/>
      <c r="N15" s="116"/>
      <c r="O15" s="117"/>
      <c r="P15" s="118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2" customHeight="1">
      <c r="A16" s="119" t="s">
        <v>591</v>
      </c>
      <c r="B16" s="120"/>
      <c r="C16" s="121"/>
      <c r="D16" s="122"/>
      <c r="E16" s="123"/>
      <c r="F16" s="123"/>
      <c r="G16" s="123"/>
      <c r="H16" s="123"/>
      <c r="I16" s="123"/>
      <c r="J16" s="124"/>
      <c r="K16" s="123"/>
      <c r="L16" s="125"/>
      <c r="M16" s="56"/>
      <c r="N16" s="124"/>
      <c r="O16" s="12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2" customHeight="1">
      <c r="A17" s="126" t="s">
        <v>592</v>
      </c>
      <c r="B17" s="119"/>
      <c r="C17" s="119"/>
      <c r="D17" s="119"/>
      <c r="E17" s="41"/>
      <c r="F17" s="127" t="s">
        <v>593</v>
      </c>
      <c r="G17" s="6"/>
      <c r="H17" s="6"/>
      <c r="I17" s="6"/>
      <c r="J17" s="128"/>
      <c r="K17" s="129"/>
      <c r="L17" s="129"/>
      <c r="M17" s="130"/>
      <c r="N17" s="1"/>
      <c r="O17" s="13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2" customHeight="1">
      <c r="A18" s="119" t="s">
        <v>594</v>
      </c>
      <c r="B18" s="119"/>
      <c r="C18" s="119"/>
      <c r="D18" s="119" t="s">
        <v>850</v>
      </c>
      <c r="E18" s="6"/>
      <c r="F18" s="127" t="s">
        <v>595</v>
      </c>
      <c r="G18" s="6"/>
      <c r="H18" s="6"/>
      <c r="I18" s="6"/>
      <c r="J18" s="128"/>
      <c r="K18" s="129"/>
      <c r="L18" s="129"/>
      <c r="M18" s="130"/>
      <c r="N18" s="1"/>
      <c r="O18" s="13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2" customHeight="1">
      <c r="A19" s="119"/>
      <c r="B19" s="119"/>
      <c r="C19" s="119"/>
      <c r="D19" s="119"/>
      <c r="E19" s="6"/>
      <c r="F19" s="6"/>
      <c r="G19" s="6"/>
      <c r="H19" s="6"/>
      <c r="I19" s="6"/>
      <c r="J19" s="132"/>
      <c r="K19" s="129"/>
      <c r="L19" s="129"/>
      <c r="M19" s="6"/>
      <c r="N19" s="133"/>
      <c r="O19" s="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2.75" customHeight="1">
      <c r="A20" s="1"/>
      <c r="B20" s="134" t="s">
        <v>596</v>
      </c>
      <c r="C20" s="134"/>
      <c r="D20" s="134"/>
      <c r="E20" s="134"/>
      <c r="F20" s="135"/>
      <c r="G20" s="6"/>
      <c r="H20" s="6"/>
      <c r="I20" s="136"/>
      <c r="J20" s="137"/>
      <c r="K20" s="138"/>
      <c r="L20" s="137"/>
      <c r="M20" s="6"/>
      <c r="N20" s="1"/>
      <c r="O20" s="1"/>
      <c r="P20" s="1"/>
      <c r="R20" s="56"/>
      <c r="S20" s="1"/>
      <c r="T20" s="1"/>
      <c r="U20" s="1"/>
      <c r="V20" s="1"/>
      <c r="W20" s="1"/>
      <c r="X20" s="1"/>
      <c r="Y20" s="1"/>
      <c r="Z20" s="1"/>
    </row>
    <row r="21" spans="1:38" ht="38.25" customHeight="1">
      <c r="A21" s="95" t="s">
        <v>16</v>
      </c>
      <c r="B21" s="96" t="s">
        <v>564</v>
      </c>
      <c r="C21" s="98"/>
      <c r="D21" s="97" t="s">
        <v>575</v>
      </c>
      <c r="E21" s="96" t="s">
        <v>576</v>
      </c>
      <c r="F21" s="96" t="s">
        <v>577</v>
      </c>
      <c r="G21" s="96" t="s">
        <v>597</v>
      </c>
      <c r="H21" s="96" t="s">
        <v>579</v>
      </c>
      <c r="I21" s="96" t="s">
        <v>580</v>
      </c>
      <c r="J21" s="96" t="s">
        <v>581</v>
      </c>
      <c r="K21" s="96" t="s">
        <v>598</v>
      </c>
      <c r="L21" s="140" t="s">
        <v>583</v>
      </c>
      <c r="M21" s="98" t="s">
        <v>584</v>
      </c>
      <c r="N21" s="95" t="s">
        <v>585</v>
      </c>
      <c r="O21" s="291" t="s">
        <v>586</v>
      </c>
      <c r="P21" s="271"/>
      <c r="Q21" s="1"/>
      <c r="R21" s="288"/>
      <c r="S21" s="288"/>
      <c r="T21" s="288"/>
      <c r="U21" s="281"/>
      <c r="V21" s="281"/>
      <c r="W21" s="281"/>
      <c r="X21" s="281"/>
      <c r="Y21" s="28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s="257" customFormat="1" ht="15" customHeight="1">
      <c r="A22" s="321">
        <v>1</v>
      </c>
      <c r="B22" s="248">
        <v>44709</v>
      </c>
      <c r="C22" s="322"/>
      <c r="D22" s="323" t="s">
        <v>189</v>
      </c>
      <c r="E22" s="251" t="s">
        <v>589</v>
      </c>
      <c r="F22" s="251" t="s">
        <v>880</v>
      </c>
      <c r="G22" s="251">
        <v>457</v>
      </c>
      <c r="H22" s="251"/>
      <c r="I22" s="251" t="s">
        <v>881</v>
      </c>
      <c r="J22" s="284" t="s">
        <v>590</v>
      </c>
      <c r="K22" s="284"/>
      <c r="L22" s="285"/>
      <c r="M22" s="286"/>
      <c r="N22" s="284"/>
      <c r="O22" s="309"/>
      <c r="P22" s="289"/>
      <c r="Q22" s="289"/>
      <c r="R22" s="290" t="s">
        <v>588</v>
      </c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87"/>
      <c r="AJ22" s="280"/>
      <c r="AK22" s="280"/>
      <c r="AL22" s="280"/>
    </row>
    <row r="23" spans="1:38" s="257" customFormat="1" ht="15" customHeight="1">
      <c r="A23" s="321">
        <v>2</v>
      </c>
      <c r="B23" s="248">
        <v>44711</v>
      </c>
      <c r="C23" s="322"/>
      <c r="D23" s="323" t="s">
        <v>206</v>
      </c>
      <c r="E23" s="251" t="s">
        <v>589</v>
      </c>
      <c r="F23" s="251" t="s">
        <v>886</v>
      </c>
      <c r="G23" s="251">
        <v>1079</v>
      </c>
      <c r="H23" s="251"/>
      <c r="I23" s="251" t="s">
        <v>887</v>
      </c>
      <c r="J23" s="284" t="s">
        <v>590</v>
      </c>
      <c r="K23" s="284"/>
      <c r="L23" s="285"/>
      <c r="M23" s="286"/>
      <c r="N23" s="284"/>
      <c r="O23" s="309"/>
      <c r="P23" s="289"/>
      <c r="Q23" s="289"/>
      <c r="R23" s="290" t="s">
        <v>588</v>
      </c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87"/>
      <c r="AJ23" s="280"/>
      <c r="AK23" s="280"/>
      <c r="AL23" s="280"/>
    </row>
    <row r="24" spans="1:38" s="257" customFormat="1" ht="15" customHeight="1">
      <c r="A24" s="374">
        <v>3</v>
      </c>
      <c r="B24" s="375">
        <v>44713</v>
      </c>
      <c r="C24" s="376"/>
      <c r="D24" s="377" t="s">
        <v>82</v>
      </c>
      <c r="E24" s="378" t="s">
        <v>589</v>
      </c>
      <c r="F24" s="378">
        <v>207</v>
      </c>
      <c r="G24" s="378">
        <v>199</v>
      </c>
      <c r="H24" s="378">
        <v>212.75</v>
      </c>
      <c r="I24" s="378" t="s">
        <v>898</v>
      </c>
      <c r="J24" s="326" t="s">
        <v>922</v>
      </c>
      <c r="K24" s="326">
        <f t="shared" ref="K24" si="6">H24-F24</f>
        <v>5.75</v>
      </c>
      <c r="L24" s="327">
        <f t="shared" ref="L24" si="7">(F24*-0.7)/100</f>
        <v>-1.4489999999999998</v>
      </c>
      <c r="M24" s="328">
        <f t="shared" ref="M24" si="8">(K24+L24)/F24</f>
        <v>2.0777777777777777E-2</v>
      </c>
      <c r="N24" s="326" t="s">
        <v>587</v>
      </c>
      <c r="O24" s="379">
        <v>44714</v>
      </c>
      <c r="P24" s="289"/>
      <c r="Q24" s="289"/>
      <c r="R24" s="290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87"/>
      <c r="AJ24" s="280"/>
      <c r="AK24" s="280"/>
      <c r="AL24" s="280"/>
    </row>
    <row r="25" spans="1:38" s="257" customFormat="1" ht="15" customHeight="1">
      <c r="A25" s="321">
        <v>4</v>
      </c>
      <c r="B25" s="248">
        <v>44713</v>
      </c>
      <c r="C25" s="322"/>
      <c r="D25" s="323" t="s">
        <v>117</v>
      </c>
      <c r="E25" s="251" t="s">
        <v>589</v>
      </c>
      <c r="F25" s="251" t="s">
        <v>899</v>
      </c>
      <c r="G25" s="251">
        <v>584</v>
      </c>
      <c r="H25" s="251"/>
      <c r="I25" s="251" t="s">
        <v>855</v>
      </c>
      <c r="J25" s="284" t="s">
        <v>590</v>
      </c>
      <c r="K25" s="284"/>
      <c r="L25" s="285"/>
      <c r="M25" s="286"/>
      <c r="N25" s="284"/>
      <c r="O25" s="309"/>
      <c r="P25" s="289"/>
      <c r="Q25" s="289"/>
      <c r="R25" s="290"/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287"/>
      <c r="AJ25" s="280"/>
      <c r="AK25" s="280"/>
      <c r="AL25" s="280"/>
    </row>
    <row r="26" spans="1:38" s="257" customFormat="1" ht="15" customHeight="1">
      <c r="A26" s="321">
        <v>5</v>
      </c>
      <c r="B26" s="248">
        <v>44714</v>
      </c>
      <c r="C26" s="322"/>
      <c r="D26" s="323" t="s">
        <v>531</v>
      </c>
      <c r="E26" s="251" t="s">
        <v>589</v>
      </c>
      <c r="F26" s="251" t="s">
        <v>917</v>
      </c>
      <c r="G26" s="251">
        <v>934</v>
      </c>
      <c r="H26" s="251"/>
      <c r="I26" s="251" t="s">
        <v>918</v>
      </c>
      <c r="J26" s="284" t="s">
        <v>590</v>
      </c>
      <c r="K26" s="284"/>
      <c r="L26" s="285"/>
      <c r="M26" s="286"/>
      <c r="N26" s="284"/>
      <c r="O26" s="309"/>
      <c r="P26" s="289"/>
      <c r="Q26" s="289"/>
      <c r="R26" s="290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87"/>
      <c r="AJ26" s="280"/>
      <c r="AK26" s="280"/>
      <c r="AL26" s="280"/>
    </row>
    <row r="27" spans="1:38" s="257" customFormat="1" ht="15" customHeight="1">
      <c r="A27" s="321">
        <v>6</v>
      </c>
      <c r="B27" s="248">
        <v>44714</v>
      </c>
      <c r="C27" s="322"/>
      <c r="D27" s="323" t="s">
        <v>68</v>
      </c>
      <c r="E27" s="251" t="s">
        <v>589</v>
      </c>
      <c r="F27" s="251" t="s">
        <v>919</v>
      </c>
      <c r="G27" s="251">
        <v>100</v>
      </c>
      <c r="H27" s="251"/>
      <c r="I27" s="251" t="s">
        <v>920</v>
      </c>
      <c r="J27" s="284" t="s">
        <v>590</v>
      </c>
      <c r="K27" s="284"/>
      <c r="L27" s="285"/>
      <c r="M27" s="286"/>
      <c r="N27" s="284"/>
      <c r="O27" s="309"/>
      <c r="P27" s="289"/>
      <c r="Q27" s="289"/>
      <c r="R27" s="290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87"/>
      <c r="AJ27" s="280"/>
      <c r="AK27" s="280"/>
      <c r="AL27" s="280"/>
    </row>
    <row r="28" spans="1:38" s="257" customFormat="1" ht="15" customHeight="1">
      <c r="A28" s="321">
        <v>7</v>
      </c>
      <c r="B28" s="248">
        <v>44714</v>
      </c>
      <c r="C28" s="322"/>
      <c r="D28" s="323" t="s">
        <v>55</v>
      </c>
      <c r="E28" s="251" t="s">
        <v>589</v>
      </c>
      <c r="F28" s="251" t="s">
        <v>921</v>
      </c>
      <c r="G28" s="251">
        <v>139.69999999999999</v>
      </c>
      <c r="H28" s="251"/>
      <c r="I28" s="251">
        <v>150</v>
      </c>
      <c r="J28" s="284" t="s">
        <v>590</v>
      </c>
      <c r="K28" s="284"/>
      <c r="L28" s="285"/>
      <c r="M28" s="286"/>
      <c r="N28" s="284"/>
      <c r="O28" s="309"/>
      <c r="P28" s="289"/>
      <c r="Q28" s="289"/>
      <c r="R28" s="290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87"/>
      <c r="AJ28" s="280"/>
      <c r="AK28" s="280"/>
      <c r="AL28" s="280"/>
    </row>
    <row r="29" spans="1:38" s="257" customFormat="1" ht="15" customHeight="1">
      <c r="A29" s="321"/>
      <c r="B29" s="248"/>
      <c r="C29" s="322"/>
      <c r="D29" s="323"/>
      <c r="E29" s="251"/>
      <c r="F29" s="251"/>
      <c r="G29" s="251"/>
      <c r="H29" s="251"/>
      <c r="I29" s="251"/>
      <c r="J29" s="284"/>
      <c r="K29" s="284"/>
      <c r="L29" s="285"/>
      <c r="M29" s="286"/>
      <c r="N29" s="284"/>
      <c r="O29" s="309"/>
      <c r="P29" s="289"/>
      <c r="Q29" s="289"/>
      <c r="R29" s="290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87"/>
      <c r="AJ29" s="280"/>
      <c r="AK29" s="280"/>
      <c r="AL29" s="280"/>
    </row>
    <row r="30" spans="1:38" ht="15" customHeight="1">
      <c r="A30" s="292"/>
      <c r="B30" s="293"/>
      <c r="C30" s="294"/>
      <c r="D30" s="295"/>
      <c r="E30" s="296"/>
      <c r="F30" s="296"/>
      <c r="G30" s="296"/>
      <c r="H30" s="296"/>
      <c r="I30" s="296"/>
      <c r="J30" s="297"/>
      <c r="K30" s="297"/>
      <c r="L30" s="298"/>
      <c r="M30" s="299"/>
      <c r="N30" s="297"/>
      <c r="O30" s="300"/>
      <c r="P30" s="1"/>
      <c r="Q30" s="1"/>
      <c r="R30" s="30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44.25" customHeight="1">
      <c r="A31" s="119" t="s">
        <v>591</v>
      </c>
      <c r="B31" s="142"/>
      <c r="C31" s="142"/>
      <c r="D31" s="1"/>
      <c r="E31" s="6"/>
      <c r="F31" s="6"/>
      <c r="G31" s="6"/>
      <c r="H31" s="6" t="s">
        <v>603</v>
      </c>
      <c r="I31" s="6"/>
      <c r="J31" s="6"/>
      <c r="K31" s="115"/>
      <c r="L31" s="144"/>
      <c r="M31" s="115"/>
      <c r="N31" s="116"/>
      <c r="O31" s="115"/>
      <c r="P31" s="1"/>
      <c r="Q31" s="1"/>
      <c r="R31" s="6"/>
      <c r="S31" s="1"/>
      <c r="T31" s="1"/>
      <c r="U31" s="1"/>
      <c r="V31" s="1"/>
      <c r="W31" s="1"/>
      <c r="X31" s="1"/>
      <c r="Y31" s="1"/>
      <c r="Z31" s="1"/>
      <c r="AA31" s="1"/>
      <c r="AB31" s="1"/>
      <c r="AC31" s="283"/>
      <c r="AD31" s="283"/>
      <c r="AE31" s="283"/>
      <c r="AF31" s="283"/>
      <c r="AG31" s="283"/>
      <c r="AH31" s="283"/>
    </row>
    <row r="32" spans="1:38" ht="12.75" customHeight="1">
      <c r="A32" s="126" t="s">
        <v>592</v>
      </c>
      <c r="B32" s="119"/>
      <c r="C32" s="119"/>
      <c r="D32" s="119"/>
      <c r="E32" s="41"/>
      <c r="F32" s="127" t="s">
        <v>593</v>
      </c>
      <c r="G32" s="56"/>
      <c r="H32" s="41"/>
      <c r="I32" s="56"/>
      <c r="J32" s="6"/>
      <c r="K32" s="145"/>
      <c r="L32" s="146"/>
      <c r="M32" s="6"/>
      <c r="N32" s="109"/>
      <c r="O32" s="147"/>
      <c r="P32" s="41"/>
      <c r="Q32" s="41"/>
      <c r="R32" s="6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4.25" customHeight="1">
      <c r="A33" s="126"/>
      <c r="B33" s="119"/>
      <c r="C33" s="119"/>
      <c r="D33" s="119"/>
      <c r="E33" s="6"/>
      <c r="F33" s="127" t="s">
        <v>595</v>
      </c>
      <c r="G33" s="56"/>
      <c r="H33" s="41"/>
      <c r="I33" s="56"/>
      <c r="J33" s="6"/>
      <c r="K33" s="145"/>
      <c r="L33" s="146"/>
      <c r="M33" s="6"/>
      <c r="N33" s="109"/>
      <c r="O33" s="147"/>
      <c r="P33" s="41"/>
      <c r="Q33" s="41"/>
      <c r="R33" s="6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4.25" customHeight="1">
      <c r="A34" s="119"/>
      <c r="B34" s="119"/>
      <c r="C34" s="119"/>
      <c r="D34" s="119"/>
      <c r="E34" s="6"/>
      <c r="F34" s="6"/>
      <c r="G34" s="6"/>
      <c r="H34" s="6"/>
      <c r="I34" s="6"/>
      <c r="J34" s="132"/>
      <c r="K34" s="129"/>
      <c r="L34" s="130"/>
      <c r="M34" s="6"/>
      <c r="N34" s="133"/>
      <c r="O34" s="1"/>
      <c r="P34" s="41"/>
      <c r="Q34" s="41"/>
      <c r="R34" s="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48" t="s">
        <v>604</v>
      </c>
      <c r="B35" s="148"/>
      <c r="C35" s="148"/>
      <c r="D35" s="148"/>
      <c r="E35" s="6"/>
      <c r="F35" s="6"/>
      <c r="G35" s="6"/>
      <c r="H35" s="6"/>
      <c r="I35" s="6"/>
      <c r="J35" s="6"/>
      <c r="K35" s="6"/>
      <c r="L35" s="6"/>
      <c r="M35" s="6"/>
      <c r="N35" s="6"/>
      <c r="O35" s="2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38.25" customHeight="1">
      <c r="A36" s="96" t="s">
        <v>16</v>
      </c>
      <c r="B36" s="96" t="s">
        <v>564</v>
      </c>
      <c r="C36" s="96"/>
      <c r="D36" s="97" t="s">
        <v>575</v>
      </c>
      <c r="E36" s="96" t="s">
        <v>576</v>
      </c>
      <c r="F36" s="96" t="s">
        <v>577</v>
      </c>
      <c r="G36" s="96" t="s">
        <v>597</v>
      </c>
      <c r="H36" s="96" t="s">
        <v>579</v>
      </c>
      <c r="I36" s="96" t="s">
        <v>580</v>
      </c>
      <c r="J36" s="95" t="s">
        <v>581</v>
      </c>
      <c r="K36" s="149" t="s">
        <v>605</v>
      </c>
      <c r="L36" s="98" t="s">
        <v>583</v>
      </c>
      <c r="M36" s="149" t="s">
        <v>606</v>
      </c>
      <c r="N36" s="96" t="s">
        <v>607</v>
      </c>
      <c r="O36" s="95" t="s">
        <v>585</v>
      </c>
      <c r="P36" s="97" t="s">
        <v>586</v>
      </c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s="247" customFormat="1" ht="13.15" customHeight="1">
      <c r="A37" s="340">
        <v>1</v>
      </c>
      <c r="B37" s="338">
        <v>44706</v>
      </c>
      <c r="C37" s="363"/>
      <c r="D37" s="339" t="s">
        <v>877</v>
      </c>
      <c r="E37" s="340" t="s">
        <v>589</v>
      </c>
      <c r="F37" s="340">
        <v>261.5</v>
      </c>
      <c r="G37" s="340">
        <v>254</v>
      </c>
      <c r="H37" s="335">
        <v>254</v>
      </c>
      <c r="I37" s="335" t="s">
        <v>870</v>
      </c>
      <c r="J37" s="334" t="s">
        <v>871</v>
      </c>
      <c r="K37" s="335">
        <f t="shared" ref="K37" si="9">H37-F37</f>
        <v>-7.5</v>
      </c>
      <c r="L37" s="336">
        <f t="shared" ref="L37" si="10">(H37*N37)*0.07%</f>
        <v>302.26000000000005</v>
      </c>
      <c r="M37" s="337">
        <f t="shared" ref="M37" si="11">(K37*N37)-L37</f>
        <v>-13052.26</v>
      </c>
      <c r="N37" s="335">
        <v>1700</v>
      </c>
      <c r="O37" s="344" t="s">
        <v>599</v>
      </c>
      <c r="P37" s="338">
        <v>44713</v>
      </c>
      <c r="Q37" s="249"/>
      <c r="R37" s="253" t="s">
        <v>864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96"/>
      <c r="AG37" s="293"/>
      <c r="AH37" s="249"/>
      <c r="AI37" s="249"/>
      <c r="AJ37" s="296"/>
      <c r="AK37" s="296"/>
      <c r="AL37" s="296"/>
    </row>
    <row r="38" spans="1:38" s="247" customFormat="1" ht="12.75" customHeight="1">
      <c r="A38" s="340">
        <v>2</v>
      </c>
      <c r="B38" s="338">
        <v>44713</v>
      </c>
      <c r="C38" s="363"/>
      <c r="D38" s="339" t="s">
        <v>895</v>
      </c>
      <c r="E38" s="340" t="s">
        <v>589</v>
      </c>
      <c r="F38" s="340">
        <v>2750</v>
      </c>
      <c r="G38" s="340">
        <v>2700</v>
      </c>
      <c r="H38" s="335">
        <v>2700</v>
      </c>
      <c r="I38" s="335" t="s">
        <v>896</v>
      </c>
      <c r="J38" s="334" t="s">
        <v>914</v>
      </c>
      <c r="K38" s="335">
        <f t="shared" ref="K38" si="12">H38-F38</f>
        <v>-50</v>
      </c>
      <c r="L38" s="336">
        <f t="shared" ref="L38" si="13">(H38*N38)*0.07%</f>
        <v>472.50000000000006</v>
      </c>
      <c r="M38" s="337">
        <f t="shared" ref="M38" si="14">(K38*N38)-L38</f>
        <v>-12972.5</v>
      </c>
      <c r="N38" s="335">
        <v>250</v>
      </c>
      <c r="O38" s="344" t="s">
        <v>599</v>
      </c>
      <c r="P38" s="338">
        <v>44714</v>
      </c>
      <c r="Q38" s="249"/>
      <c r="R38" s="253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96"/>
      <c r="AG38" s="293"/>
      <c r="AH38" s="249"/>
      <c r="AI38" s="249"/>
      <c r="AJ38" s="296"/>
      <c r="AK38" s="296"/>
      <c r="AL38" s="296"/>
    </row>
    <row r="39" spans="1:38" s="247" customFormat="1" ht="12.75" customHeight="1">
      <c r="A39" s="378">
        <v>3</v>
      </c>
      <c r="B39" s="375">
        <v>44713</v>
      </c>
      <c r="C39" s="380"/>
      <c r="D39" s="381" t="s">
        <v>897</v>
      </c>
      <c r="E39" s="378" t="s">
        <v>589</v>
      </c>
      <c r="F39" s="378">
        <v>16505</v>
      </c>
      <c r="G39" s="378">
        <v>16350</v>
      </c>
      <c r="H39" s="382">
        <v>16560</v>
      </c>
      <c r="I39" s="382">
        <v>16800</v>
      </c>
      <c r="J39" s="383" t="s">
        <v>726</v>
      </c>
      <c r="K39" s="382">
        <f t="shared" ref="K39" si="15">H39-F39</f>
        <v>55</v>
      </c>
      <c r="L39" s="384">
        <f t="shared" ref="L39" si="16">(H39*N39)*0.07%</f>
        <v>579.60000000000014</v>
      </c>
      <c r="M39" s="385">
        <f t="shared" ref="M39" si="17">(K39*N39)-L39</f>
        <v>2170.3999999999996</v>
      </c>
      <c r="N39" s="382">
        <v>50</v>
      </c>
      <c r="O39" s="326" t="s">
        <v>587</v>
      </c>
      <c r="P39" s="375">
        <v>44714</v>
      </c>
      <c r="Q39" s="249"/>
      <c r="R39" s="253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96"/>
      <c r="AG39" s="293"/>
      <c r="AH39" s="249"/>
      <c r="AI39" s="249"/>
      <c r="AJ39" s="296"/>
      <c r="AK39" s="296"/>
      <c r="AL39" s="296"/>
    </row>
    <row r="40" spans="1:38" s="247" customFormat="1" ht="12.75" customHeight="1">
      <c r="A40" s="378">
        <v>4</v>
      </c>
      <c r="B40" s="375">
        <v>44714</v>
      </c>
      <c r="C40" s="380"/>
      <c r="D40" s="381" t="s">
        <v>915</v>
      </c>
      <c r="E40" s="378" t="s">
        <v>589</v>
      </c>
      <c r="F40" s="378">
        <v>16510</v>
      </c>
      <c r="G40" s="378">
        <v>16370</v>
      </c>
      <c r="H40" s="382">
        <v>16590</v>
      </c>
      <c r="I40" s="382" t="s">
        <v>916</v>
      </c>
      <c r="J40" s="383" t="s">
        <v>923</v>
      </c>
      <c r="K40" s="382">
        <f t="shared" ref="K40" si="18">H40-F40</f>
        <v>80</v>
      </c>
      <c r="L40" s="384">
        <f t="shared" ref="L40" si="19">(H40*N40)*0.07%</f>
        <v>580.65000000000009</v>
      </c>
      <c r="M40" s="385">
        <f t="shared" ref="M40" si="20">(K40*N40)-L40</f>
        <v>3419.35</v>
      </c>
      <c r="N40" s="382">
        <v>50</v>
      </c>
      <c r="O40" s="326" t="s">
        <v>587</v>
      </c>
      <c r="P40" s="375">
        <v>44714</v>
      </c>
      <c r="Q40" s="249"/>
      <c r="R40" s="253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96"/>
      <c r="AG40" s="293"/>
      <c r="AH40" s="249"/>
      <c r="AI40" s="249"/>
      <c r="AJ40" s="296"/>
      <c r="AK40" s="296"/>
      <c r="AL40" s="296"/>
    </row>
    <row r="41" spans="1:38" s="247" customFormat="1" ht="12.75" customHeight="1">
      <c r="A41" s="251"/>
      <c r="B41" s="248"/>
      <c r="C41" s="257"/>
      <c r="D41" s="310"/>
      <c r="E41" s="251"/>
      <c r="F41" s="251"/>
      <c r="G41" s="251"/>
      <c r="H41" s="252"/>
      <c r="I41" s="252"/>
      <c r="J41" s="284"/>
      <c r="K41" s="310"/>
      <c r="L41" s="251"/>
      <c r="M41" s="251"/>
      <c r="N41" s="251"/>
      <c r="O41" s="252"/>
      <c r="P41" s="252"/>
      <c r="Q41" s="249"/>
      <c r="R41" s="253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96"/>
      <c r="AG41" s="293"/>
      <c r="AH41" s="249"/>
      <c r="AI41" s="249"/>
      <c r="AJ41" s="296"/>
      <c r="AK41" s="296"/>
      <c r="AL41" s="296"/>
    </row>
    <row r="42" spans="1:38" s="247" customFormat="1" ht="12.75" customHeight="1">
      <c r="A42" s="251"/>
      <c r="B42" s="248"/>
      <c r="C42" s="257"/>
      <c r="D42" s="310"/>
      <c r="E42" s="251"/>
      <c r="F42" s="251"/>
      <c r="G42" s="251"/>
      <c r="H42" s="252"/>
      <c r="I42" s="252"/>
      <c r="J42" s="284"/>
      <c r="K42" s="310"/>
      <c r="L42" s="251"/>
      <c r="M42" s="251"/>
      <c r="N42" s="251"/>
      <c r="O42" s="252"/>
      <c r="P42" s="252"/>
      <c r="Q42" s="249"/>
      <c r="R42" s="253"/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96"/>
      <c r="AG42" s="293"/>
      <c r="AH42" s="249"/>
      <c r="AI42" s="249"/>
      <c r="AJ42" s="296"/>
      <c r="AK42" s="296"/>
      <c r="AL42" s="296"/>
    </row>
    <row r="43" spans="1:38" s="247" customFormat="1" ht="13.15" customHeight="1">
      <c r="A43" s="251"/>
      <c r="B43" s="248"/>
      <c r="C43" s="310"/>
      <c r="D43" s="310"/>
      <c r="E43" s="251"/>
      <c r="F43" s="251"/>
      <c r="G43" s="251"/>
      <c r="H43" s="252"/>
      <c r="I43" s="252"/>
      <c r="J43" s="284"/>
      <c r="K43" s="310"/>
      <c r="L43" s="251"/>
      <c r="M43" s="251"/>
      <c r="N43" s="251"/>
      <c r="O43" s="252"/>
      <c r="P43" s="252"/>
      <c r="Q43" s="249"/>
      <c r="R43" s="253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96"/>
      <c r="AG43" s="293"/>
      <c r="AH43" s="249"/>
      <c r="AI43" s="249"/>
      <c r="AJ43" s="296"/>
      <c r="AK43" s="296"/>
      <c r="AL43" s="296"/>
    </row>
    <row r="44" spans="1:38" s="247" customFormat="1" ht="13.15" customHeight="1">
      <c r="A44" s="296"/>
      <c r="B44" s="293"/>
      <c r="C44" s="249"/>
      <c r="D44" s="249"/>
      <c r="E44" s="296"/>
      <c r="F44" s="296"/>
      <c r="G44" s="296"/>
      <c r="H44" s="297"/>
      <c r="I44" s="297"/>
      <c r="J44" s="352"/>
      <c r="K44" s="297"/>
      <c r="L44" s="298"/>
      <c r="M44" s="353"/>
      <c r="N44" s="297"/>
      <c r="O44" s="354"/>
      <c r="P44" s="300"/>
      <c r="Q44" s="249"/>
      <c r="R44" s="253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96"/>
      <c r="AG44" s="293"/>
      <c r="AH44" s="249"/>
      <c r="AI44" s="249"/>
      <c r="AJ44" s="296"/>
      <c r="AK44" s="296"/>
      <c r="AL44" s="296"/>
    </row>
    <row r="45" spans="1:38" ht="13.5" customHeight="1">
      <c r="A45" s="107"/>
      <c r="B45" s="108"/>
      <c r="C45" s="142"/>
      <c r="D45" s="150"/>
      <c r="E45" s="151"/>
      <c r="F45" s="107"/>
      <c r="G45" s="107"/>
      <c r="H45" s="107"/>
      <c r="I45" s="143"/>
      <c r="J45" s="143"/>
      <c r="K45" s="143"/>
      <c r="L45" s="143"/>
      <c r="M45" s="143"/>
      <c r="N45" s="143"/>
      <c r="O45" s="143"/>
      <c r="P45" s="143"/>
      <c r="Q45" s="1"/>
      <c r="R45" s="6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2.75" customHeight="1">
      <c r="A46" s="152"/>
      <c r="B46" s="108"/>
      <c r="C46" s="109"/>
      <c r="D46" s="153"/>
      <c r="E46" s="112"/>
      <c r="F46" s="112"/>
      <c r="G46" s="112"/>
      <c r="H46" s="112"/>
      <c r="I46" s="112"/>
      <c r="J46" s="6"/>
      <c r="K46" s="112"/>
      <c r="L46" s="112"/>
      <c r="M46" s="6"/>
      <c r="N46" s="1"/>
      <c r="O46" s="109"/>
      <c r="P46" s="41"/>
      <c r="Q46" s="41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41"/>
      <c r="AG46" s="41"/>
      <c r="AH46" s="41"/>
      <c r="AI46" s="41"/>
      <c r="AJ46" s="41"/>
      <c r="AK46" s="41"/>
      <c r="AL46" s="41"/>
    </row>
    <row r="47" spans="1:38" ht="12.75" customHeight="1">
      <c r="A47" s="154" t="s">
        <v>609</v>
      </c>
      <c r="B47" s="154"/>
      <c r="C47" s="154"/>
      <c r="D47" s="154"/>
      <c r="E47" s="155"/>
      <c r="F47" s="112"/>
      <c r="G47" s="112"/>
      <c r="H47" s="112"/>
      <c r="I47" s="112"/>
      <c r="J47" s="1"/>
      <c r="K47" s="6"/>
      <c r="L47" s="6"/>
      <c r="M47" s="6"/>
      <c r="N47" s="1"/>
      <c r="O47" s="1"/>
      <c r="P47" s="41"/>
      <c r="Q47" s="4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41"/>
      <c r="AG47" s="41"/>
      <c r="AH47" s="41"/>
      <c r="AI47" s="41"/>
      <c r="AJ47" s="41"/>
      <c r="AK47" s="41"/>
      <c r="AL47" s="41"/>
    </row>
    <row r="48" spans="1:38" ht="38.25" customHeight="1">
      <c r="A48" s="96" t="s">
        <v>16</v>
      </c>
      <c r="B48" s="96" t="s">
        <v>564</v>
      </c>
      <c r="C48" s="96"/>
      <c r="D48" s="97" t="s">
        <v>575</v>
      </c>
      <c r="E48" s="96" t="s">
        <v>576</v>
      </c>
      <c r="F48" s="96" t="s">
        <v>577</v>
      </c>
      <c r="G48" s="96" t="s">
        <v>597</v>
      </c>
      <c r="H48" s="96" t="s">
        <v>579</v>
      </c>
      <c r="I48" s="96" t="s">
        <v>580</v>
      </c>
      <c r="J48" s="95" t="s">
        <v>581</v>
      </c>
      <c r="K48" s="95" t="s">
        <v>610</v>
      </c>
      <c r="L48" s="98" t="s">
        <v>583</v>
      </c>
      <c r="M48" s="149" t="s">
        <v>606</v>
      </c>
      <c r="N48" s="96" t="s">
        <v>607</v>
      </c>
      <c r="O48" s="96" t="s">
        <v>585</v>
      </c>
      <c r="P48" s="97" t="s">
        <v>586</v>
      </c>
      <c r="Q48" s="4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41"/>
      <c r="AG48" s="41"/>
      <c r="AH48" s="41"/>
      <c r="AI48" s="41"/>
      <c r="AJ48" s="41"/>
      <c r="AK48" s="41"/>
      <c r="AL48" s="41"/>
    </row>
    <row r="49" spans="1:38" s="247" customFormat="1" ht="12.75" customHeight="1">
      <c r="A49" s="251"/>
      <c r="B49" s="248"/>
      <c r="C49" s="310"/>
      <c r="D49" s="310"/>
      <c r="E49" s="251"/>
      <c r="F49" s="251"/>
      <c r="G49" s="251"/>
      <c r="H49" s="252"/>
      <c r="I49" s="252"/>
      <c r="J49" s="284"/>
      <c r="K49" s="252"/>
      <c r="L49" s="272"/>
      <c r="M49" s="273"/>
      <c r="N49" s="252"/>
      <c r="O49" s="284"/>
      <c r="P49" s="248"/>
      <c r="Q49" s="249"/>
      <c r="R49" s="250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246"/>
      <c r="AJ49" s="246"/>
      <c r="AK49" s="246"/>
      <c r="AL49" s="246"/>
    </row>
    <row r="50" spans="1:38" s="247" customFormat="1" ht="12.75" customHeight="1">
      <c r="A50" s="347"/>
      <c r="B50" s="248"/>
      <c r="C50" s="348"/>
      <c r="D50" s="349"/>
      <c r="E50" s="347"/>
      <c r="F50" s="347"/>
      <c r="G50" s="347"/>
      <c r="H50" s="350"/>
      <c r="I50" s="351"/>
      <c r="J50" s="284"/>
      <c r="K50" s="252"/>
      <c r="L50" s="272"/>
      <c r="M50" s="273"/>
      <c r="N50" s="252"/>
      <c r="O50" s="284"/>
      <c r="P50" s="248"/>
      <c r="Q50" s="249"/>
      <c r="R50" s="250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246"/>
      <c r="AI50" s="246"/>
      <c r="AJ50" s="246"/>
      <c r="AK50" s="246"/>
      <c r="AL50" s="246"/>
    </row>
    <row r="51" spans="1:38" ht="14.25" customHeight="1">
      <c r="A51" s="151"/>
      <c r="B51" s="156"/>
      <c r="C51" s="156"/>
      <c r="D51" s="157"/>
      <c r="E51" s="151"/>
      <c r="F51" s="158"/>
      <c r="G51" s="151"/>
      <c r="H51" s="151"/>
      <c r="I51" s="151"/>
      <c r="J51" s="156"/>
      <c r="K51" s="159"/>
      <c r="L51" s="151"/>
      <c r="M51" s="151"/>
      <c r="N51" s="151"/>
      <c r="O51" s="160"/>
      <c r="P51" s="1"/>
      <c r="Q51" s="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2.75" customHeight="1">
      <c r="A52" s="94" t="s">
        <v>611</v>
      </c>
      <c r="B52" s="161"/>
      <c r="C52" s="161"/>
      <c r="D52" s="162"/>
      <c r="E52" s="135"/>
      <c r="F52" s="6"/>
      <c r="G52" s="6"/>
      <c r="H52" s="136"/>
      <c r="I52" s="163"/>
      <c r="J52" s="1"/>
      <c r="K52" s="6"/>
      <c r="L52" s="6"/>
      <c r="M52" s="6"/>
      <c r="N52" s="1"/>
      <c r="O52" s="1"/>
      <c r="Q52" s="1"/>
      <c r="R52" s="6"/>
      <c r="S52" s="1"/>
      <c r="T52" s="1"/>
      <c r="U52" s="1"/>
      <c r="V52" s="1"/>
      <c r="W52" s="1"/>
      <c r="X52" s="1"/>
      <c r="Y52" s="1"/>
      <c r="Z52" s="1"/>
    </row>
    <row r="53" spans="1:38" ht="38.25" customHeight="1">
      <c r="A53" s="95" t="s">
        <v>16</v>
      </c>
      <c r="B53" s="96" t="s">
        <v>564</v>
      </c>
      <c r="C53" s="96"/>
      <c r="D53" s="97" t="s">
        <v>575</v>
      </c>
      <c r="E53" s="96" t="s">
        <v>576</v>
      </c>
      <c r="F53" s="96" t="s">
        <v>577</v>
      </c>
      <c r="G53" s="96" t="s">
        <v>578</v>
      </c>
      <c r="H53" s="96" t="s">
        <v>579</v>
      </c>
      <c r="I53" s="96" t="s">
        <v>580</v>
      </c>
      <c r="J53" s="95" t="s">
        <v>581</v>
      </c>
      <c r="K53" s="139" t="s">
        <v>598</v>
      </c>
      <c r="L53" s="140" t="s">
        <v>583</v>
      </c>
      <c r="M53" s="98" t="s">
        <v>584</v>
      </c>
      <c r="N53" s="96" t="s">
        <v>585</v>
      </c>
      <c r="O53" s="97" t="s">
        <v>586</v>
      </c>
      <c r="P53" s="96" t="s">
        <v>818</v>
      </c>
      <c r="Q53" s="1"/>
      <c r="R53" s="6"/>
      <c r="S53" s="1"/>
      <c r="T53" s="1"/>
      <c r="U53" s="1"/>
      <c r="V53" s="1"/>
      <c r="W53" s="1"/>
      <c r="X53" s="1"/>
      <c r="Y53" s="1"/>
      <c r="Z53" s="1"/>
    </row>
    <row r="54" spans="1:38" s="247" customFormat="1" ht="14.25" customHeight="1">
      <c r="A54" s="355">
        <v>1</v>
      </c>
      <c r="B54" s="341">
        <v>44488</v>
      </c>
      <c r="C54" s="341"/>
      <c r="D54" s="342" t="s">
        <v>874</v>
      </c>
      <c r="E54" s="343" t="s">
        <v>861</v>
      </c>
      <c r="F54" s="343">
        <v>235.25</v>
      </c>
      <c r="G54" s="343">
        <v>198</v>
      </c>
      <c r="H54" s="343">
        <v>273</v>
      </c>
      <c r="I54" s="343" t="s">
        <v>823</v>
      </c>
      <c r="J54" s="330" t="s">
        <v>873</v>
      </c>
      <c r="K54" s="330">
        <f t="shared" ref="K54" si="21">H54-F54</f>
        <v>37.75</v>
      </c>
      <c r="L54" s="331">
        <f t="shared" ref="L54" si="22">(F54*-0.7)/100</f>
        <v>-1.6467499999999999</v>
      </c>
      <c r="M54" s="332">
        <f t="shared" ref="M54" si="23">(K54+L54)/F54</f>
        <v>0.15346758767268864</v>
      </c>
      <c r="N54" s="330" t="s">
        <v>587</v>
      </c>
      <c r="O54" s="333">
        <v>44700</v>
      </c>
      <c r="P54" s="330"/>
      <c r="Q54" s="246"/>
      <c r="R54" s="1" t="s">
        <v>588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46"/>
      <c r="AG54" s="246"/>
      <c r="AH54" s="246"/>
      <c r="AI54" s="246"/>
      <c r="AJ54" s="246"/>
      <c r="AK54" s="246"/>
      <c r="AL54" s="246"/>
    </row>
    <row r="55" spans="1:38" s="247" customFormat="1" ht="12.75" customHeight="1">
      <c r="A55" s="369">
        <v>2</v>
      </c>
      <c r="B55" s="370">
        <v>44651</v>
      </c>
      <c r="C55" s="371"/>
      <c r="D55" s="372" t="s">
        <v>437</v>
      </c>
      <c r="E55" s="373" t="s">
        <v>589</v>
      </c>
      <c r="F55" s="373">
        <v>379</v>
      </c>
      <c r="G55" s="373">
        <v>348</v>
      </c>
      <c r="H55" s="373">
        <v>403.5</v>
      </c>
      <c r="I55" s="373" t="s">
        <v>863</v>
      </c>
      <c r="J55" s="326" t="s">
        <v>913</v>
      </c>
      <c r="K55" s="326">
        <f t="shared" ref="K55" si="24">H55-F55</f>
        <v>24.5</v>
      </c>
      <c r="L55" s="327">
        <f t="shared" ref="L55" si="25">(F55*-0.7)/100</f>
        <v>-2.653</v>
      </c>
      <c r="M55" s="328">
        <f t="shared" ref="M55" si="26">(K55+L55)/F55</f>
        <v>5.7643799472295518E-2</v>
      </c>
      <c r="N55" s="326" t="s">
        <v>587</v>
      </c>
      <c r="O55" s="329">
        <v>44713</v>
      </c>
      <c r="P55" s="326"/>
      <c r="Q55" s="246"/>
      <c r="R55" s="246" t="s">
        <v>588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46"/>
      <c r="AH55" s="246"/>
      <c r="AI55" s="246"/>
      <c r="AJ55" s="246"/>
      <c r="AK55" s="246"/>
      <c r="AL55" s="246"/>
    </row>
    <row r="56" spans="1:38" s="247" customFormat="1" ht="12.75" customHeight="1">
      <c r="A56" s="369">
        <v>3</v>
      </c>
      <c r="B56" s="370">
        <v>44687</v>
      </c>
      <c r="C56" s="371"/>
      <c r="D56" s="372" t="s">
        <v>71</v>
      </c>
      <c r="E56" s="373" t="s">
        <v>589</v>
      </c>
      <c r="F56" s="373">
        <v>228</v>
      </c>
      <c r="G56" s="373">
        <v>206</v>
      </c>
      <c r="H56" s="373">
        <v>244</v>
      </c>
      <c r="I56" s="373" t="s">
        <v>868</v>
      </c>
      <c r="J56" s="326" t="s">
        <v>912</v>
      </c>
      <c r="K56" s="326">
        <f t="shared" ref="K56" si="27">H56-F56</f>
        <v>16</v>
      </c>
      <c r="L56" s="327">
        <f t="shared" ref="L56" si="28">(F56*-0.7)/100</f>
        <v>-1.5959999999999999</v>
      </c>
      <c r="M56" s="328">
        <f t="shared" ref="M56" si="29">(K56+L56)/F56</f>
        <v>6.3175438596491232E-2</v>
      </c>
      <c r="N56" s="326" t="s">
        <v>587</v>
      </c>
      <c r="O56" s="329">
        <v>44713</v>
      </c>
      <c r="P56" s="373"/>
      <c r="Q56" s="246"/>
      <c r="R56" s="246" t="s">
        <v>588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46"/>
      <c r="AH56" s="246"/>
      <c r="AI56" s="246"/>
      <c r="AJ56" s="246"/>
      <c r="AK56" s="246"/>
      <c r="AL56" s="246"/>
    </row>
    <row r="57" spans="1:38" ht="14.25" customHeight="1">
      <c r="A57" s="164"/>
      <c r="B57" s="141"/>
      <c r="C57" s="165"/>
      <c r="D57" s="100"/>
      <c r="E57" s="166"/>
      <c r="F57" s="166"/>
      <c r="G57" s="166"/>
      <c r="H57" s="166"/>
      <c r="I57" s="166"/>
      <c r="J57" s="166"/>
      <c r="K57" s="167"/>
      <c r="L57" s="168"/>
      <c r="M57" s="166"/>
      <c r="N57" s="169"/>
      <c r="O57" s="170"/>
      <c r="P57" s="170"/>
      <c r="R57" s="6"/>
      <c r="S57" s="41"/>
      <c r="T57" s="1"/>
      <c r="U57" s="1"/>
      <c r="V57" s="1"/>
      <c r="W57" s="1"/>
      <c r="X57" s="1"/>
      <c r="Y57" s="1"/>
      <c r="Z57" s="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2.75" customHeight="1">
      <c r="A58" s="119" t="s">
        <v>591</v>
      </c>
      <c r="B58" s="119"/>
      <c r="C58" s="119"/>
      <c r="D58" s="119"/>
      <c r="E58" s="41"/>
      <c r="F58" s="127" t="s">
        <v>593</v>
      </c>
      <c r="G58" s="56"/>
      <c r="H58" s="56"/>
      <c r="I58" s="56"/>
      <c r="J58" s="6"/>
      <c r="K58" s="145"/>
      <c r="L58" s="146"/>
      <c r="M58" s="6"/>
      <c r="N58" s="109"/>
      <c r="O58" s="171"/>
      <c r="P58" s="1"/>
      <c r="Q58" s="1"/>
      <c r="R58" s="6"/>
      <c r="S58" s="1"/>
      <c r="T58" s="1"/>
      <c r="U58" s="1"/>
      <c r="V58" s="1"/>
      <c r="W58" s="1"/>
      <c r="X58" s="1"/>
      <c r="Y58" s="1"/>
    </row>
    <row r="59" spans="1:38" ht="12.75" customHeight="1">
      <c r="A59" s="126" t="s">
        <v>592</v>
      </c>
      <c r="B59" s="119"/>
      <c r="C59" s="119"/>
      <c r="D59" s="119"/>
      <c r="E59" s="6"/>
      <c r="F59" s="127" t="s">
        <v>595</v>
      </c>
      <c r="G59" s="6"/>
      <c r="H59" s="6" t="s">
        <v>814</v>
      </c>
      <c r="I59" s="6"/>
      <c r="J59" s="1"/>
      <c r="K59" s="6"/>
      <c r="L59" s="6"/>
      <c r="M59" s="6"/>
      <c r="N59" s="1"/>
      <c r="O59" s="1"/>
      <c r="Q59" s="1"/>
      <c r="R59" s="6"/>
      <c r="S59" s="1"/>
      <c r="T59" s="1"/>
      <c r="U59" s="1"/>
      <c r="V59" s="1"/>
      <c r="W59" s="1"/>
      <c r="X59" s="1"/>
      <c r="Y59" s="1"/>
      <c r="Z59" s="1"/>
    </row>
    <row r="60" spans="1:38" ht="12.75" customHeight="1">
      <c r="A60" s="126"/>
      <c r="B60" s="119"/>
      <c r="C60" s="119"/>
      <c r="D60" s="119"/>
      <c r="E60" s="6"/>
      <c r="F60" s="127"/>
      <c r="G60" s="6"/>
      <c r="H60" s="6"/>
      <c r="I60" s="6"/>
      <c r="J60" s="1"/>
      <c r="K60" s="6"/>
      <c r="L60" s="6"/>
      <c r="M60" s="6"/>
      <c r="N60" s="1"/>
      <c r="O60" s="1"/>
      <c r="Q60" s="1"/>
      <c r="R60" s="56"/>
      <c r="S60" s="1"/>
      <c r="T60" s="1"/>
      <c r="U60" s="1"/>
      <c r="V60" s="1"/>
      <c r="W60" s="1"/>
      <c r="X60" s="1"/>
      <c r="Y60" s="1"/>
      <c r="Z60" s="1"/>
    </row>
    <row r="61" spans="1:38" ht="12.75" customHeight="1">
      <c r="A61" s="1"/>
      <c r="B61" s="134" t="s">
        <v>612</v>
      </c>
      <c r="C61" s="134"/>
      <c r="D61" s="134"/>
      <c r="E61" s="134"/>
      <c r="F61" s="135"/>
      <c r="G61" s="6"/>
      <c r="H61" s="6"/>
      <c r="I61" s="136"/>
      <c r="J61" s="137"/>
      <c r="K61" s="138"/>
      <c r="L61" s="137"/>
      <c r="M61" s="6"/>
      <c r="N61" s="1"/>
      <c r="O61" s="1"/>
      <c r="Q61" s="1"/>
      <c r="R61" s="56"/>
      <c r="S61" s="1"/>
      <c r="T61" s="1"/>
      <c r="U61" s="1"/>
      <c r="V61" s="1"/>
      <c r="W61" s="1"/>
      <c r="X61" s="1"/>
      <c r="Y61" s="1"/>
      <c r="Z61" s="1"/>
    </row>
    <row r="62" spans="1:38" ht="38.25" customHeight="1">
      <c r="A62" s="95" t="s">
        <v>16</v>
      </c>
      <c r="B62" s="96" t="s">
        <v>564</v>
      </c>
      <c r="C62" s="96"/>
      <c r="D62" s="97" t="s">
        <v>575</v>
      </c>
      <c r="E62" s="96" t="s">
        <v>576</v>
      </c>
      <c r="F62" s="96" t="s">
        <v>577</v>
      </c>
      <c r="G62" s="96" t="s">
        <v>597</v>
      </c>
      <c r="H62" s="96" t="s">
        <v>579</v>
      </c>
      <c r="I62" s="96" t="s">
        <v>580</v>
      </c>
      <c r="J62" s="172" t="s">
        <v>581</v>
      </c>
      <c r="K62" s="139" t="s">
        <v>598</v>
      </c>
      <c r="L62" s="149" t="s">
        <v>606</v>
      </c>
      <c r="M62" s="96" t="s">
        <v>607</v>
      </c>
      <c r="N62" s="140" t="s">
        <v>583</v>
      </c>
      <c r="O62" s="98" t="s">
        <v>584</v>
      </c>
      <c r="P62" s="96" t="s">
        <v>585</v>
      </c>
      <c r="Q62" s="97" t="s">
        <v>586</v>
      </c>
      <c r="R62" s="56"/>
      <c r="S62" s="1"/>
      <c r="T62" s="1"/>
      <c r="U62" s="1"/>
      <c r="V62" s="1"/>
      <c r="W62" s="1"/>
      <c r="X62" s="1"/>
      <c r="Y62" s="1"/>
      <c r="Z62" s="1"/>
    </row>
    <row r="63" spans="1:38" ht="14.25" customHeight="1">
      <c r="A63" s="101"/>
      <c r="B63" s="102"/>
      <c r="C63" s="173"/>
      <c r="D63" s="103"/>
      <c r="E63" s="104"/>
      <c r="F63" s="174"/>
      <c r="G63" s="101"/>
      <c r="H63" s="104"/>
      <c r="I63" s="105"/>
      <c r="J63" s="175"/>
      <c r="K63" s="175"/>
      <c r="L63" s="176"/>
      <c r="M63" s="99"/>
      <c r="N63" s="176"/>
      <c r="O63" s="177"/>
      <c r="P63" s="178"/>
      <c r="Q63" s="179"/>
      <c r="R63" s="144"/>
      <c r="S63" s="113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38" ht="14.25" customHeight="1">
      <c r="A64" s="101"/>
      <c r="B64" s="102"/>
      <c r="C64" s="173"/>
      <c r="D64" s="103"/>
      <c r="E64" s="104"/>
      <c r="F64" s="174"/>
      <c r="G64" s="101"/>
      <c r="H64" s="104"/>
      <c r="I64" s="105"/>
      <c r="J64" s="175"/>
      <c r="K64" s="175"/>
      <c r="L64" s="176"/>
      <c r="M64" s="99"/>
      <c r="N64" s="176"/>
      <c r="O64" s="177"/>
      <c r="P64" s="178"/>
      <c r="Q64" s="179"/>
      <c r="R64" s="144"/>
      <c r="S64" s="113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38" ht="14.25" customHeight="1">
      <c r="A65" s="101"/>
      <c r="B65" s="102"/>
      <c r="C65" s="173"/>
      <c r="D65" s="103"/>
      <c r="E65" s="104"/>
      <c r="F65" s="174"/>
      <c r="G65" s="101"/>
      <c r="H65" s="104"/>
      <c r="I65" s="105"/>
      <c r="J65" s="175"/>
      <c r="K65" s="175"/>
      <c r="L65" s="176"/>
      <c r="M65" s="99"/>
      <c r="N65" s="176"/>
      <c r="O65" s="177"/>
      <c r="P65" s="178"/>
      <c r="Q65" s="179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4.25" customHeight="1">
      <c r="A66" s="101"/>
      <c r="B66" s="102"/>
      <c r="C66" s="173"/>
      <c r="D66" s="103"/>
      <c r="E66" s="104"/>
      <c r="F66" s="175"/>
      <c r="G66" s="101"/>
      <c r="H66" s="104"/>
      <c r="I66" s="105"/>
      <c r="J66" s="175"/>
      <c r="K66" s="175"/>
      <c r="L66" s="176"/>
      <c r="M66" s="99"/>
      <c r="N66" s="176"/>
      <c r="O66" s="177"/>
      <c r="P66" s="178"/>
      <c r="Q66" s="179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4.25" customHeight="1">
      <c r="A67" s="101"/>
      <c r="B67" s="102"/>
      <c r="C67" s="173"/>
      <c r="D67" s="103"/>
      <c r="E67" s="104"/>
      <c r="F67" s="175"/>
      <c r="G67" s="101"/>
      <c r="H67" s="104"/>
      <c r="I67" s="105"/>
      <c r="J67" s="175"/>
      <c r="K67" s="175"/>
      <c r="L67" s="176"/>
      <c r="M67" s="99"/>
      <c r="N67" s="176"/>
      <c r="O67" s="177"/>
      <c r="P67" s="178"/>
      <c r="Q67" s="179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4.25" customHeight="1">
      <c r="A68" s="101"/>
      <c r="B68" s="102"/>
      <c r="C68" s="173"/>
      <c r="D68" s="103"/>
      <c r="E68" s="104"/>
      <c r="F68" s="174"/>
      <c r="G68" s="101"/>
      <c r="H68" s="104"/>
      <c r="I68" s="105"/>
      <c r="J68" s="175"/>
      <c r="K68" s="175"/>
      <c r="L68" s="176"/>
      <c r="M68" s="99"/>
      <c r="N68" s="176"/>
      <c r="O68" s="177"/>
      <c r="P68" s="178"/>
      <c r="Q68" s="179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4.25" customHeight="1">
      <c r="A69" s="101"/>
      <c r="B69" s="102"/>
      <c r="C69" s="173"/>
      <c r="D69" s="103"/>
      <c r="E69" s="104"/>
      <c r="F69" s="174"/>
      <c r="G69" s="101"/>
      <c r="H69" s="104"/>
      <c r="I69" s="105"/>
      <c r="J69" s="175"/>
      <c r="K69" s="175"/>
      <c r="L69" s="175"/>
      <c r="M69" s="175"/>
      <c r="N69" s="176"/>
      <c r="O69" s="180"/>
      <c r="P69" s="178"/>
      <c r="Q69" s="179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4.25" customHeight="1">
      <c r="A70" s="101"/>
      <c r="B70" s="102"/>
      <c r="C70" s="173"/>
      <c r="D70" s="103"/>
      <c r="E70" s="104"/>
      <c r="F70" s="175"/>
      <c r="G70" s="101"/>
      <c r="H70" s="104"/>
      <c r="I70" s="105"/>
      <c r="J70" s="175"/>
      <c r="K70" s="175"/>
      <c r="L70" s="176"/>
      <c r="M70" s="99"/>
      <c r="N70" s="176"/>
      <c r="O70" s="177"/>
      <c r="P70" s="178"/>
      <c r="Q70" s="179"/>
      <c r="R70" s="144"/>
      <c r="S70" s="113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4.25" customHeight="1">
      <c r="A71" s="101"/>
      <c r="B71" s="102"/>
      <c r="C71" s="173"/>
      <c r="D71" s="103"/>
      <c r="E71" s="104"/>
      <c r="F71" s="174"/>
      <c r="G71" s="101"/>
      <c r="H71" s="104"/>
      <c r="I71" s="105"/>
      <c r="J71" s="181"/>
      <c r="K71" s="181"/>
      <c r="L71" s="181"/>
      <c r="M71" s="181"/>
      <c r="N71" s="182"/>
      <c r="O71" s="177"/>
      <c r="P71" s="106"/>
      <c r="Q71" s="179"/>
      <c r="R71" s="144"/>
      <c r="S71" s="113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2.75" customHeight="1">
      <c r="A72" s="126"/>
      <c r="B72" s="119"/>
      <c r="C72" s="119"/>
      <c r="D72" s="119"/>
      <c r="E72" s="6"/>
      <c r="F72" s="127"/>
      <c r="G72" s="6"/>
      <c r="H72" s="6"/>
      <c r="I72" s="6"/>
      <c r="J72" s="1"/>
      <c r="K72" s="6"/>
      <c r="L72" s="6"/>
      <c r="M72" s="6"/>
      <c r="N72" s="1"/>
      <c r="O72" s="1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38" ht="12.75" customHeight="1">
      <c r="A73" s="126"/>
      <c r="B73" s="119"/>
      <c r="C73" s="119"/>
      <c r="D73" s="119"/>
      <c r="E73" s="6"/>
      <c r="F73" s="127"/>
      <c r="G73" s="56"/>
      <c r="H73" s="41"/>
      <c r="I73" s="56"/>
      <c r="J73" s="6"/>
      <c r="K73" s="145"/>
      <c r="L73" s="146"/>
      <c r="M73" s="6"/>
      <c r="N73" s="109"/>
      <c r="O73" s="147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56"/>
      <c r="B74" s="108"/>
      <c r="C74" s="108"/>
      <c r="D74" s="41"/>
      <c r="E74" s="56"/>
      <c r="F74" s="56"/>
      <c r="G74" s="56"/>
      <c r="H74" s="41"/>
      <c r="I74" s="56"/>
      <c r="J74" s="6"/>
      <c r="K74" s="145"/>
      <c r="L74" s="146"/>
      <c r="M74" s="6"/>
      <c r="N74" s="109"/>
      <c r="O74" s="147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41"/>
      <c r="B75" s="183" t="s">
        <v>613</v>
      </c>
      <c r="C75" s="183"/>
      <c r="D75" s="183"/>
      <c r="E75" s="183"/>
      <c r="F75" s="6"/>
      <c r="G75" s="6"/>
      <c r="H75" s="137"/>
      <c r="I75" s="6"/>
      <c r="J75" s="137"/>
      <c r="K75" s="138"/>
      <c r="L75" s="6"/>
      <c r="M75" s="6"/>
      <c r="N75" s="1"/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38.25" customHeight="1">
      <c r="A76" s="95" t="s">
        <v>16</v>
      </c>
      <c r="B76" s="96" t="s">
        <v>564</v>
      </c>
      <c r="C76" s="96"/>
      <c r="D76" s="97" t="s">
        <v>575</v>
      </c>
      <c r="E76" s="96" t="s">
        <v>576</v>
      </c>
      <c r="F76" s="96" t="s">
        <v>577</v>
      </c>
      <c r="G76" s="96" t="s">
        <v>614</v>
      </c>
      <c r="H76" s="96" t="s">
        <v>615</v>
      </c>
      <c r="I76" s="96" t="s">
        <v>580</v>
      </c>
      <c r="J76" s="184" t="s">
        <v>581</v>
      </c>
      <c r="K76" s="96" t="s">
        <v>582</v>
      </c>
      <c r="L76" s="96" t="s">
        <v>616</v>
      </c>
      <c r="M76" s="96" t="s">
        <v>585</v>
      </c>
      <c r="N76" s="97" t="s">
        <v>586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185">
        <v>1</v>
      </c>
      <c r="B77" s="186">
        <v>41579</v>
      </c>
      <c r="C77" s="186"/>
      <c r="D77" s="187" t="s">
        <v>617</v>
      </c>
      <c r="E77" s="188" t="s">
        <v>618</v>
      </c>
      <c r="F77" s="189">
        <v>82</v>
      </c>
      <c r="G77" s="188" t="s">
        <v>619</v>
      </c>
      <c r="H77" s="188">
        <v>100</v>
      </c>
      <c r="I77" s="190">
        <v>100</v>
      </c>
      <c r="J77" s="191" t="s">
        <v>620</v>
      </c>
      <c r="K77" s="192">
        <f t="shared" ref="K77:K129" si="30">H77-F77</f>
        <v>18</v>
      </c>
      <c r="L77" s="193">
        <f t="shared" ref="L77:L129" si="31">K77/F77</f>
        <v>0.21951219512195122</v>
      </c>
      <c r="M77" s="188" t="s">
        <v>587</v>
      </c>
      <c r="N77" s="194">
        <v>42657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85">
        <v>2</v>
      </c>
      <c r="B78" s="186">
        <v>41794</v>
      </c>
      <c r="C78" s="186"/>
      <c r="D78" s="187" t="s">
        <v>621</v>
      </c>
      <c r="E78" s="188" t="s">
        <v>589</v>
      </c>
      <c r="F78" s="189">
        <v>257</v>
      </c>
      <c r="G78" s="188" t="s">
        <v>619</v>
      </c>
      <c r="H78" s="188">
        <v>300</v>
      </c>
      <c r="I78" s="190">
        <v>300</v>
      </c>
      <c r="J78" s="191" t="s">
        <v>620</v>
      </c>
      <c r="K78" s="192">
        <f t="shared" si="30"/>
        <v>43</v>
      </c>
      <c r="L78" s="193">
        <f t="shared" si="31"/>
        <v>0.16731517509727625</v>
      </c>
      <c r="M78" s="188" t="s">
        <v>587</v>
      </c>
      <c r="N78" s="194">
        <v>41822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85">
        <v>3</v>
      </c>
      <c r="B79" s="186">
        <v>41828</v>
      </c>
      <c r="C79" s="186"/>
      <c r="D79" s="187" t="s">
        <v>622</v>
      </c>
      <c r="E79" s="188" t="s">
        <v>589</v>
      </c>
      <c r="F79" s="189">
        <v>393</v>
      </c>
      <c r="G79" s="188" t="s">
        <v>619</v>
      </c>
      <c r="H79" s="188">
        <v>468</v>
      </c>
      <c r="I79" s="190">
        <v>468</v>
      </c>
      <c r="J79" s="191" t="s">
        <v>620</v>
      </c>
      <c r="K79" s="192">
        <f t="shared" si="30"/>
        <v>75</v>
      </c>
      <c r="L79" s="193">
        <f t="shared" si="31"/>
        <v>0.19083969465648856</v>
      </c>
      <c r="M79" s="188" t="s">
        <v>587</v>
      </c>
      <c r="N79" s="194">
        <v>41863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85">
        <v>4</v>
      </c>
      <c r="B80" s="186">
        <v>41857</v>
      </c>
      <c r="C80" s="186"/>
      <c r="D80" s="187" t="s">
        <v>623</v>
      </c>
      <c r="E80" s="188" t="s">
        <v>589</v>
      </c>
      <c r="F80" s="189">
        <v>205</v>
      </c>
      <c r="G80" s="188" t="s">
        <v>619</v>
      </c>
      <c r="H80" s="188">
        <v>275</v>
      </c>
      <c r="I80" s="190">
        <v>250</v>
      </c>
      <c r="J80" s="191" t="s">
        <v>620</v>
      </c>
      <c r="K80" s="192">
        <f t="shared" si="30"/>
        <v>70</v>
      </c>
      <c r="L80" s="193">
        <f t="shared" si="31"/>
        <v>0.34146341463414637</v>
      </c>
      <c r="M80" s="188" t="s">
        <v>587</v>
      </c>
      <c r="N80" s="194">
        <v>41962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85">
        <v>5</v>
      </c>
      <c r="B81" s="186">
        <v>41886</v>
      </c>
      <c r="C81" s="186"/>
      <c r="D81" s="187" t="s">
        <v>624</v>
      </c>
      <c r="E81" s="188" t="s">
        <v>589</v>
      </c>
      <c r="F81" s="189">
        <v>162</v>
      </c>
      <c r="G81" s="188" t="s">
        <v>619</v>
      </c>
      <c r="H81" s="188">
        <v>190</v>
      </c>
      <c r="I81" s="190">
        <v>190</v>
      </c>
      <c r="J81" s="191" t="s">
        <v>620</v>
      </c>
      <c r="K81" s="192">
        <f t="shared" si="30"/>
        <v>28</v>
      </c>
      <c r="L81" s="193">
        <f t="shared" si="31"/>
        <v>0.1728395061728395</v>
      </c>
      <c r="M81" s="188" t="s">
        <v>587</v>
      </c>
      <c r="N81" s="194">
        <v>42006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85">
        <v>6</v>
      </c>
      <c r="B82" s="186">
        <v>41886</v>
      </c>
      <c r="C82" s="186"/>
      <c r="D82" s="187" t="s">
        <v>625</v>
      </c>
      <c r="E82" s="188" t="s">
        <v>589</v>
      </c>
      <c r="F82" s="189">
        <v>75</v>
      </c>
      <c r="G82" s="188" t="s">
        <v>619</v>
      </c>
      <c r="H82" s="188">
        <v>91.5</v>
      </c>
      <c r="I82" s="190" t="s">
        <v>626</v>
      </c>
      <c r="J82" s="191" t="s">
        <v>627</v>
      </c>
      <c r="K82" s="192">
        <f t="shared" si="30"/>
        <v>16.5</v>
      </c>
      <c r="L82" s="193">
        <f t="shared" si="31"/>
        <v>0.22</v>
      </c>
      <c r="M82" s="188" t="s">
        <v>587</v>
      </c>
      <c r="N82" s="194">
        <v>41954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85">
        <v>7</v>
      </c>
      <c r="B83" s="186">
        <v>41913</v>
      </c>
      <c r="C83" s="186"/>
      <c r="D83" s="187" t="s">
        <v>628</v>
      </c>
      <c r="E83" s="188" t="s">
        <v>589</v>
      </c>
      <c r="F83" s="189">
        <v>850</v>
      </c>
      <c r="G83" s="188" t="s">
        <v>619</v>
      </c>
      <c r="H83" s="188">
        <v>982.5</v>
      </c>
      <c r="I83" s="190">
        <v>1050</v>
      </c>
      <c r="J83" s="191" t="s">
        <v>629</v>
      </c>
      <c r="K83" s="192">
        <f t="shared" si="30"/>
        <v>132.5</v>
      </c>
      <c r="L83" s="193">
        <f t="shared" si="31"/>
        <v>0.15588235294117647</v>
      </c>
      <c r="M83" s="188" t="s">
        <v>587</v>
      </c>
      <c r="N83" s="194">
        <v>42039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85">
        <v>8</v>
      </c>
      <c r="B84" s="186">
        <v>41913</v>
      </c>
      <c r="C84" s="186"/>
      <c r="D84" s="187" t="s">
        <v>630</v>
      </c>
      <c r="E84" s="188" t="s">
        <v>589</v>
      </c>
      <c r="F84" s="189">
        <v>475</v>
      </c>
      <c r="G84" s="188" t="s">
        <v>619</v>
      </c>
      <c r="H84" s="188">
        <v>515</v>
      </c>
      <c r="I84" s="190">
        <v>600</v>
      </c>
      <c r="J84" s="191" t="s">
        <v>631</v>
      </c>
      <c r="K84" s="192">
        <f t="shared" si="30"/>
        <v>40</v>
      </c>
      <c r="L84" s="193">
        <f t="shared" si="31"/>
        <v>8.4210526315789472E-2</v>
      </c>
      <c r="M84" s="188" t="s">
        <v>587</v>
      </c>
      <c r="N84" s="194">
        <v>41939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85">
        <v>9</v>
      </c>
      <c r="B85" s="186">
        <v>41913</v>
      </c>
      <c r="C85" s="186"/>
      <c r="D85" s="187" t="s">
        <v>632</v>
      </c>
      <c r="E85" s="188" t="s">
        <v>589</v>
      </c>
      <c r="F85" s="189">
        <v>86</v>
      </c>
      <c r="G85" s="188" t="s">
        <v>619</v>
      </c>
      <c r="H85" s="188">
        <v>99</v>
      </c>
      <c r="I85" s="190">
        <v>140</v>
      </c>
      <c r="J85" s="191" t="s">
        <v>633</v>
      </c>
      <c r="K85" s="192">
        <f t="shared" si="30"/>
        <v>13</v>
      </c>
      <c r="L85" s="193">
        <f t="shared" si="31"/>
        <v>0.15116279069767441</v>
      </c>
      <c r="M85" s="188" t="s">
        <v>587</v>
      </c>
      <c r="N85" s="194">
        <v>41939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85">
        <v>10</v>
      </c>
      <c r="B86" s="186">
        <v>41926</v>
      </c>
      <c r="C86" s="186"/>
      <c r="D86" s="187" t="s">
        <v>634</v>
      </c>
      <c r="E86" s="188" t="s">
        <v>589</v>
      </c>
      <c r="F86" s="189">
        <v>496.6</v>
      </c>
      <c r="G86" s="188" t="s">
        <v>619</v>
      </c>
      <c r="H86" s="188">
        <v>621</v>
      </c>
      <c r="I86" s="190">
        <v>580</v>
      </c>
      <c r="J86" s="191" t="s">
        <v>620</v>
      </c>
      <c r="K86" s="192">
        <f t="shared" si="30"/>
        <v>124.39999999999998</v>
      </c>
      <c r="L86" s="193">
        <f t="shared" si="31"/>
        <v>0.25050342327829234</v>
      </c>
      <c r="M86" s="188" t="s">
        <v>587</v>
      </c>
      <c r="N86" s="194">
        <v>42605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85">
        <v>11</v>
      </c>
      <c r="B87" s="186">
        <v>41926</v>
      </c>
      <c r="C87" s="186"/>
      <c r="D87" s="187" t="s">
        <v>635</v>
      </c>
      <c r="E87" s="188" t="s">
        <v>589</v>
      </c>
      <c r="F87" s="189">
        <v>2481.9</v>
      </c>
      <c r="G87" s="188" t="s">
        <v>619</v>
      </c>
      <c r="H87" s="188">
        <v>2840</v>
      </c>
      <c r="I87" s="190">
        <v>2870</v>
      </c>
      <c r="J87" s="191" t="s">
        <v>636</v>
      </c>
      <c r="K87" s="192">
        <f t="shared" si="30"/>
        <v>358.09999999999991</v>
      </c>
      <c r="L87" s="193">
        <f t="shared" si="31"/>
        <v>0.14428462065353154</v>
      </c>
      <c r="M87" s="188" t="s">
        <v>587</v>
      </c>
      <c r="N87" s="194">
        <v>42017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85">
        <v>12</v>
      </c>
      <c r="B88" s="186">
        <v>41928</v>
      </c>
      <c r="C88" s="186"/>
      <c r="D88" s="187" t="s">
        <v>637</v>
      </c>
      <c r="E88" s="188" t="s">
        <v>589</v>
      </c>
      <c r="F88" s="189">
        <v>84.5</v>
      </c>
      <c r="G88" s="188" t="s">
        <v>619</v>
      </c>
      <c r="H88" s="188">
        <v>93</v>
      </c>
      <c r="I88" s="190">
        <v>110</v>
      </c>
      <c r="J88" s="191" t="s">
        <v>638</v>
      </c>
      <c r="K88" s="192">
        <f t="shared" si="30"/>
        <v>8.5</v>
      </c>
      <c r="L88" s="193">
        <f t="shared" si="31"/>
        <v>0.10059171597633136</v>
      </c>
      <c r="M88" s="188" t="s">
        <v>587</v>
      </c>
      <c r="N88" s="194">
        <v>41939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85">
        <v>13</v>
      </c>
      <c r="B89" s="186">
        <v>41928</v>
      </c>
      <c r="C89" s="186"/>
      <c r="D89" s="187" t="s">
        <v>639</v>
      </c>
      <c r="E89" s="188" t="s">
        <v>589</v>
      </c>
      <c r="F89" s="189">
        <v>401</v>
      </c>
      <c r="G89" s="188" t="s">
        <v>619</v>
      </c>
      <c r="H89" s="188">
        <v>428</v>
      </c>
      <c r="I89" s="190">
        <v>450</v>
      </c>
      <c r="J89" s="191" t="s">
        <v>640</v>
      </c>
      <c r="K89" s="192">
        <f t="shared" si="30"/>
        <v>27</v>
      </c>
      <c r="L89" s="193">
        <f t="shared" si="31"/>
        <v>6.7331670822942641E-2</v>
      </c>
      <c r="M89" s="188" t="s">
        <v>587</v>
      </c>
      <c r="N89" s="194">
        <v>42020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85">
        <v>14</v>
      </c>
      <c r="B90" s="186">
        <v>41928</v>
      </c>
      <c r="C90" s="186"/>
      <c r="D90" s="187" t="s">
        <v>641</v>
      </c>
      <c r="E90" s="188" t="s">
        <v>589</v>
      </c>
      <c r="F90" s="189">
        <v>101</v>
      </c>
      <c r="G90" s="188" t="s">
        <v>619</v>
      </c>
      <c r="H90" s="188">
        <v>112</v>
      </c>
      <c r="I90" s="190">
        <v>120</v>
      </c>
      <c r="J90" s="191" t="s">
        <v>642</v>
      </c>
      <c r="K90" s="192">
        <f t="shared" si="30"/>
        <v>11</v>
      </c>
      <c r="L90" s="193">
        <f t="shared" si="31"/>
        <v>0.10891089108910891</v>
      </c>
      <c r="M90" s="188" t="s">
        <v>587</v>
      </c>
      <c r="N90" s="194">
        <v>41939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85">
        <v>15</v>
      </c>
      <c r="B91" s="186">
        <v>41954</v>
      </c>
      <c r="C91" s="186"/>
      <c r="D91" s="187" t="s">
        <v>643</v>
      </c>
      <c r="E91" s="188" t="s">
        <v>589</v>
      </c>
      <c r="F91" s="189">
        <v>59</v>
      </c>
      <c r="G91" s="188" t="s">
        <v>619</v>
      </c>
      <c r="H91" s="188">
        <v>76</v>
      </c>
      <c r="I91" s="190">
        <v>76</v>
      </c>
      <c r="J91" s="191" t="s">
        <v>620</v>
      </c>
      <c r="K91" s="192">
        <f t="shared" si="30"/>
        <v>17</v>
      </c>
      <c r="L91" s="193">
        <f t="shared" si="31"/>
        <v>0.28813559322033899</v>
      </c>
      <c r="M91" s="188" t="s">
        <v>587</v>
      </c>
      <c r="N91" s="194">
        <v>43032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85">
        <v>16</v>
      </c>
      <c r="B92" s="186">
        <v>41954</v>
      </c>
      <c r="C92" s="186"/>
      <c r="D92" s="187" t="s">
        <v>632</v>
      </c>
      <c r="E92" s="188" t="s">
        <v>589</v>
      </c>
      <c r="F92" s="189">
        <v>99</v>
      </c>
      <c r="G92" s="188" t="s">
        <v>619</v>
      </c>
      <c r="H92" s="188">
        <v>120</v>
      </c>
      <c r="I92" s="190">
        <v>120</v>
      </c>
      <c r="J92" s="191" t="s">
        <v>600</v>
      </c>
      <c r="K92" s="192">
        <f t="shared" si="30"/>
        <v>21</v>
      </c>
      <c r="L92" s="193">
        <f t="shared" si="31"/>
        <v>0.21212121212121213</v>
      </c>
      <c r="M92" s="188" t="s">
        <v>587</v>
      </c>
      <c r="N92" s="194">
        <v>41960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85">
        <v>17</v>
      </c>
      <c r="B93" s="186">
        <v>41956</v>
      </c>
      <c r="C93" s="186"/>
      <c r="D93" s="187" t="s">
        <v>644</v>
      </c>
      <c r="E93" s="188" t="s">
        <v>589</v>
      </c>
      <c r="F93" s="189">
        <v>22</v>
      </c>
      <c r="G93" s="188" t="s">
        <v>619</v>
      </c>
      <c r="H93" s="188">
        <v>33.549999999999997</v>
      </c>
      <c r="I93" s="190">
        <v>32</v>
      </c>
      <c r="J93" s="191" t="s">
        <v>645</v>
      </c>
      <c r="K93" s="192">
        <f t="shared" si="30"/>
        <v>11.549999999999997</v>
      </c>
      <c r="L93" s="193">
        <f t="shared" si="31"/>
        <v>0.52499999999999991</v>
      </c>
      <c r="M93" s="188" t="s">
        <v>587</v>
      </c>
      <c r="N93" s="194">
        <v>42188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85">
        <v>18</v>
      </c>
      <c r="B94" s="186">
        <v>41976</v>
      </c>
      <c r="C94" s="186"/>
      <c r="D94" s="187" t="s">
        <v>646</v>
      </c>
      <c r="E94" s="188" t="s">
        <v>589</v>
      </c>
      <c r="F94" s="189">
        <v>440</v>
      </c>
      <c r="G94" s="188" t="s">
        <v>619</v>
      </c>
      <c r="H94" s="188">
        <v>520</v>
      </c>
      <c r="I94" s="190">
        <v>520</v>
      </c>
      <c r="J94" s="191" t="s">
        <v>647</v>
      </c>
      <c r="K94" s="192">
        <f t="shared" si="30"/>
        <v>80</v>
      </c>
      <c r="L94" s="193">
        <f t="shared" si="31"/>
        <v>0.18181818181818182</v>
      </c>
      <c r="M94" s="188" t="s">
        <v>587</v>
      </c>
      <c r="N94" s="194">
        <v>42208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85">
        <v>19</v>
      </c>
      <c r="B95" s="186">
        <v>41976</v>
      </c>
      <c r="C95" s="186"/>
      <c r="D95" s="187" t="s">
        <v>648</v>
      </c>
      <c r="E95" s="188" t="s">
        <v>589</v>
      </c>
      <c r="F95" s="189">
        <v>360</v>
      </c>
      <c r="G95" s="188" t="s">
        <v>619</v>
      </c>
      <c r="H95" s="188">
        <v>427</v>
      </c>
      <c r="I95" s="190">
        <v>425</v>
      </c>
      <c r="J95" s="191" t="s">
        <v>649</v>
      </c>
      <c r="K95" s="192">
        <f t="shared" si="30"/>
        <v>67</v>
      </c>
      <c r="L95" s="193">
        <f t="shared" si="31"/>
        <v>0.18611111111111112</v>
      </c>
      <c r="M95" s="188" t="s">
        <v>587</v>
      </c>
      <c r="N95" s="194">
        <v>42058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85">
        <v>20</v>
      </c>
      <c r="B96" s="186">
        <v>42012</v>
      </c>
      <c r="C96" s="186"/>
      <c r="D96" s="187" t="s">
        <v>650</v>
      </c>
      <c r="E96" s="188" t="s">
        <v>589</v>
      </c>
      <c r="F96" s="189">
        <v>360</v>
      </c>
      <c r="G96" s="188" t="s">
        <v>619</v>
      </c>
      <c r="H96" s="188">
        <v>455</v>
      </c>
      <c r="I96" s="190">
        <v>420</v>
      </c>
      <c r="J96" s="191" t="s">
        <v>651</v>
      </c>
      <c r="K96" s="192">
        <f t="shared" si="30"/>
        <v>95</v>
      </c>
      <c r="L96" s="193">
        <f t="shared" si="31"/>
        <v>0.2638888888888889</v>
      </c>
      <c r="M96" s="188" t="s">
        <v>587</v>
      </c>
      <c r="N96" s="194">
        <v>42024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85">
        <v>21</v>
      </c>
      <c r="B97" s="186">
        <v>42012</v>
      </c>
      <c r="C97" s="186"/>
      <c r="D97" s="187" t="s">
        <v>652</v>
      </c>
      <c r="E97" s="188" t="s">
        <v>589</v>
      </c>
      <c r="F97" s="189">
        <v>130</v>
      </c>
      <c r="G97" s="188"/>
      <c r="H97" s="188">
        <v>175.5</v>
      </c>
      <c r="I97" s="190">
        <v>165</v>
      </c>
      <c r="J97" s="191" t="s">
        <v>653</v>
      </c>
      <c r="K97" s="192">
        <f t="shared" si="30"/>
        <v>45.5</v>
      </c>
      <c r="L97" s="193">
        <f t="shared" si="31"/>
        <v>0.35</v>
      </c>
      <c r="M97" s="188" t="s">
        <v>587</v>
      </c>
      <c r="N97" s="194">
        <v>43088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85">
        <v>22</v>
      </c>
      <c r="B98" s="186">
        <v>42040</v>
      </c>
      <c r="C98" s="186"/>
      <c r="D98" s="187" t="s">
        <v>381</v>
      </c>
      <c r="E98" s="188" t="s">
        <v>618</v>
      </c>
      <c r="F98" s="189">
        <v>98</v>
      </c>
      <c r="G98" s="188"/>
      <c r="H98" s="188">
        <v>120</v>
      </c>
      <c r="I98" s="190">
        <v>120</v>
      </c>
      <c r="J98" s="191" t="s">
        <v>620</v>
      </c>
      <c r="K98" s="192">
        <f t="shared" si="30"/>
        <v>22</v>
      </c>
      <c r="L98" s="193">
        <f t="shared" si="31"/>
        <v>0.22448979591836735</v>
      </c>
      <c r="M98" s="188" t="s">
        <v>587</v>
      </c>
      <c r="N98" s="194">
        <v>42753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85">
        <v>23</v>
      </c>
      <c r="B99" s="186">
        <v>42040</v>
      </c>
      <c r="C99" s="186"/>
      <c r="D99" s="187" t="s">
        <v>654</v>
      </c>
      <c r="E99" s="188" t="s">
        <v>618</v>
      </c>
      <c r="F99" s="189">
        <v>196</v>
      </c>
      <c r="G99" s="188"/>
      <c r="H99" s="188">
        <v>262</v>
      </c>
      <c r="I99" s="190">
        <v>255</v>
      </c>
      <c r="J99" s="191" t="s">
        <v>620</v>
      </c>
      <c r="K99" s="192">
        <f t="shared" si="30"/>
        <v>66</v>
      </c>
      <c r="L99" s="193">
        <f t="shared" si="31"/>
        <v>0.33673469387755101</v>
      </c>
      <c r="M99" s="188" t="s">
        <v>587</v>
      </c>
      <c r="N99" s="194">
        <v>42599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95">
        <v>24</v>
      </c>
      <c r="B100" s="196">
        <v>42067</v>
      </c>
      <c r="C100" s="196"/>
      <c r="D100" s="197" t="s">
        <v>380</v>
      </c>
      <c r="E100" s="198" t="s">
        <v>618</v>
      </c>
      <c r="F100" s="199">
        <v>235</v>
      </c>
      <c r="G100" s="199"/>
      <c r="H100" s="200">
        <v>77</v>
      </c>
      <c r="I100" s="200" t="s">
        <v>655</v>
      </c>
      <c r="J100" s="201" t="s">
        <v>656</v>
      </c>
      <c r="K100" s="202">
        <f t="shared" si="30"/>
        <v>-158</v>
      </c>
      <c r="L100" s="203">
        <f t="shared" si="31"/>
        <v>-0.67234042553191486</v>
      </c>
      <c r="M100" s="199" t="s">
        <v>599</v>
      </c>
      <c r="N100" s="196">
        <v>43522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85">
        <v>25</v>
      </c>
      <c r="B101" s="186">
        <v>42067</v>
      </c>
      <c r="C101" s="186"/>
      <c r="D101" s="187" t="s">
        <v>657</v>
      </c>
      <c r="E101" s="188" t="s">
        <v>618</v>
      </c>
      <c r="F101" s="189">
        <v>185</v>
      </c>
      <c r="G101" s="188"/>
      <c r="H101" s="188">
        <v>224</v>
      </c>
      <c r="I101" s="190" t="s">
        <v>658</v>
      </c>
      <c r="J101" s="191" t="s">
        <v>620</v>
      </c>
      <c r="K101" s="192">
        <f t="shared" si="30"/>
        <v>39</v>
      </c>
      <c r="L101" s="193">
        <f t="shared" si="31"/>
        <v>0.21081081081081082</v>
      </c>
      <c r="M101" s="188" t="s">
        <v>587</v>
      </c>
      <c r="N101" s="194">
        <v>42647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95">
        <v>26</v>
      </c>
      <c r="B102" s="196">
        <v>42090</v>
      </c>
      <c r="C102" s="196"/>
      <c r="D102" s="204" t="s">
        <v>659</v>
      </c>
      <c r="E102" s="199" t="s">
        <v>618</v>
      </c>
      <c r="F102" s="199">
        <v>49.5</v>
      </c>
      <c r="G102" s="200"/>
      <c r="H102" s="200">
        <v>15.85</v>
      </c>
      <c r="I102" s="200">
        <v>67</v>
      </c>
      <c r="J102" s="201" t="s">
        <v>660</v>
      </c>
      <c r="K102" s="200">
        <f t="shared" si="30"/>
        <v>-33.65</v>
      </c>
      <c r="L102" s="205">
        <f t="shared" si="31"/>
        <v>-0.67979797979797973</v>
      </c>
      <c r="M102" s="199" t="s">
        <v>599</v>
      </c>
      <c r="N102" s="206">
        <v>43627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85">
        <v>27</v>
      </c>
      <c r="B103" s="186">
        <v>42093</v>
      </c>
      <c r="C103" s="186"/>
      <c r="D103" s="187" t="s">
        <v>661</v>
      </c>
      <c r="E103" s="188" t="s">
        <v>618</v>
      </c>
      <c r="F103" s="189">
        <v>183.5</v>
      </c>
      <c r="G103" s="188"/>
      <c r="H103" s="188">
        <v>219</v>
      </c>
      <c r="I103" s="190">
        <v>218</v>
      </c>
      <c r="J103" s="191" t="s">
        <v>662</v>
      </c>
      <c r="K103" s="192">
        <f t="shared" si="30"/>
        <v>35.5</v>
      </c>
      <c r="L103" s="193">
        <f t="shared" si="31"/>
        <v>0.19346049046321526</v>
      </c>
      <c r="M103" s="188" t="s">
        <v>587</v>
      </c>
      <c r="N103" s="194">
        <v>42103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85">
        <v>28</v>
      </c>
      <c r="B104" s="186">
        <v>42114</v>
      </c>
      <c r="C104" s="186"/>
      <c r="D104" s="187" t="s">
        <v>663</v>
      </c>
      <c r="E104" s="188" t="s">
        <v>618</v>
      </c>
      <c r="F104" s="189">
        <f>(227+237)/2</f>
        <v>232</v>
      </c>
      <c r="G104" s="188"/>
      <c r="H104" s="188">
        <v>298</v>
      </c>
      <c r="I104" s="190">
        <v>298</v>
      </c>
      <c r="J104" s="191" t="s">
        <v>620</v>
      </c>
      <c r="K104" s="192">
        <f t="shared" si="30"/>
        <v>66</v>
      </c>
      <c r="L104" s="193">
        <f t="shared" si="31"/>
        <v>0.28448275862068967</v>
      </c>
      <c r="M104" s="188" t="s">
        <v>587</v>
      </c>
      <c r="N104" s="194">
        <v>42823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85">
        <v>29</v>
      </c>
      <c r="B105" s="186">
        <v>42128</v>
      </c>
      <c r="C105" s="186"/>
      <c r="D105" s="187" t="s">
        <v>664</v>
      </c>
      <c r="E105" s="188" t="s">
        <v>589</v>
      </c>
      <c r="F105" s="189">
        <v>385</v>
      </c>
      <c r="G105" s="188"/>
      <c r="H105" s="188">
        <f>212.5+331</f>
        <v>543.5</v>
      </c>
      <c r="I105" s="190">
        <v>510</v>
      </c>
      <c r="J105" s="191" t="s">
        <v>665</v>
      </c>
      <c r="K105" s="192">
        <f t="shared" si="30"/>
        <v>158.5</v>
      </c>
      <c r="L105" s="193">
        <f t="shared" si="31"/>
        <v>0.41168831168831171</v>
      </c>
      <c r="M105" s="188" t="s">
        <v>587</v>
      </c>
      <c r="N105" s="194">
        <v>42235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5">
        <v>30</v>
      </c>
      <c r="B106" s="186">
        <v>42128</v>
      </c>
      <c r="C106" s="186"/>
      <c r="D106" s="187" t="s">
        <v>666</v>
      </c>
      <c r="E106" s="188" t="s">
        <v>589</v>
      </c>
      <c r="F106" s="189">
        <v>115.5</v>
      </c>
      <c r="G106" s="188"/>
      <c r="H106" s="188">
        <v>146</v>
      </c>
      <c r="I106" s="190">
        <v>142</v>
      </c>
      <c r="J106" s="191" t="s">
        <v>667</v>
      </c>
      <c r="K106" s="192">
        <f t="shared" si="30"/>
        <v>30.5</v>
      </c>
      <c r="L106" s="193">
        <f t="shared" si="31"/>
        <v>0.26406926406926406</v>
      </c>
      <c r="M106" s="188" t="s">
        <v>587</v>
      </c>
      <c r="N106" s="194">
        <v>42202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85">
        <v>31</v>
      </c>
      <c r="B107" s="186">
        <v>42151</v>
      </c>
      <c r="C107" s="186"/>
      <c r="D107" s="187" t="s">
        <v>668</v>
      </c>
      <c r="E107" s="188" t="s">
        <v>589</v>
      </c>
      <c r="F107" s="189">
        <v>237.5</v>
      </c>
      <c r="G107" s="188"/>
      <c r="H107" s="188">
        <v>279.5</v>
      </c>
      <c r="I107" s="190">
        <v>278</v>
      </c>
      <c r="J107" s="191" t="s">
        <v>620</v>
      </c>
      <c r="K107" s="192">
        <f t="shared" si="30"/>
        <v>42</v>
      </c>
      <c r="L107" s="193">
        <f t="shared" si="31"/>
        <v>0.17684210526315788</v>
      </c>
      <c r="M107" s="188" t="s">
        <v>587</v>
      </c>
      <c r="N107" s="194">
        <v>42222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5">
        <v>32</v>
      </c>
      <c r="B108" s="186">
        <v>42174</v>
      </c>
      <c r="C108" s="186"/>
      <c r="D108" s="187" t="s">
        <v>639</v>
      </c>
      <c r="E108" s="188" t="s">
        <v>618</v>
      </c>
      <c r="F108" s="189">
        <v>340</v>
      </c>
      <c r="G108" s="188"/>
      <c r="H108" s="188">
        <v>448</v>
      </c>
      <c r="I108" s="190">
        <v>448</v>
      </c>
      <c r="J108" s="191" t="s">
        <v>620</v>
      </c>
      <c r="K108" s="192">
        <f t="shared" si="30"/>
        <v>108</v>
      </c>
      <c r="L108" s="193">
        <f t="shared" si="31"/>
        <v>0.31764705882352939</v>
      </c>
      <c r="M108" s="188" t="s">
        <v>587</v>
      </c>
      <c r="N108" s="194">
        <v>43018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85">
        <v>33</v>
      </c>
      <c r="B109" s="186">
        <v>42191</v>
      </c>
      <c r="C109" s="186"/>
      <c r="D109" s="187" t="s">
        <v>669</v>
      </c>
      <c r="E109" s="188" t="s">
        <v>618</v>
      </c>
      <c r="F109" s="189">
        <v>390</v>
      </c>
      <c r="G109" s="188"/>
      <c r="H109" s="188">
        <v>460</v>
      </c>
      <c r="I109" s="190">
        <v>460</v>
      </c>
      <c r="J109" s="191" t="s">
        <v>620</v>
      </c>
      <c r="K109" s="192">
        <f t="shared" si="30"/>
        <v>70</v>
      </c>
      <c r="L109" s="193">
        <f t="shared" si="31"/>
        <v>0.17948717948717949</v>
      </c>
      <c r="M109" s="188" t="s">
        <v>587</v>
      </c>
      <c r="N109" s="194">
        <v>42478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95">
        <v>34</v>
      </c>
      <c r="B110" s="196">
        <v>42195</v>
      </c>
      <c r="C110" s="196"/>
      <c r="D110" s="197" t="s">
        <v>670</v>
      </c>
      <c r="E110" s="198" t="s">
        <v>618</v>
      </c>
      <c r="F110" s="199">
        <v>122.5</v>
      </c>
      <c r="G110" s="199"/>
      <c r="H110" s="200">
        <v>61</v>
      </c>
      <c r="I110" s="200">
        <v>172</v>
      </c>
      <c r="J110" s="201" t="s">
        <v>671</v>
      </c>
      <c r="K110" s="202">
        <f t="shared" si="30"/>
        <v>-61.5</v>
      </c>
      <c r="L110" s="203">
        <f t="shared" si="31"/>
        <v>-0.50204081632653064</v>
      </c>
      <c r="M110" s="199" t="s">
        <v>599</v>
      </c>
      <c r="N110" s="196">
        <v>43333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85">
        <v>35</v>
      </c>
      <c r="B111" s="186">
        <v>42219</v>
      </c>
      <c r="C111" s="186"/>
      <c r="D111" s="187" t="s">
        <v>672</v>
      </c>
      <c r="E111" s="188" t="s">
        <v>618</v>
      </c>
      <c r="F111" s="189">
        <v>297.5</v>
      </c>
      <c r="G111" s="188"/>
      <c r="H111" s="188">
        <v>350</v>
      </c>
      <c r="I111" s="190">
        <v>360</v>
      </c>
      <c r="J111" s="191" t="s">
        <v>673</v>
      </c>
      <c r="K111" s="192">
        <f t="shared" si="30"/>
        <v>52.5</v>
      </c>
      <c r="L111" s="193">
        <f t="shared" si="31"/>
        <v>0.17647058823529413</v>
      </c>
      <c r="M111" s="188" t="s">
        <v>587</v>
      </c>
      <c r="N111" s="194">
        <v>42232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85">
        <v>36</v>
      </c>
      <c r="B112" s="186">
        <v>42219</v>
      </c>
      <c r="C112" s="186"/>
      <c r="D112" s="187" t="s">
        <v>674</v>
      </c>
      <c r="E112" s="188" t="s">
        <v>618</v>
      </c>
      <c r="F112" s="189">
        <v>115.5</v>
      </c>
      <c r="G112" s="188"/>
      <c r="H112" s="188">
        <v>149</v>
      </c>
      <c r="I112" s="190">
        <v>140</v>
      </c>
      <c r="J112" s="191" t="s">
        <v>675</v>
      </c>
      <c r="K112" s="192">
        <f t="shared" si="30"/>
        <v>33.5</v>
      </c>
      <c r="L112" s="193">
        <f t="shared" si="31"/>
        <v>0.29004329004329005</v>
      </c>
      <c r="M112" s="188" t="s">
        <v>587</v>
      </c>
      <c r="N112" s="194">
        <v>42740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5">
        <v>37</v>
      </c>
      <c r="B113" s="186">
        <v>42251</v>
      </c>
      <c r="C113" s="186"/>
      <c r="D113" s="187" t="s">
        <v>668</v>
      </c>
      <c r="E113" s="188" t="s">
        <v>618</v>
      </c>
      <c r="F113" s="189">
        <v>226</v>
      </c>
      <c r="G113" s="188"/>
      <c r="H113" s="188">
        <v>292</v>
      </c>
      <c r="I113" s="190">
        <v>292</v>
      </c>
      <c r="J113" s="191" t="s">
        <v>676</v>
      </c>
      <c r="K113" s="192">
        <f t="shared" si="30"/>
        <v>66</v>
      </c>
      <c r="L113" s="193">
        <f t="shared" si="31"/>
        <v>0.29203539823008851</v>
      </c>
      <c r="M113" s="188" t="s">
        <v>587</v>
      </c>
      <c r="N113" s="194">
        <v>42286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5">
        <v>38</v>
      </c>
      <c r="B114" s="186">
        <v>42254</v>
      </c>
      <c r="C114" s="186"/>
      <c r="D114" s="187" t="s">
        <v>663</v>
      </c>
      <c r="E114" s="188" t="s">
        <v>618</v>
      </c>
      <c r="F114" s="189">
        <v>232.5</v>
      </c>
      <c r="G114" s="188"/>
      <c r="H114" s="188">
        <v>312.5</v>
      </c>
      <c r="I114" s="190">
        <v>310</v>
      </c>
      <c r="J114" s="191" t="s">
        <v>620</v>
      </c>
      <c r="K114" s="192">
        <f t="shared" si="30"/>
        <v>80</v>
      </c>
      <c r="L114" s="193">
        <f t="shared" si="31"/>
        <v>0.34408602150537637</v>
      </c>
      <c r="M114" s="188" t="s">
        <v>587</v>
      </c>
      <c r="N114" s="194">
        <v>42823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5">
        <v>39</v>
      </c>
      <c r="B115" s="186">
        <v>42268</v>
      </c>
      <c r="C115" s="186"/>
      <c r="D115" s="187" t="s">
        <v>677</v>
      </c>
      <c r="E115" s="188" t="s">
        <v>618</v>
      </c>
      <c r="F115" s="189">
        <v>196.5</v>
      </c>
      <c r="G115" s="188"/>
      <c r="H115" s="188">
        <v>238</v>
      </c>
      <c r="I115" s="190">
        <v>238</v>
      </c>
      <c r="J115" s="191" t="s">
        <v>676</v>
      </c>
      <c r="K115" s="192">
        <f t="shared" si="30"/>
        <v>41.5</v>
      </c>
      <c r="L115" s="193">
        <f t="shared" si="31"/>
        <v>0.21119592875318066</v>
      </c>
      <c r="M115" s="188" t="s">
        <v>587</v>
      </c>
      <c r="N115" s="194">
        <v>42291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5">
        <v>40</v>
      </c>
      <c r="B116" s="186">
        <v>42271</v>
      </c>
      <c r="C116" s="186"/>
      <c r="D116" s="187" t="s">
        <v>617</v>
      </c>
      <c r="E116" s="188" t="s">
        <v>618</v>
      </c>
      <c r="F116" s="189">
        <v>65</v>
      </c>
      <c r="G116" s="188"/>
      <c r="H116" s="188">
        <v>82</v>
      </c>
      <c r="I116" s="190">
        <v>82</v>
      </c>
      <c r="J116" s="191" t="s">
        <v>676</v>
      </c>
      <c r="K116" s="192">
        <f t="shared" si="30"/>
        <v>17</v>
      </c>
      <c r="L116" s="193">
        <f t="shared" si="31"/>
        <v>0.26153846153846155</v>
      </c>
      <c r="M116" s="188" t="s">
        <v>587</v>
      </c>
      <c r="N116" s="194">
        <v>42578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5">
        <v>41</v>
      </c>
      <c r="B117" s="186">
        <v>42291</v>
      </c>
      <c r="C117" s="186"/>
      <c r="D117" s="187" t="s">
        <v>678</v>
      </c>
      <c r="E117" s="188" t="s">
        <v>618</v>
      </c>
      <c r="F117" s="189">
        <v>144</v>
      </c>
      <c r="G117" s="188"/>
      <c r="H117" s="188">
        <v>182.5</v>
      </c>
      <c r="I117" s="190">
        <v>181</v>
      </c>
      <c r="J117" s="191" t="s">
        <v>676</v>
      </c>
      <c r="K117" s="192">
        <f t="shared" si="30"/>
        <v>38.5</v>
      </c>
      <c r="L117" s="193">
        <f t="shared" si="31"/>
        <v>0.2673611111111111</v>
      </c>
      <c r="M117" s="188" t="s">
        <v>587</v>
      </c>
      <c r="N117" s="194">
        <v>42817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5">
        <v>42</v>
      </c>
      <c r="B118" s="186">
        <v>42291</v>
      </c>
      <c r="C118" s="186"/>
      <c r="D118" s="187" t="s">
        <v>679</v>
      </c>
      <c r="E118" s="188" t="s">
        <v>618</v>
      </c>
      <c r="F118" s="189">
        <v>264</v>
      </c>
      <c r="G118" s="188"/>
      <c r="H118" s="188">
        <v>311</v>
      </c>
      <c r="I118" s="190">
        <v>311</v>
      </c>
      <c r="J118" s="191" t="s">
        <v>676</v>
      </c>
      <c r="K118" s="192">
        <f t="shared" si="30"/>
        <v>47</v>
      </c>
      <c r="L118" s="193">
        <f t="shared" si="31"/>
        <v>0.17803030303030304</v>
      </c>
      <c r="M118" s="188" t="s">
        <v>587</v>
      </c>
      <c r="N118" s="194">
        <v>42604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5">
        <v>43</v>
      </c>
      <c r="B119" s="186">
        <v>42318</v>
      </c>
      <c r="C119" s="186"/>
      <c r="D119" s="187" t="s">
        <v>680</v>
      </c>
      <c r="E119" s="188" t="s">
        <v>589</v>
      </c>
      <c r="F119" s="189">
        <v>549.5</v>
      </c>
      <c r="G119" s="188"/>
      <c r="H119" s="188">
        <v>630</v>
      </c>
      <c r="I119" s="190">
        <v>630</v>
      </c>
      <c r="J119" s="191" t="s">
        <v>676</v>
      </c>
      <c r="K119" s="192">
        <f t="shared" si="30"/>
        <v>80.5</v>
      </c>
      <c r="L119" s="193">
        <f t="shared" si="31"/>
        <v>0.1464968152866242</v>
      </c>
      <c r="M119" s="188" t="s">
        <v>587</v>
      </c>
      <c r="N119" s="194">
        <v>42419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85">
        <v>44</v>
      </c>
      <c r="B120" s="186">
        <v>42342</v>
      </c>
      <c r="C120" s="186"/>
      <c r="D120" s="187" t="s">
        <v>681</v>
      </c>
      <c r="E120" s="188" t="s">
        <v>618</v>
      </c>
      <c r="F120" s="189">
        <v>1027.5</v>
      </c>
      <c r="G120" s="188"/>
      <c r="H120" s="188">
        <v>1315</v>
      </c>
      <c r="I120" s="190">
        <v>1250</v>
      </c>
      <c r="J120" s="191" t="s">
        <v>676</v>
      </c>
      <c r="K120" s="192">
        <f t="shared" si="30"/>
        <v>287.5</v>
      </c>
      <c r="L120" s="193">
        <f t="shared" si="31"/>
        <v>0.27980535279805352</v>
      </c>
      <c r="M120" s="188" t="s">
        <v>587</v>
      </c>
      <c r="N120" s="194">
        <v>43244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5">
        <v>45</v>
      </c>
      <c r="B121" s="186">
        <v>42367</v>
      </c>
      <c r="C121" s="186"/>
      <c r="D121" s="187" t="s">
        <v>682</v>
      </c>
      <c r="E121" s="188" t="s">
        <v>618</v>
      </c>
      <c r="F121" s="189">
        <v>465</v>
      </c>
      <c r="G121" s="188"/>
      <c r="H121" s="188">
        <v>540</v>
      </c>
      <c r="I121" s="190">
        <v>540</v>
      </c>
      <c r="J121" s="191" t="s">
        <v>676</v>
      </c>
      <c r="K121" s="192">
        <f t="shared" si="30"/>
        <v>75</v>
      </c>
      <c r="L121" s="193">
        <f t="shared" si="31"/>
        <v>0.16129032258064516</v>
      </c>
      <c r="M121" s="188" t="s">
        <v>587</v>
      </c>
      <c r="N121" s="194">
        <v>42530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5">
        <v>46</v>
      </c>
      <c r="B122" s="186">
        <v>42380</v>
      </c>
      <c r="C122" s="186"/>
      <c r="D122" s="187" t="s">
        <v>381</v>
      </c>
      <c r="E122" s="188" t="s">
        <v>589</v>
      </c>
      <c r="F122" s="189">
        <v>81</v>
      </c>
      <c r="G122" s="188"/>
      <c r="H122" s="188">
        <v>110</v>
      </c>
      <c r="I122" s="190">
        <v>110</v>
      </c>
      <c r="J122" s="191" t="s">
        <v>676</v>
      </c>
      <c r="K122" s="192">
        <f t="shared" si="30"/>
        <v>29</v>
      </c>
      <c r="L122" s="193">
        <f t="shared" si="31"/>
        <v>0.35802469135802467</v>
      </c>
      <c r="M122" s="188" t="s">
        <v>587</v>
      </c>
      <c r="N122" s="194">
        <v>42745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5">
        <v>47</v>
      </c>
      <c r="B123" s="186">
        <v>42382</v>
      </c>
      <c r="C123" s="186"/>
      <c r="D123" s="187" t="s">
        <v>683</v>
      </c>
      <c r="E123" s="188" t="s">
        <v>589</v>
      </c>
      <c r="F123" s="189">
        <v>417.5</v>
      </c>
      <c r="G123" s="188"/>
      <c r="H123" s="188">
        <v>547</v>
      </c>
      <c r="I123" s="190">
        <v>535</v>
      </c>
      <c r="J123" s="191" t="s">
        <v>676</v>
      </c>
      <c r="K123" s="192">
        <f t="shared" si="30"/>
        <v>129.5</v>
      </c>
      <c r="L123" s="193">
        <f t="shared" si="31"/>
        <v>0.31017964071856285</v>
      </c>
      <c r="M123" s="188" t="s">
        <v>587</v>
      </c>
      <c r="N123" s="194">
        <v>42578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5">
        <v>48</v>
      </c>
      <c r="B124" s="186">
        <v>42408</v>
      </c>
      <c r="C124" s="186"/>
      <c r="D124" s="187" t="s">
        <v>684</v>
      </c>
      <c r="E124" s="188" t="s">
        <v>618</v>
      </c>
      <c r="F124" s="189">
        <v>650</v>
      </c>
      <c r="G124" s="188"/>
      <c r="H124" s="188">
        <v>800</v>
      </c>
      <c r="I124" s="190">
        <v>800</v>
      </c>
      <c r="J124" s="191" t="s">
        <v>676</v>
      </c>
      <c r="K124" s="192">
        <f t="shared" si="30"/>
        <v>150</v>
      </c>
      <c r="L124" s="193">
        <f t="shared" si="31"/>
        <v>0.23076923076923078</v>
      </c>
      <c r="M124" s="188" t="s">
        <v>587</v>
      </c>
      <c r="N124" s="194">
        <v>43154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5">
        <v>49</v>
      </c>
      <c r="B125" s="186">
        <v>42433</v>
      </c>
      <c r="C125" s="186"/>
      <c r="D125" s="187" t="s">
        <v>210</v>
      </c>
      <c r="E125" s="188" t="s">
        <v>618</v>
      </c>
      <c r="F125" s="189">
        <v>437.5</v>
      </c>
      <c r="G125" s="188"/>
      <c r="H125" s="188">
        <v>504.5</v>
      </c>
      <c r="I125" s="190">
        <v>522</v>
      </c>
      <c r="J125" s="191" t="s">
        <v>685</v>
      </c>
      <c r="K125" s="192">
        <f t="shared" si="30"/>
        <v>67</v>
      </c>
      <c r="L125" s="193">
        <f t="shared" si="31"/>
        <v>0.15314285714285714</v>
      </c>
      <c r="M125" s="188" t="s">
        <v>587</v>
      </c>
      <c r="N125" s="194">
        <v>42480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5">
        <v>50</v>
      </c>
      <c r="B126" s="186">
        <v>42438</v>
      </c>
      <c r="C126" s="186"/>
      <c r="D126" s="187" t="s">
        <v>686</v>
      </c>
      <c r="E126" s="188" t="s">
        <v>618</v>
      </c>
      <c r="F126" s="189">
        <v>189.5</v>
      </c>
      <c r="G126" s="188"/>
      <c r="H126" s="188">
        <v>218</v>
      </c>
      <c r="I126" s="190">
        <v>218</v>
      </c>
      <c r="J126" s="191" t="s">
        <v>676</v>
      </c>
      <c r="K126" s="192">
        <f t="shared" si="30"/>
        <v>28.5</v>
      </c>
      <c r="L126" s="193">
        <f t="shared" si="31"/>
        <v>0.15039577836411611</v>
      </c>
      <c r="M126" s="188" t="s">
        <v>587</v>
      </c>
      <c r="N126" s="194">
        <v>43034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95">
        <v>51</v>
      </c>
      <c r="B127" s="196">
        <v>42471</v>
      </c>
      <c r="C127" s="196"/>
      <c r="D127" s="204" t="s">
        <v>687</v>
      </c>
      <c r="E127" s="199" t="s">
        <v>618</v>
      </c>
      <c r="F127" s="199">
        <v>36.5</v>
      </c>
      <c r="G127" s="200"/>
      <c r="H127" s="200">
        <v>15.85</v>
      </c>
      <c r="I127" s="200">
        <v>60</v>
      </c>
      <c r="J127" s="201" t="s">
        <v>688</v>
      </c>
      <c r="K127" s="202">
        <f t="shared" si="30"/>
        <v>-20.65</v>
      </c>
      <c r="L127" s="203">
        <f t="shared" si="31"/>
        <v>-0.5657534246575342</v>
      </c>
      <c r="M127" s="199" t="s">
        <v>599</v>
      </c>
      <c r="N127" s="207">
        <v>43627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5">
        <v>52</v>
      </c>
      <c r="B128" s="186">
        <v>42472</v>
      </c>
      <c r="C128" s="186"/>
      <c r="D128" s="187" t="s">
        <v>689</v>
      </c>
      <c r="E128" s="188" t="s">
        <v>618</v>
      </c>
      <c r="F128" s="189">
        <v>93</v>
      </c>
      <c r="G128" s="188"/>
      <c r="H128" s="188">
        <v>149</v>
      </c>
      <c r="I128" s="190">
        <v>140</v>
      </c>
      <c r="J128" s="191" t="s">
        <v>690</v>
      </c>
      <c r="K128" s="192">
        <f t="shared" si="30"/>
        <v>56</v>
      </c>
      <c r="L128" s="193">
        <f t="shared" si="31"/>
        <v>0.60215053763440862</v>
      </c>
      <c r="M128" s="188" t="s">
        <v>587</v>
      </c>
      <c r="N128" s="194">
        <v>42740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53</v>
      </c>
      <c r="B129" s="186">
        <v>42472</v>
      </c>
      <c r="C129" s="186"/>
      <c r="D129" s="187" t="s">
        <v>691</v>
      </c>
      <c r="E129" s="188" t="s">
        <v>618</v>
      </c>
      <c r="F129" s="189">
        <v>130</v>
      </c>
      <c r="G129" s="188"/>
      <c r="H129" s="188">
        <v>150</v>
      </c>
      <c r="I129" s="190" t="s">
        <v>692</v>
      </c>
      <c r="J129" s="191" t="s">
        <v>676</v>
      </c>
      <c r="K129" s="192">
        <f t="shared" si="30"/>
        <v>20</v>
      </c>
      <c r="L129" s="193">
        <f t="shared" si="31"/>
        <v>0.15384615384615385</v>
      </c>
      <c r="M129" s="188" t="s">
        <v>587</v>
      </c>
      <c r="N129" s="194">
        <v>42564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54</v>
      </c>
      <c r="B130" s="186">
        <v>42473</v>
      </c>
      <c r="C130" s="186"/>
      <c r="D130" s="187" t="s">
        <v>693</v>
      </c>
      <c r="E130" s="188" t="s">
        <v>618</v>
      </c>
      <c r="F130" s="189">
        <v>196</v>
      </c>
      <c r="G130" s="188"/>
      <c r="H130" s="188">
        <v>299</v>
      </c>
      <c r="I130" s="190">
        <v>299</v>
      </c>
      <c r="J130" s="191" t="s">
        <v>676</v>
      </c>
      <c r="K130" s="192">
        <v>103</v>
      </c>
      <c r="L130" s="193">
        <v>0.52551020408163296</v>
      </c>
      <c r="M130" s="188" t="s">
        <v>587</v>
      </c>
      <c r="N130" s="194">
        <v>42620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55</v>
      </c>
      <c r="B131" s="186">
        <v>42473</v>
      </c>
      <c r="C131" s="186"/>
      <c r="D131" s="187" t="s">
        <v>694</v>
      </c>
      <c r="E131" s="188" t="s">
        <v>618</v>
      </c>
      <c r="F131" s="189">
        <v>88</v>
      </c>
      <c r="G131" s="188"/>
      <c r="H131" s="188">
        <v>103</v>
      </c>
      <c r="I131" s="190">
        <v>103</v>
      </c>
      <c r="J131" s="191" t="s">
        <v>676</v>
      </c>
      <c r="K131" s="192">
        <v>15</v>
      </c>
      <c r="L131" s="193">
        <v>0.170454545454545</v>
      </c>
      <c r="M131" s="188" t="s">
        <v>587</v>
      </c>
      <c r="N131" s="194">
        <v>42530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56</v>
      </c>
      <c r="B132" s="186">
        <v>42492</v>
      </c>
      <c r="C132" s="186"/>
      <c r="D132" s="187" t="s">
        <v>695</v>
      </c>
      <c r="E132" s="188" t="s">
        <v>618</v>
      </c>
      <c r="F132" s="189">
        <v>127.5</v>
      </c>
      <c r="G132" s="188"/>
      <c r="H132" s="188">
        <v>148</v>
      </c>
      <c r="I132" s="190" t="s">
        <v>696</v>
      </c>
      <c r="J132" s="191" t="s">
        <v>676</v>
      </c>
      <c r="K132" s="192">
        <f>H132-F132</f>
        <v>20.5</v>
      </c>
      <c r="L132" s="193">
        <f>K132/F132</f>
        <v>0.16078431372549021</v>
      </c>
      <c r="M132" s="188" t="s">
        <v>587</v>
      </c>
      <c r="N132" s="194">
        <v>42564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57</v>
      </c>
      <c r="B133" s="186">
        <v>42493</v>
      </c>
      <c r="C133" s="186"/>
      <c r="D133" s="187" t="s">
        <v>697</v>
      </c>
      <c r="E133" s="188" t="s">
        <v>618</v>
      </c>
      <c r="F133" s="189">
        <v>675</v>
      </c>
      <c r="G133" s="188"/>
      <c r="H133" s="188">
        <v>815</v>
      </c>
      <c r="I133" s="190" t="s">
        <v>698</v>
      </c>
      <c r="J133" s="191" t="s">
        <v>676</v>
      </c>
      <c r="K133" s="192">
        <f>H133-F133</f>
        <v>140</v>
      </c>
      <c r="L133" s="193">
        <f>K133/F133</f>
        <v>0.2074074074074074</v>
      </c>
      <c r="M133" s="188" t="s">
        <v>587</v>
      </c>
      <c r="N133" s="194">
        <v>43154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5">
        <v>58</v>
      </c>
      <c r="B134" s="196">
        <v>42522</v>
      </c>
      <c r="C134" s="196"/>
      <c r="D134" s="197" t="s">
        <v>699</v>
      </c>
      <c r="E134" s="198" t="s">
        <v>618</v>
      </c>
      <c r="F134" s="199">
        <v>500</v>
      </c>
      <c r="G134" s="199"/>
      <c r="H134" s="200">
        <v>232.5</v>
      </c>
      <c r="I134" s="200" t="s">
        <v>700</v>
      </c>
      <c r="J134" s="201" t="s">
        <v>701</v>
      </c>
      <c r="K134" s="202">
        <f>H134-F134</f>
        <v>-267.5</v>
      </c>
      <c r="L134" s="203">
        <f>K134/F134</f>
        <v>-0.53500000000000003</v>
      </c>
      <c r="M134" s="199" t="s">
        <v>599</v>
      </c>
      <c r="N134" s="196">
        <v>43735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59</v>
      </c>
      <c r="B135" s="186">
        <v>42527</v>
      </c>
      <c r="C135" s="186"/>
      <c r="D135" s="187" t="s">
        <v>539</v>
      </c>
      <c r="E135" s="188" t="s">
        <v>618</v>
      </c>
      <c r="F135" s="189">
        <v>110</v>
      </c>
      <c r="G135" s="188"/>
      <c r="H135" s="188">
        <v>126.5</v>
      </c>
      <c r="I135" s="190">
        <v>125</v>
      </c>
      <c r="J135" s="191" t="s">
        <v>627</v>
      </c>
      <c r="K135" s="192">
        <f>H135-F135</f>
        <v>16.5</v>
      </c>
      <c r="L135" s="193">
        <f>K135/F135</f>
        <v>0.15</v>
      </c>
      <c r="M135" s="188" t="s">
        <v>587</v>
      </c>
      <c r="N135" s="194">
        <v>42552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60</v>
      </c>
      <c r="B136" s="186">
        <v>42538</v>
      </c>
      <c r="C136" s="186"/>
      <c r="D136" s="187" t="s">
        <v>702</v>
      </c>
      <c r="E136" s="188" t="s">
        <v>618</v>
      </c>
      <c r="F136" s="189">
        <v>44</v>
      </c>
      <c r="G136" s="188"/>
      <c r="H136" s="188">
        <v>69.5</v>
      </c>
      <c r="I136" s="190">
        <v>69.5</v>
      </c>
      <c r="J136" s="191" t="s">
        <v>703</v>
      </c>
      <c r="K136" s="192">
        <f>H136-F136</f>
        <v>25.5</v>
      </c>
      <c r="L136" s="193">
        <f>K136/F136</f>
        <v>0.57954545454545459</v>
      </c>
      <c r="M136" s="188" t="s">
        <v>587</v>
      </c>
      <c r="N136" s="194">
        <v>42977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61</v>
      </c>
      <c r="B137" s="186">
        <v>42549</v>
      </c>
      <c r="C137" s="186"/>
      <c r="D137" s="187" t="s">
        <v>704</v>
      </c>
      <c r="E137" s="188" t="s">
        <v>618</v>
      </c>
      <c r="F137" s="189">
        <v>262.5</v>
      </c>
      <c r="G137" s="188"/>
      <c r="H137" s="188">
        <v>340</v>
      </c>
      <c r="I137" s="190">
        <v>333</v>
      </c>
      <c r="J137" s="191" t="s">
        <v>705</v>
      </c>
      <c r="K137" s="192">
        <v>77.5</v>
      </c>
      <c r="L137" s="193">
        <v>0.29523809523809502</v>
      </c>
      <c r="M137" s="188" t="s">
        <v>587</v>
      </c>
      <c r="N137" s="194">
        <v>43017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62</v>
      </c>
      <c r="B138" s="186">
        <v>42549</v>
      </c>
      <c r="C138" s="186"/>
      <c r="D138" s="187" t="s">
        <v>706</v>
      </c>
      <c r="E138" s="188" t="s">
        <v>618</v>
      </c>
      <c r="F138" s="189">
        <v>840</v>
      </c>
      <c r="G138" s="188"/>
      <c r="H138" s="188">
        <v>1230</v>
      </c>
      <c r="I138" s="190">
        <v>1230</v>
      </c>
      <c r="J138" s="191" t="s">
        <v>676</v>
      </c>
      <c r="K138" s="192">
        <v>390</v>
      </c>
      <c r="L138" s="193">
        <v>0.46428571428571402</v>
      </c>
      <c r="M138" s="188" t="s">
        <v>587</v>
      </c>
      <c r="N138" s="194">
        <v>42649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08">
        <v>63</v>
      </c>
      <c r="B139" s="209">
        <v>42556</v>
      </c>
      <c r="C139" s="209"/>
      <c r="D139" s="210" t="s">
        <v>707</v>
      </c>
      <c r="E139" s="211" t="s">
        <v>618</v>
      </c>
      <c r="F139" s="211">
        <v>395</v>
      </c>
      <c r="G139" s="212"/>
      <c r="H139" s="212">
        <f>(468.5+342.5)/2</f>
        <v>405.5</v>
      </c>
      <c r="I139" s="212">
        <v>510</v>
      </c>
      <c r="J139" s="213" t="s">
        <v>708</v>
      </c>
      <c r="K139" s="214">
        <f t="shared" ref="K139:K145" si="32">H139-F139</f>
        <v>10.5</v>
      </c>
      <c r="L139" s="215">
        <f t="shared" ref="L139:L145" si="33">K139/F139</f>
        <v>2.6582278481012658E-2</v>
      </c>
      <c r="M139" s="211" t="s">
        <v>709</v>
      </c>
      <c r="N139" s="209">
        <v>43606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5">
        <v>64</v>
      </c>
      <c r="B140" s="196">
        <v>42584</v>
      </c>
      <c r="C140" s="196"/>
      <c r="D140" s="197" t="s">
        <v>710</v>
      </c>
      <c r="E140" s="198" t="s">
        <v>589</v>
      </c>
      <c r="F140" s="199">
        <f>169.5-12.8</f>
        <v>156.69999999999999</v>
      </c>
      <c r="G140" s="199"/>
      <c r="H140" s="200">
        <v>77</v>
      </c>
      <c r="I140" s="200" t="s">
        <v>711</v>
      </c>
      <c r="J140" s="201" t="s">
        <v>712</v>
      </c>
      <c r="K140" s="202">
        <f t="shared" si="32"/>
        <v>-79.699999999999989</v>
      </c>
      <c r="L140" s="203">
        <f t="shared" si="33"/>
        <v>-0.50861518825781749</v>
      </c>
      <c r="M140" s="199" t="s">
        <v>599</v>
      </c>
      <c r="N140" s="196">
        <v>43522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95">
        <v>65</v>
      </c>
      <c r="B141" s="196">
        <v>42586</v>
      </c>
      <c r="C141" s="196"/>
      <c r="D141" s="197" t="s">
        <v>713</v>
      </c>
      <c r="E141" s="198" t="s">
        <v>618</v>
      </c>
      <c r="F141" s="199">
        <v>400</v>
      </c>
      <c r="G141" s="199"/>
      <c r="H141" s="200">
        <v>305</v>
      </c>
      <c r="I141" s="200">
        <v>475</v>
      </c>
      <c r="J141" s="201" t="s">
        <v>714</v>
      </c>
      <c r="K141" s="202">
        <f t="shared" si="32"/>
        <v>-95</v>
      </c>
      <c r="L141" s="203">
        <f t="shared" si="33"/>
        <v>-0.23749999999999999</v>
      </c>
      <c r="M141" s="199" t="s">
        <v>599</v>
      </c>
      <c r="N141" s="196">
        <v>43606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66</v>
      </c>
      <c r="B142" s="186">
        <v>42593</v>
      </c>
      <c r="C142" s="186"/>
      <c r="D142" s="187" t="s">
        <v>715</v>
      </c>
      <c r="E142" s="188" t="s">
        <v>618</v>
      </c>
      <c r="F142" s="189">
        <v>86.5</v>
      </c>
      <c r="G142" s="188"/>
      <c r="H142" s="188">
        <v>130</v>
      </c>
      <c r="I142" s="190">
        <v>130</v>
      </c>
      <c r="J142" s="191" t="s">
        <v>716</v>
      </c>
      <c r="K142" s="192">
        <f t="shared" si="32"/>
        <v>43.5</v>
      </c>
      <c r="L142" s="193">
        <f t="shared" si="33"/>
        <v>0.50289017341040465</v>
      </c>
      <c r="M142" s="188" t="s">
        <v>587</v>
      </c>
      <c r="N142" s="194">
        <v>43091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5">
        <v>67</v>
      </c>
      <c r="B143" s="196">
        <v>42600</v>
      </c>
      <c r="C143" s="196"/>
      <c r="D143" s="197" t="s">
        <v>109</v>
      </c>
      <c r="E143" s="198" t="s">
        <v>618</v>
      </c>
      <c r="F143" s="199">
        <v>133.5</v>
      </c>
      <c r="G143" s="199"/>
      <c r="H143" s="200">
        <v>126.5</v>
      </c>
      <c r="I143" s="200">
        <v>178</v>
      </c>
      <c r="J143" s="201" t="s">
        <v>717</v>
      </c>
      <c r="K143" s="202">
        <f t="shared" si="32"/>
        <v>-7</v>
      </c>
      <c r="L143" s="203">
        <f t="shared" si="33"/>
        <v>-5.2434456928838954E-2</v>
      </c>
      <c r="M143" s="199" t="s">
        <v>599</v>
      </c>
      <c r="N143" s="196">
        <v>42615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68</v>
      </c>
      <c r="B144" s="186">
        <v>42613</v>
      </c>
      <c r="C144" s="186"/>
      <c r="D144" s="187" t="s">
        <v>718</v>
      </c>
      <c r="E144" s="188" t="s">
        <v>618</v>
      </c>
      <c r="F144" s="189">
        <v>560</v>
      </c>
      <c r="G144" s="188"/>
      <c r="H144" s="188">
        <v>725</v>
      </c>
      <c r="I144" s="190">
        <v>725</v>
      </c>
      <c r="J144" s="191" t="s">
        <v>620</v>
      </c>
      <c r="K144" s="192">
        <f t="shared" si="32"/>
        <v>165</v>
      </c>
      <c r="L144" s="193">
        <f t="shared" si="33"/>
        <v>0.29464285714285715</v>
      </c>
      <c r="M144" s="188" t="s">
        <v>587</v>
      </c>
      <c r="N144" s="194">
        <v>42456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69</v>
      </c>
      <c r="B145" s="186">
        <v>42614</v>
      </c>
      <c r="C145" s="186"/>
      <c r="D145" s="187" t="s">
        <v>719</v>
      </c>
      <c r="E145" s="188" t="s">
        <v>618</v>
      </c>
      <c r="F145" s="189">
        <v>160.5</v>
      </c>
      <c r="G145" s="188"/>
      <c r="H145" s="188">
        <v>210</v>
      </c>
      <c r="I145" s="190">
        <v>210</v>
      </c>
      <c r="J145" s="191" t="s">
        <v>620</v>
      </c>
      <c r="K145" s="192">
        <f t="shared" si="32"/>
        <v>49.5</v>
      </c>
      <c r="L145" s="193">
        <f t="shared" si="33"/>
        <v>0.30841121495327101</v>
      </c>
      <c r="M145" s="188" t="s">
        <v>587</v>
      </c>
      <c r="N145" s="194">
        <v>42871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70</v>
      </c>
      <c r="B146" s="186">
        <v>42646</v>
      </c>
      <c r="C146" s="186"/>
      <c r="D146" s="187" t="s">
        <v>395</v>
      </c>
      <c r="E146" s="188" t="s">
        <v>618</v>
      </c>
      <c r="F146" s="189">
        <v>430</v>
      </c>
      <c r="G146" s="188"/>
      <c r="H146" s="188">
        <v>596</v>
      </c>
      <c r="I146" s="190">
        <v>575</v>
      </c>
      <c r="J146" s="191" t="s">
        <v>720</v>
      </c>
      <c r="K146" s="192">
        <v>166</v>
      </c>
      <c r="L146" s="193">
        <v>0.38604651162790699</v>
      </c>
      <c r="M146" s="188" t="s">
        <v>587</v>
      </c>
      <c r="N146" s="194">
        <v>42769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71</v>
      </c>
      <c r="B147" s="186">
        <v>42657</v>
      </c>
      <c r="C147" s="186"/>
      <c r="D147" s="187" t="s">
        <v>721</v>
      </c>
      <c r="E147" s="188" t="s">
        <v>618</v>
      </c>
      <c r="F147" s="189">
        <v>280</v>
      </c>
      <c r="G147" s="188"/>
      <c r="H147" s="188">
        <v>345</v>
      </c>
      <c r="I147" s="190">
        <v>345</v>
      </c>
      <c r="J147" s="191" t="s">
        <v>620</v>
      </c>
      <c r="K147" s="192">
        <f t="shared" ref="K147:K152" si="34">H147-F147</f>
        <v>65</v>
      </c>
      <c r="L147" s="193">
        <f>K147/F147</f>
        <v>0.23214285714285715</v>
      </c>
      <c r="M147" s="188" t="s">
        <v>587</v>
      </c>
      <c r="N147" s="194">
        <v>42814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72</v>
      </c>
      <c r="B148" s="186">
        <v>42657</v>
      </c>
      <c r="C148" s="186"/>
      <c r="D148" s="187" t="s">
        <v>722</v>
      </c>
      <c r="E148" s="188" t="s">
        <v>618</v>
      </c>
      <c r="F148" s="189">
        <v>245</v>
      </c>
      <c r="G148" s="188"/>
      <c r="H148" s="188">
        <v>325.5</v>
      </c>
      <c r="I148" s="190">
        <v>330</v>
      </c>
      <c r="J148" s="191" t="s">
        <v>723</v>
      </c>
      <c r="K148" s="192">
        <f t="shared" si="34"/>
        <v>80.5</v>
      </c>
      <c r="L148" s="193">
        <f>K148/F148</f>
        <v>0.32857142857142857</v>
      </c>
      <c r="M148" s="188" t="s">
        <v>587</v>
      </c>
      <c r="N148" s="194">
        <v>42769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73</v>
      </c>
      <c r="B149" s="186">
        <v>42660</v>
      </c>
      <c r="C149" s="186"/>
      <c r="D149" s="187" t="s">
        <v>345</v>
      </c>
      <c r="E149" s="188" t="s">
        <v>618</v>
      </c>
      <c r="F149" s="189">
        <v>125</v>
      </c>
      <c r="G149" s="188"/>
      <c r="H149" s="188">
        <v>160</v>
      </c>
      <c r="I149" s="190">
        <v>160</v>
      </c>
      <c r="J149" s="191" t="s">
        <v>676</v>
      </c>
      <c r="K149" s="192">
        <f t="shared" si="34"/>
        <v>35</v>
      </c>
      <c r="L149" s="193">
        <v>0.28000000000000003</v>
      </c>
      <c r="M149" s="188" t="s">
        <v>587</v>
      </c>
      <c r="N149" s="194">
        <v>42803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74</v>
      </c>
      <c r="B150" s="186">
        <v>42660</v>
      </c>
      <c r="C150" s="186"/>
      <c r="D150" s="187" t="s">
        <v>468</v>
      </c>
      <c r="E150" s="188" t="s">
        <v>618</v>
      </c>
      <c r="F150" s="189">
        <v>114</v>
      </c>
      <c r="G150" s="188"/>
      <c r="H150" s="188">
        <v>145</v>
      </c>
      <c r="I150" s="190">
        <v>145</v>
      </c>
      <c r="J150" s="191" t="s">
        <v>676</v>
      </c>
      <c r="K150" s="192">
        <f t="shared" si="34"/>
        <v>31</v>
      </c>
      <c r="L150" s="193">
        <f>K150/F150</f>
        <v>0.27192982456140352</v>
      </c>
      <c r="M150" s="188" t="s">
        <v>587</v>
      </c>
      <c r="N150" s="194">
        <v>42859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75</v>
      </c>
      <c r="B151" s="186">
        <v>42660</v>
      </c>
      <c r="C151" s="186"/>
      <c r="D151" s="187" t="s">
        <v>724</v>
      </c>
      <c r="E151" s="188" t="s">
        <v>618</v>
      </c>
      <c r="F151" s="189">
        <v>212</v>
      </c>
      <c r="G151" s="188"/>
      <c r="H151" s="188">
        <v>280</v>
      </c>
      <c r="I151" s="190">
        <v>276</v>
      </c>
      <c r="J151" s="191" t="s">
        <v>725</v>
      </c>
      <c r="K151" s="192">
        <f t="shared" si="34"/>
        <v>68</v>
      </c>
      <c r="L151" s="193">
        <f>K151/F151</f>
        <v>0.32075471698113206</v>
      </c>
      <c r="M151" s="188" t="s">
        <v>587</v>
      </c>
      <c r="N151" s="194">
        <v>42858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76</v>
      </c>
      <c r="B152" s="186">
        <v>42678</v>
      </c>
      <c r="C152" s="186"/>
      <c r="D152" s="187" t="s">
        <v>456</v>
      </c>
      <c r="E152" s="188" t="s">
        <v>618</v>
      </c>
      <c r="F152" s="189">
        <v>155</v>
      </c>
      <c r="G152" s="188"/>
      <c r="H152" s="188">
        <v>210</v>
      </c>
      <c r="I152" s="190">
        <v>210</v>
      </c>
      <c r="J152" s="191" t="s">
        <v>726</v>
      </c>
      <c r="K152" s="192">
        <f t="shared" si="34"/>
        <v>55</v>
      </c>
      <c r="L152" s="193">
        <f>K152/F152</f>
        <v>0.35483870967741937</v>
      </c>
      <c r="M152" s="188" t="s">
        <v>587</v>
      </c>
      <c r="N152" s="194">
        <v>42944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5">
        <v>77</v>
      </c>
      <c r="B153" s="196">
        <v>42710</v>
      </c>
      <c r="C153" s="196"/>
      <c r="D153" s="197" t="s">
        <v>727</v>
      </c>
      <c r="E153" s="198" t="s">
        <v>618</v>
      </c>
      <c r="F153" s="199">
        <v>150.5</v>
      </c>
      <c r="G153" s="199"/>
      <c r="H153" s="200">
        <v>72.5</v>
      </c>
      <c r="I153" s="200">
        <v>174</v>
      </c>
      <c r="J153" s="201" t="s">
        <v>728</v>
      </c>
      <c r="K153" s="202">
        <v>-78</v>
      </c>
      <c r="L153" s="203">
        <v>-0.51827242524916906</v>
      </c>
      <c r="M153" s="199" t="s">
        <v>599</v>
      </c>
      <c r="N153" s="196">
        <v>43333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78</v>
      </c>
      <c r="B154" s="186">
        <v>42712</v>
      </c>
      <c r="C154" s="186"/>
      <c r="D154" s="187" t="s">
        <v>729</v>
      </c>
      <c r="E154" s="188" t="s">
        <v>618</v>
      </c>
      <c r="F154" s="189">
        <v>380</v>
      </c>
      <c r="G154" s="188"/>
      <c r="H154" s="188">
        <v>478</v>
      </c>
      <c r="I154" s="190">
        <v>468</v>
      </c>
      <c r="J154" s="191" t="s">
        <v>676</v>
      </c>
      <c r="K154" s="192">
        <f>H154-F154</f>
        <v>98</v>
      </c>
      <c r="L154" s="193">
        <f>K154/F154</f>
        <v>0.25789473684210529</v>
      </c>
      <c r="M154" s="188" t="s">
        <v>587</v>
      </c>
      <c r="N154" s="194">
        <v>43025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79</v>
      </c>
      <c r="B155" s="186">
        <v>42734</v>
      </c>
      <c r="C155" s="186"/>
      <c r="D155" s="187" t="s">
        <v>108</v>
      </c>
      <c r="E155" s="188" t="s">
        <v>618</v>
      </c>
      <c r="F155" s="189">
        <v>305</v>
      </c>
      <c r="G155" s="188"/>
      <c r="H155" s="188">
        <v>375</v>
      </c>
      <c r="I155" s="190">
        <v>375</v>
      </c>
      <c r="J155" s="191" t="s">
        <v>676</v>
      </c>
      <c r="K155" s="192">
        <f>H155-F155</f>
        <v>70</v>
      </c>
      <c r="L155" s="193">
        <f>K155/F155</f>
        <v>0.22950819672131148</v>
      </c>
      <c r="M155" s="188" t="s">
        <v>587</v>
      </c>
      <c r="N155" s="194">
        <v>42768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80</v>
      </c>
      <c r="B156" s="186">
        <v>42739</v>
      </c>
      <c r="C156" s="186"/>
      <c r="D156" s="187" t="s">
        <v>94</v>
      </c>
      <c r="E156" s="188" t="s">
        <v>618</v>
      </c>
      <c r="F156" s="189">
        <v>99.5</v>
      </c>
      <c r="G156" s="188"/>
      <c r="H156" s="188">
        <v>158</v>
      </c>
      <c r="I156" s="190">
        <v>158</v>
      </c>
      <c r="J156" s="191" t="s">
        <v>676</v>
      </c>
      <c r="K156" s="192">
        <f>H156-F156</f>
        <v>58.5</v>
      </c>
      <c r="L156" s="193">
        <f>K156/F156</f>
        <v>0.5879396984924623</v>
      </c>
      <c r="M156" s="188" t="s">
        <v>587</v>
      </c>
      <c r="N156" s="194">
        <v>42898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81</v>
      </c>
      <c r="B157" s="186">
        <v>42739</v>
      </c>
      <c r="C157" s="186"/>
      <c r="D157" s="187" t="s">
        <v>94</v>
      </c>
      <c r="E157" s="188" t="s">
        <v>618</v>
      </c>
      <c r="F157" s="189">
        <v>99.5</v>
      </c>
      <c r="G157" s="188"/>
      <c r="H157" s="188">
        <v>158</v>
      </c>
      <c r="I157" s="190">
        <v>158</v>
      </c>
      <c r="J157" s="191" t="s">
        <v>676</v>
      </c>
      <c r="K157" s="192">
        <v>58.5</v>
      </c>
      <c r="L157" s="193">
        <v>0.58793969849246197</v>
      </c>
      <c r="M157" s="188" t="s">
        <v>587</v>
      </c>
      <c r="N157" s="194">
        <v>42898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82</v>
      </c>
      <c r="B158" s="186">
        <v>42786</v>
      </c>
      <c r="C158" s="186"/>
      <c r="D158" s="187" t="s">
        <v>185</v>
      </c>
      <c r="E158" s="188" t="s">
        <v>618</v>
      </c>
      <c r="F158" s="189">
        <v>140.5</v>
      </c>
      <c r="G158" s="188"/>
      <c r="H158" s="188">
        <v>220</v>
      </c>
      <c r="I158" s="190">
        <v>220</v>
      </c>
      <c r="J158" s="191" t="s">
        <v>676</v>
      </c>
      <c r="K158" s="192">
        <f>H158-F158</f>
        <v>79.5</v>
      </c>
      <c r="L158" s="193">
        <f>K158/F158</f>
        <v>0.5658362989323843</v>
      </c>
      <c r="M158" s="188" t="s">
        <v>587</v>
      </c>
      <c r="N158" s="194">
        <v>42864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83</v>
      </c>
      <c r="B159" s="186">
        <v>42786</v>
      </c>
      <c r="C159" s="186"/>
      <c r="D159" s="187" t="s">
        <v>730</v>
      </c>
      <c r="E159" s="188" t="s">
        <v>618</v>
      </c>
      <c r="F159" s="189">
        <v>202.5</v>
      </c>
      <c r="G159" s="188"/>
      <c r="H159" s="188">
        <v>234</v>
      </c>
      <c r="I159" s="190">
        <v>234</v>
      </c>
      <c r="J159" s="191" t="s">
        <v>676</v>
      </c>
      <c r="K159" s="192">
        <v>31.5</v>
      </c>
      <c r="L159" s="193">
        <v>0.155555555555556</v>
      </c>
      <c r="M159" s="188" t="s">
        <v>587</v>
      </c>
      <c r="N159" s="194">
        <v>42836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84</v>
      </c>
      <c r="B160" s="186">
        <v>42818</v>
      </c>
      <c r="C160" s="186"/>
      <c r="D160" s="187" t="s">
        <v>731</v>
      </c>
      <c r="E160" s="188" t="s">
        <v>618</v>
      </c>
      <c r="F160" s="189">
        <v>300.5</v>
      </c>
      <c r="G160" s="188"/>
      <c r="H160" s="188">
        <v>417.5</v>
      </c>
      <c r="I160" s="190">
        <v>420</v>
      </c>
      <c r="J160" s="191" t="s">
        <v>732</v>
      </c>
      <c r="K160" s="192">
        <f>H160-F160</f>
        <v>117</v>
      </c>
      <c r="L160" s="193">
        <f>K160/F160</f>
        <v>0.38935108153078202</v>
      </c>
      <c r="M160" s="188" t="s">
        <v>587</v>
      </c>
      <c r="N160" s="194">
        <v>43070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85</v>
      </c>
      <c r="B161" s="186">
        <v>42818</v>
      </c>
      <c r="C161" s="186"/>
      <c r="D161" s="187" t="s">
        <v>706</v>
      </c>
      <c r="E161" s="188" t="s">
        <v>618</v>
      </c>
      <c r="F161" s="189">
        <v>850</v>
      </c>
      <c r="G161" s="188"/>
      <c r="H161" s="188">
        <v>1042.5</v>
      </c>
      <c r="I161" s="190">
        <v>1023</v>
      </c>
      <c r="J161" s="191" t="s">
        <v>733</v>
      </c>
      <c r="K161" s="192">
        <v>192.5</v>
      </c>
      <c r="L161" s="193">
        <v>0.22647058823529401</v>
      </c>
      <c r="M161" s="188" t="s">
        <v>587</v>
      </c>
      <c r="N161" s="194">
        <v>42830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86</v>
      </c>
      <c r="B162" s="186">
        <v>42830</v>
      </c>
      <c r="C162" s="186"/>
      <c r="D162" s="187" t="s">
        <v>487</v>
      </c>
      <c r="E162" s="188" t="s">
        <v>618</v>
      </c>
      <c r="F162" s="189">
        <v>785</v>
      </c>
      <c r="G162" s="188"/>
      <c r="H162" s="188">
        <v>930</v>
      </c>
      <c r="I162" s="190">
        <v>920</v>
      </c>
      <c r="J162" s="191" t="s">
        <v>734</v>
      </c>
      <c r="K162" s="192">
        <f>H162-F162</f>
        <v>145</v>
      </c>
      <c r="L162" s="193">
        <f>K162/F162</f>
        <v>0.18471337579617833</v>
      </c>
      <c r="M162" s="188" t="s">
        <v>587</v>
      </c>
      <c r="N162" s="194">
        <v>42976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5">
        <v>87</v>
      </c>
      <c r="B163" s="196">
        <v>42831</v>
      </c>
      <c r="C163" s="196"/>
      <c r="D163" s="197" t="s">
        <v>735</v>
      </c>
      <c r="E163" s="198" t="s">
        <v>618</v>
      </c>
      <c r="F163" s="199">
        <v>40</v>
      </c>
      <c r="G163" s="199"/>
      <c r="H163" s="200">
        <v>13.1</v>
      </c>
      <c r="I163" s="200">
        <v>60</v>
      </c>
      <c r="J163" s="201" t="s">
        <v>736</v>
      </c>
      <c r="K163" s="202">
        <v>-26.9</v>
      </c>
      <c r="L163" s="203">
        <v>-0.67249999999999999</v>
      </c>
      <c r="M163" s="199" t="s">
        <v>599</v>
      </c>
      <c r="N163" s="196">
        <v>43138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88</v>
      </c>
      <c r="B164" s="186">
        <v>42837</v>
      </c>
      <c r="C164" s="186"/>
      <c r="D164" s="187" t="s">
        <v>93</v>
      </c>
      <c r="E164" s="188" t="s">
        <v>618</v>
      </c>
      <c r="F164" s="189">
        <v>289.5</v>
      </c>
      <c r="G164" s="188"/>
      <c r="H164" s="188">
        <v>354</v>
      </c>
      <c r="I164" s="190">
        <v>360</v>
      </c>
      <c r="J164" s="191" t="s">
        <v>737</v>
      </c>
      <c r="K164" s="192">
        <f t="shared" ref="K164:K172" si="35">H164-F164</f>
        <v>64.5</v>
      </c>
      <c r="L164" s="193">
        <f t="shared" ref="L164:L172" si="36">K164/F164</f>
        <v>0.22279792746113988</v>
      </c>
      <c r="M164" s="188" t="s">
        <v>587</v>
      </c>
      <c r="N164" s="194">
        <v>43040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89</v>
      </c>
      <c r="B165" s="186">
        <v>42845</v>
      </c>
      <c r="C165" s="186"/>
      <c r="D165" s="187" t="s">
        <v>426</v>
      </c>
      <c r="E165" s="188" t="s">
        <v>618</v>
      </c>
      <c r="F165" s="189">
        <v>700</v>
      </c>
      <c r="G165" s="188"/>
      <c r="H165" s="188">
        <v>840</v>
      </c>
      <c r="I165" s="190">
        <v>840</v>
      </c>
      <c r="J165" s="191" t="s">
        <v>738</v>
      </c>
      <c r="K165" s="192">
        <f t="shared" si="35"/>
        <v>140</v>
      </c>
      <c r="L165" s="193">
        <f t="shared" si="36"/>
        <v>0.2</v>
      </c>
      <c r="M165" s="188" t="s">
        <v>587</v>
      </c>
      <c r="N165" s="194">
        <v>42893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90</v>
      </c>
      <c r="B166" s="186">
        <v>42887</v>
      </c>
      <c r="C166" s="186"/>
      <c r="D166" s="187" t="s">
        <v>739</v>
      </c>
      <c r="E166" s="188" t="s">
        <v>618</v>
      </c>
      <c r="F166" s="189">
        <v>130</v>
      </c>
      <c r="G166" s="188"/>
      <c r="H166" s="188">
        <v>144.25</v>
      </c>
      <c r="I166" s="190">
        <v>170</v>
      </c>
      <c r="J166" s="191" t="s">
        <v>740</v>
      </c>
      <c r="K166" s="192">
        <f t="shared" si="35"/>
        <v>14.25</v>
      </c>
      <c r="L166" s="193">
        <f t="shared" si="36"/>
        <v>0.10961538461538461</v>
      </c>
      <c r="M166" s="188" t="s">
        <v>587</v>
      </c>
      <c r="N166" s="194">
        <v>43675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91</v>
      </c>
      <c r="B167" s="186">
        <v>42901</v>
      </c>
      <c r="C167" s="186"/>
      <c r="D167" s="187" t="s">
        <v>741</v>
      </c>
      <c r="E167" s="188" t="s">
        <v>618</v>
      </c>
      <c r="F167" s="189">
        <v>214.5</v>
      </c>
      <c r="G167" s="188"/>
      <c r="H167" s="188">
        <v>262</v>
      </c>
      <c r="I167" s="190">
        <v>262</v>
      </c>
      <c r="J167" s="191" t="s">
        <v>742</v>
      </c>
      <c r="K167" s="192">
        <f t="shared" si="35"/>
        <v>47.5</v>
      </c>
      <c r="L167" s="193">
        <f t="shared" si="36"/>
        <v>0.22144522144522144</v>
      </c>
      <c r="M167" s="188" t="s">
        <v>587</v>
      </c>
      <c r="N167" s="194">
        <v>42977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16">
        <v>92</v>
      </c>
      <c r="B168" s="217">
        <v>42933</v>
      </c>
      <c r="C168" s="217"/>
      <c r="D168" s="218" t="s">
        <v>743</v>
      </c>
      <c r="E168" s="219" t="s">
        <v>618</v>
      </c>
      <c r="F168" s="220">
        <v>370</v>
      </c>
      <c r="G168" s="219"/>
      <c r="H168" s="219">
        <v>447.5</v>
      </c>
      <c r="I168" s="221">
        <v>450</v>
      </c>
      <c r="J168" s="222" t="s">
        <v>676</v>
      </c>
      <c r="K168" s="192">
        <f t="shared" si="35"/>
        <v>77.5</v>
      </c>
      <c r="L168" s="223">
        <f t="shared" si="36"/>
        <v>0.20945945945945946</v>
      </c>
      <c r="M168" s="219" t="s">
        <v>587</v>
      </c>
      <c r="N168" s="224">
        <v>43035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16">
        <v>93</v>
      </c>
      <c r="B169" s="217">
        <v>42943</v>
      </c>
      <c r="C169" s="217"/>
      <c r="D169" s="218" t="s">
        <v>183</v>
      </c>
      <c r="E169" s="219" t="s">
        <v>618</v>
      </c>
      <c r="F169" s="220">
        <v>657.5</v>
      </c>
      <c r="G169" s="219"/>
      <c r="H169" s="219">
        <v>825</v>
      </c>
      <c r="I169" s="221">
        <v>820</v>
      </c>
      <c r="J169" s="222" t="s">
        <v>676</v>
      </c>
      <c r="K169" s="192">
        <f t="shared" si="35"/>
        <v>167.5</v>
      </c>
      <c r="L169" s="223">
        <f t="shared" si="36"/>
        <v>0.25475285171102663</v>
      </c>
      <c r="M169" s="219" t="s">
        <v>587</v>
      </c>
      <c r="N169" s="224">
        <v>43090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94</v>
      </c>
      <c r="B170" s="186">
        <v>42964</v>
      </c>
      <c r="C170" s="186"/>
      <c r="D170" s="187" t="s">
        <v>361</v>
      </c>
      <c r="E170" s="188" t="s">
        <v>618</v>
      </c>
      <c r="F170" s="189">
        <v>605</v>
      </c>
      <c r="G170" s="188"/>
      <c r="H170" s="188">
        <v>750</v>
      </c>
      <c r="I170" s="190">
        <v>750</v>
      </c>
      <c r="J170" s="191" t="s">
        <v>734</v>
      </c>
      <c r="K170" s="192">
        <f t="shared" si="35"/>
        <v>145</v>
      </c>
      <c r="L170" s="193">
        <f t="shared" si="36"/>
        <v>0.23966942148760331</v>
      </c>
      <c r="M170" s="188" t="s">
        <v>587</v>
      </c>
      <c r="N170" s="194">
        <v>43027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5">
        <v>95</v>
      </c>
      <c r="B171" s="196">
        <v>42979</v>
      </c>
      <c r="C171" s="196"/>
      <c r="D171" s="204" t="s">
        <v>744</v>
      </c>
      <c r="E171" s="199" t="s">
        <v>618</v>
      </c>
      <c r="F171" s="199">
        <v>255</v>
      </c>
      <c r="G171" s="200"/>
      <c r="H171" s="200">
        <v>217.25</v>
      </c>
      <c r="I171" s="200">
        <v>320</v>
      </c>
      <c r="J171" s="201" t="s">
        <v>745</v>
      </c>
      <c r="K171" s="202">
        <f t="shared" si="35"/>
        <v>-37.75</v>
      </c>
      <c r="L171" s="205">
        <f t="shared" si="36"/>
        <v>-0.14803921568627451</v>
      </c>
      <c r="M171" s="199" t="s">
        <v>599</v>
      </c>
      <c r="N171" s="196">
        <v>43661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96</v>
      </c>
      <c r="B172" s="186">
        <v>42997</v>
      </c>
      <c r="C172" s="186"/>
      <c r="D172" s="187" t="s">
        <v>746</v>
      </c>
      <c r="E172" s="188" t="s">
        <v>618</v>
      </c>
      <c r="F172" s="189">
        <v>215</v>
      </c>
      <c r="G172" s="188"/>
      <c r="H172" s="188">
        <v>258</v>
      </c>
      <c r="I172" s="190">
        <v>258</v>
      </c>
      <c r="J172" s="191" t="s">
        <v>676</v>
      </c>
      <c r="K172" s="192">
        <f t="shared" si="35"/>
        <v>43</v>
      </c>
      <c r="L172" s="193">
        <f t="shared" si="36"/>
        <v>0.2</v>
      </c>
      <c r="M172" s="188" t="s">
        <v>587</v>
      </c>
      <c r="N172" s="194">
        <v>43040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97</v>
      </c>
      <c r="B173" s="186">
        <v>42997</v>
      </c>
      <c r="C173" s="186"/>
      <c r="D173" s="187" t="s">
        <v>746</v>
      </c>
      <c r="E173" s="188" t="s">
        <v>618</v>
      </c>
      <c r="F173" s="189">
        <v>215</v>
      </c>
      <c r="G173" s="188"/>
      <c r="H173" s="188">
        <v>258</v>
      </c>
      <c r="I173" s="190">
        <v>258</v>
      </c>
      <c r="J173" s="222" t="s">
        <v>676</v>
      </c>
      <c r="K173" s="192">
        <v>43</v>
      </c>
      <c r="L173" s="193">
        <v>0.2</v>
      </c>
      <c r="M173" s="188" t="s">
        <v>587</v>
      </c>
      <c r="N173" s="194">
        <v>43040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16">
        <v>98</v>
      </c>
      <c r="B174" s="217">
        <v>42998</v>
      </c>
      <c r="C174" s="217"/>
      <c r="D174" s="218" t="s">
        <v>747</v>
      </c>
      <c r="E174" s="219" t="s">
        <v>618</v>
      </c>
      <c r="F174" s="189">
        <v>75</v>
      </c>
      <c r="G174" s="219"/>
      <c r="H174" s="219">
        <v>90</v>
      </c>
      <c r="I174" s="221">
        <v>90</v>
      </c>
      <c r="J174" s="191" t="s">
        <v>748</v>
      </c>
      <c r="K174" s="192">
        <f t="shared" ref="K174:K179" si="37">H174-F174</f>
        <v>15</v>
      </c>
      <c r="L174" s="193">
        <f t="shared" ref="L174:L179" si="38">K174/F174</f>
        <v>0.2</v>
      </c>
      <c r="M174" s="188" t="s">
        <v>587</v>
      </c>
      <c r="N174" s="194">
        <v>43019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16">
        <v>99</v>
      </c>
      <c r="B175" s="217">
        <v>43011</v>
      </c>
      <c r="C175" s="217"/>
      <c r="D175" s="218" t="s">
        <v>601</v>
      </c>
      <c r="E175" s="219" t="s">
        <v>618</v>
      </c>
      <c r="F175" s="220">
        <v>315</v>
      </c>
      <c r="G175" s="219"/>
      <c r="H175" s="219">
        <v>392</v>
      </c>
      <c r="I175" s="221">
        <v>384</v>
      </c>
      <c r="J175" s="222" t="s">
        <v>749</v>
      </c>
      <c r="K175" s="192">
        <f t="shared" si="37"/>
        <v>77</v>
      </c>
      <c r="L175" s="223">
        <f t="shared" si="38"/>
        <v>0.24444444444444444</v>
      </c>
      <c r="M175" s="219" t="s">
        <v>587</v>
      </c>
      <c r="N175" s="224">
        <v>43017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16">
        <v>100</v>
      </c>
      <c r="B176" s="217">
        <v>43013</v>
      </c>
      <c r="C176" s="217"/>
      <c r="D176" s="218" t="s">
        <v>461</v>
      </c>
      <c r="E176" s="219" t="s">
        <v>618</v>
      </c>
      <c r="F176" s="220">
        <v>145</v>
      </c>
      <c r="G176" s="219"/>
      <c r="H176" s="219">
        <v>179</v>
      </c>
      <c r="I176" s="221">
        <v>180</v>
      </c>
      <c r="J176" s="222" t="s">
        <v>750</v>
      </c>
      <c r="K176" s="192">
        <f t="shared" si="37"/>
        <v>34</v>
      </c>
      <c r="L176" s="223">
        <f t="shared" si="38"/>
        <v>0.23448275862068965</v>
      </c>
      <c r="M176" s="219" t="s">
        <v>587</v>
      </c>
      <c r="N176" s="224">
        <v>43025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16">
        <v>101</v>
      </c>
      <c r="B177" s="217">
        <v>43014</v>
      </c>
      <c r="C177" s="217"/>
      <c r="D177" s="218" t="s">
        <v>335</v>
      </c>
      <c r="E177" s="219" t="s">
        <v>618</v>
      </c>
      <c r="F177" s="220">
        <v>256</v>
      </c>
      <c r="G177" s="219"/>
      <c r="H177" s="219">
        <v>323</v>
      </c>
      <c r="I177" s="221">
        <v>320</v>
      </c>
      <c r="J177" s="222" t="s">
        <v>676</v>
      </c>
      <c r="K177" s="192">
        <f t="shared" si="37"/>
        <v>67</v>
      </c>
      <c r="L177" s="223">
        <f t="shared" si="38"/>
        <v>0.26171875</v>
      </c>
      <c r="M177" s="219" t="s">
        <v>587</v>
      </c>
      <c r="N177" s="224">
        <v>43067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16">
        <v>102</v>
      </c>
      <c r="B178" s="217">
        <v>43017</v>
      </c>
      <c r="C178" s="217"/>
      <c r="D178" s="218" t="s">
        <v>351</v>
      </c>
      <c r="E178" s="219" t="s">
        <v>618</v>
      </c>
      <c r="F178" s="220">
        <v>137.5</v>
      </c>
      <c r="G178" s="219"/>
      <c r="H178" s="219">
        <v>184</v>
      </c>
      <c r="I178" s="221">
        <v>183</v>
      </c>
      <c r="J178" s="222" t="s">
        <v>751</v>
      </c>
      <c r="K178" s="192">
        <f t="shared" si="37"/>
        <v>46.5</v>
      </c>
      <c r="L178" s="223">
        <f t="shared" si="38"/>
        <v>0.33818181818181819</v>
      </c>
      <c r="M178" s="219" t="s">
        <v>587</v>
      </c>
      <c r="N178" s="224">
        <v>43108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16">
        <v>103</v>
      </c>
      <c r="B179" s="217">
        <v>43018</v>
      </c>
      <c r="C179" s="217"/>
      <c r="D179" s="218" t="s">
        <v>752</v>
      </c>
      <c r="E179" s="219" t="s">
        <v>618</v>
      </c>
      <c r="F179" s="220">
        <v>125.5</v>
      </c>
      <c r="G179" s="219"/>
      <c r="H179" s="219">
        <v>158</v>
      </c>
      <c r="I179" s="221">
        <v>155</v>
      </c>
      <c r="J179" s="222" t="s">
        <v>753</v>
      </c>
      <c r="K179" s="192">
        <f t="shared" si="37"/>
        <v>32.5</v>
      </c>
      <c r="L179" s="223">
        <f t="shared" si="38"/>
        <v>0.25896414342629481</v>
      </c>
      <c r="M179" s="219" t="s">
        <v>587</v>
      </c>
      <c r="N179" s="224">
        <v>43067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16">
        <v>104</v>
      </c>
      <c r="B180" s="217">
        <v>43018</v>
      </c>
      <c r="C180" s="217"/>
      <c r="D180" s="218" t="s">
        <v>754</v>
      </c>
      <c r="E180" s="219" t="s">
        <v>618</v>
      </c>
      <c r="F180" s="220">
        <v>895</v>
      </c>
      <c r="G180" s="219"/>
      <c r="H180" s="219">
        <v>1122.5</v>
      </c>
      <c r="I180" s="221">
        <v>1078</v>
      </c>
      <c r="J180" s="222" t="s">
        <v>755</v>
      </c>
      <c r="K180" s="192">
        <v>227.5</v>
      </c>
      <c r="L180" s="223">
        <v>0.25418994413407803</v>
      </c>
      <c r="M180" s="219" t="s">
        <v>587</v>
      </c>
      <c r="N180" s="224">
        <v>43117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6">
        <v>105</v>
      </c>
      <c r="B181" s="217">
        <v>43020</v>
      </c>
      <c r="C181" s="217"/>
      <c r="D181" s="218" t="s">
        <v>344</v>
      </c>
      <c r="E181" s="219" t="s">
        <v>618</v>
      </c>
      <c r="F181" s="220">
        <v>525</v>
      </c>
      <c r="G181" s="219"/>
      <c r="H181" s="219">
        <v>629</v>
      </c>
      <c r="I181" s="221">
        <v>629</v>
      </c>
      <c r="J181" s="222" t="s">
        <v>676</v>
      </c>
      <c r="K181" s="192">
        <v>104</v>
      </c>
      <c r="L181" s="223">
        <v>0.19809523809523799</v>
      </c>
      <c r="M181" s="219" t="s">
        <v>587</v>
      </c>
      <c r="N181" s="224">
        <v>43119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16">
        <v>106</v>
      </c>
      <c r="B182" s="217">
        <v>43046</v>
      </c>
      <c r="C182" s="217"/>
      <c r="D182" s="218" t="s">
        <v>386</v>
      </c>
      <c r="E182" s="219" t="s">
        <v>618</v>
      </c>
      <c r="F182" s="220">
        <v>740</v>
      </c>
      <c r="G182" s="219"/>
      <c r="H182" s="219">
        <v>892.5</v>
      </c>
      <c r="I182" s="221">
        <v>900</v>
      </c>
      <c r="J182" s="222" t="s">
        <v>756</v>
      </c>
      <c r="K182" s="192">
        <f>H182-F182</f>
        <v>152.5</v>
      </c>
      <c r="L182" s="223">
        <f>K182/F182</f>
        <v>0.20608108108108109</v>
      </c>
      <c r="M182" s="219" t="s">
        <v>587</v>
      </c>
      <c r="N182" s="224">
        <v>43052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107</v>
      </c>
      <c r="B183" s="186">
        <v>43073</v>
      </c>
      <c r="C183" s="186"/>
      <c r="D183" s="187" t="s">
        <v>757</v>
      </c>
      <c r="E183" s="188" t="s">
        <v>618</v>
      </c>
      <c r="F183" s="189">
        <v>118.5</v>
      </c>
      <c r="G183" s="188"/>
      <c r="H183" s="188">
        <v>143.5</v>
      </c>
      <c r="I183" s="190">
        <v>145</v>
      </c>
      <c r="J183" s="191" t="s">
        <v>608</v>
      </c>
      <c r="K183" s="192">
        <f>H183-F183</f>
        <v>25</v>
      </c>
      <c r="L183" s="193">
        <f>K183/F183</f>
        <v>0.2109704641350211</v>
      </c>
      <c r="M183" s="188" t="s">
        <v>587</v>
      </c>
      <c r="N183" s="194">
        <v>43097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5">
        <v>108</v>
      </c>
      <c r="B184" s="196">
        <v>43090</v>
      </c>
      <c r="C184" s="196"/>
      <c r="D184" s="197" t="s">
        <v>432</v>
      </c>
      <c r="E184" s="198" t="s">
        <v>618</v>
      </c>
      <c r="F184" s="199">
        <v>715</v>
      </c>
      <c r="G184" s="199"/>
      <c r="H184" s="200">
        <v>500</v>
      </c>
      <c r="I184" s="200">
        <v>872</v>
      </c>
      <c r="J184" s="201" t="s">
        <v>758</v>
      </c>
      <c r="K184" s="202">
        <f>H184-F184</f>
        <v>-215</v>
      </c>
      <c r="L184" s="203">
        <f>K184/F184</f>
        <v>-0.30069930069930068</v>
      </c>
      <c r="M184" s="199" t="s">
        <v>599</v>
      </c>
      <c r="N184" s="196">
        <v>43670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109</v>
      </c>
      <c r="B185" s="186">
        <v>43098</v>
      </c>
      <c r="C185" s="186"/>
      <c r="D185" s="187" t="s">
        <v>601</v>
      </c>
      <c r="E185" s="188" t="s">
        <v>618</v>
      </c>
      <c r="F185" s="189">
        <v>435</v>
      </c>
      <c r="G185" s="188"/>
      <c r="H185" s="188">
        <v>542.5</v>
      </c>
      <c r="I185" s="190">
        <v>539</v>
      </c>
      <c r="J185" s="191" t="s">
        <v>676</v>
      </c>
      <c r="K185" s="192">
        <v>107.5</v>
      </c>
      <c r="L185" s="193">
        <v>0.247126436781609</v>
      </c>
      <c r="M185" s="188" t="s">
        <v>587</v>
      </c>
      <c r="N185" s="194">
        <v>43206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110</v>
      </c>
      <c r="B186" s="186">
        <v>43098</v>
      </c>
      <c r="C186" s="186"/>
      <c r="D186" s="187" t="s">
        <v>559</v>
      </c>
      <c r="E186" s="188" t="s">
        <v>618</v>
      </c>
      <c r="F186" s="189">
        <v>885</v>
      </c>
      <c r="G186" s="188"/>
      <c r="H186" s="188">
        <v>1090</v>
      </c>
      <c r="I186" s="190">
        <v>1084</v>
      </c>
      <c r="J186" s="191" t="s">
        <v>676</v>
      </c>
      <c r="K186" s="192">
        <v>205</v>
      </c>
      <c r="L186" s="193">
        <v>0.23163841807909599</v>
      </c>
      <c r="M186" s="188" t="s">
        <v>587</v>
      </c>
      <c r="N186" s="194">
        <v>43213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25">
        <v>111</v>
      </c>
      <c r="B187" s="226">
        <v>43192</v>
      </c>
      <c r="C187" s="226"/>
      <c r="D187" s="204" t="s">
        <v>759</v>
      </c>
      <c r="E187" s="199" t="s">
        <v>618</v>
      </c>
      <c r="F187" s="227">
        <v>478.5</v>
      </c>
      <c r="G187" s="199"/>
      <c r="H187" s="199">
        <v>442</v>
      </c>
      <c r="I187" s="200">
        <v>613</v>
      </c>
      <c r="J187" s="201" t="s">
        <v>760</v>
      </c>
      <c r="K187" s="202">
        <f>H187-F187</f>
        <v>-36.5</v>
      </c>
      <c r="L187" s="203">
        <f>K187/F187</f>
        <v>-7.6280041797283177E-2</v>
      </c>
      <c r="M187" s="199" t="s">
        <v>599</v>
      </c>
      <c r="N187" s="196">
        <v>43762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5">
        <v>112</v>
      </c>
      <c r="B188" s="196">
        <v>43194</v>
      </c>
      <c r="C188" s="196"/>
      <c r="D188" s="197" t="s">
        <v>761</v>
      </c>
      <c r="E188" s="198" t="s">
        <v>618</v>
      </c>
      <c r="F188" s="199">
        <f>141.5-7.3</f>
        <v>134.19999999999999</v>
      </c>
      <c r="G188" s="199"/>
      <c r="H188" s="200">
        <v>77</v>
      </c>
      <c r="I188" s="200">
        <v>180</v>
      </c>
      <c r="J188" s="201" t="s">
        <v>762</v>
      </c>
      <c r="K188" s="202">
        <f>H188-F188</f>
        <v>-57.199999999999989</v>
      </c>
      <c r="L188" s="203">
        <f>K188/F188</f>
        <v>-0.42622950819672129</v>
      </c>
      <c r="M188" s="199" t="s">
        <v>599</v>
      </c>
      <c r="N188" s="196">
        <v>43522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5">
        <v>113</v>
      </c>
      <c r="B189" s="196">
        <v>43209</v>
      </c>
      <c r="C189" s="196"/>
      <c r="D189" s="197" t="s">
        <v>763</v>
      </c>
      <c r="E189" s="198" t="s">
        <v>618</v>
      </c>
      <c r="F189" s="199">
        <v>430</v>
      </c>
      <c r="G189" s="199"/>
      <c r="H189" s="200">
        <v>220</v>
      </c>
      <c r="I189" s="200">
        <v>537</v>
      </c>
      <c r="J189" s="201" t="s">
        <v>764</v>
      </c>
      <c r="K189" s="202">
        <f>H189-F189</f>
        <v>-210</v>
      </c>
      <c r="L189" s="203">
        <f>K189/F189</f>
        <v>-0.48837209302325579</v>
      </c>
      <c r="M189" s="199" t="s">
        <v>599</v>
      </c>
      <c r="N189" s="196">
        <v>43252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16">
        <v>114</v>
      </c>
      <c r="B190" s="217">
        <v>43220</v>
      </c>
      <c r="C190" s="217"/>
      <c r="D190" s="218" t="s">
        <v>387</v>
      </c>
      <c r="E190" s="219" t="s">
        <v>618</v>
      </c>
      <c r="F190" s="219">
        <v>153.5</v>
      </c>
      <c r="G190" s="219"/>
      <c r="H190" s="219">
        <v>196</v>
      </c>
      <c r="I190" s="221">
        <v>196</v>
      </c>
      <c r="J190" s="191" t="s">
        <v>765</v>
      </c>
      <c r="K190" s="192">
        <f>H190-F190</f>
        <v>42.5</v>
      </c>
      <c r="L190" s="193">
        <f>K190/F190</f>
        <v>0.27687296416938112</v>
      </c>
      <c r="M190" s="188" t="s">
        <v>587</v>
      </c>
      <c r="N190" s="194">
        <v>43605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5">
        <v>115</v>
      </c>
      <c r="B191" s="196">
        <v>43306</v>
      </c>
      <c r="C191" s="196"/>
      <c r="D191" s="197" t="s">
        <v>735</v>
      </c>
      <c r="E191" s="198" t="s">
        <v>618</v>
      </c>
      <c r="F191" s="199">
        <v>27.5</v>
      </c>
      <c r="G191" s="199"/>
      <c r="H191" s="200">
        <v>13.1</v>
      </c>
      <c r="I191" s="200">
        <v>60</v>
      </c>
      <c r="J191" s="201" t="s">
        <v>766</v>
      </c>
      <c r="K191" s="202">
        <v>-14.4</v>
      </c>
      <c r="L191" s="203">
        <v>-0.52363636363636401</v>
      </c>
      <c r="M191" s="199" t="s">
        <v>599</v>
      </c>
      <c r="N191" s="196">
        <v>43138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25">
        <v>116</v>
      </c>
      <c r="B192" s="226">
        <v>43318</v>
      </c>
      <c r="C192" s="226"/>
      <c r="D192" s="204" t="s">
        <v>767</v>
      </c>
      <c r="E192" s="199" t="s">
        <v>618</v>
      </c>
      <c r="F192" s="199">
        <v>148.5</v>
      </c>
      <c r="G192" s="199"/>
      <c r="H192" s="199">
        <v>102</v>
      </c>
      <c r="I192" s="200">
        <v>182</v>
      </c>
      <c r="J192" s="201" t="s">
        <v>768</v>
      </c>
      <c r="K192" s="202">
        <f>H192-F192</f>
        <v>-46.5</v>
      </c>
      <c r="L192" s="203">
        <f>K192/F192</f>
        <v>-0.31313131313131315</v>
      </c>
      <c r="M192" s="199" t="s">
        <v>599</v>
      </c>
      <c r="N192" s="196">
        <v>43661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117</v>
      </c>
      <c r="B193" s="186">
        <v>43335</v>
      </c>
      <c r="C193" s="186"/>
      <c r="D193" s="187" t="s">
        <v>769</v>
      </c>
      <c r="E193" s="188" t="s">
        <v>618</v>
      </c>
      <c r="F193" s="219">
        <v>285</v>
      </c>
      <c r="G193" s="188"/>
      <c r="H193" s="188">
        <v>355</v>
      </c>
      <c r="I193" s="190">
        <v>364</v>
      </c>
      <c r="J193" s="191" t="s">
        <v>770</v>
      </c>
      <c r="K193" s="192">
        <v>70</v>
      </c>
      <c r="L193" s="193">
        <v>0.24561403508771901</v>
      </c>
      <c r="M193" s="188" t="s">
        <v>587</v>
      </c>
      <c r="N193" s="194">
        <v>43455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118</v>
      </c>
      <c r="B194" s="186">
        <v>43341</v>
      </c>
      <c r="C194" s="186"/>
      <c r="D194" s="187" t="s">
        <v>375</v>
      </c>
      <c r="E194" s="188" t="s">
        <v>618</v>
      </c>
      <c r="F194" s="219">
        <v>525</v>
      </c>
      <c r="G194" s="188"/>
      <c r="H194" s="188">
        <v>585</v>
      </c>
      <c r="I194" s="190">
        <v>635</v>
      </c>
      <c r="J194" s="191" t="s">
        <v>771</v>
      </c>
      <c r="K194" s="192">
        <f t="shared" ref="K194:K211" si="39">H194-F194</f>
        <v>60</v>
      </c>
      <c r="L194" s="193">
        <f t="shared" ref="L194:L211" si="40">K194/F194</f>
        <v>0.11428571428571428</v>
      </c>
      <c r="M194" s="188" t="s">
        <v>587</v>
      </c>
      <c r="N194" s="194">
        <v>43662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119</v>
      </c>
      <c r="B195" s="186">
        <v>43395</v>
      </c>
      <c r="C195" s="186"/>
      <c r="D195" s="187" t="s">
        <v>361</v>
      </c>
      <c r="E195" s="188" t="s">
        <v>618</v>
      </c>
      <c r="F195" s="219">
        <v>475</v>
      </c>
      <c r="G195" s="188"/>
      <c r="H195" s="188">
        <v>574</v>
      </c>
      <c r="I195" s="190">
        <v>570</v>
      </c>
      <c r="J195" s="191" t="s">
        <v>676</v>
      </c>
      <c r="K195" s="192">
        <f t="shared" si="39"/>
        <v>99</v>
      </c>
      <c r="L195" s="193">
        <f t="shared" si="40"/>
        <v>0.20842105263157895</v>
      </c>
      <c r="M195" s="188" t="s">
        <v>587</v>
      </c>
      <c r="N195" s="194">
        <v>43403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16">
        <v>120</v>
      </c>
      <c r="B196" s="217">
        <v>43397</v>
      </c>
      <c r="C196" s="217"/>
      <c r="D196" s="218" t="s">
        <v>382</v>
      </c>
      <c r="E196" s="219" t="s">
        <v>618</v>
      </c>
      <c r="F196" s="219">
        <v>707.5</v>
      </c>
      <c r="G196" s="219"/>
      <c r="H196" s="219">
        <v>872</v>
      </c>
      <c r="I196" s="221">
        <v>872</v>
      </c>
      <c r="J196" s="222" t="s">
        <v>676</v>
      </c>
      <c r="K196" s="192">
        <f t="shared" si="39"/>
        <v>164.5</v>
      </c>
      <c r="L196" s="223">
        <f t="shared" si="40"/>
        <v>0.23250883392226149</v>
      </c>
      <c r="M196" s="219" t="s">
        <v>587</v>
      </c>
      <c r="N196" s="224">
        <v>43482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6">
        <v>121</v>
      </c>
      <c r="B197" s="217">
        <v>43398</v>
      </c>
      <c r="C197" s="217"/>
      <c r="D197" s="218" t="s">
        <v>772</v>
      </c>
      <c r="E197" s="219" t="s">
        <v>618</v>
      </c>
      <c r="F197" s="219">
        <v>162</v>
      </c>
      <c r="G197" s="219"/>
      <c r="H197" s="219">
        <v>204</v>
      </c>
      <c r="I197" s="221">
        <v>209</v>
      </c>
      <c r="J197" s="222" t="s">
        <v>773</v>
      </c>
      <c r="K197" s="192">
        <f t="shared" si="39"/>
        <v>42</v>
      </c>
      <c r="L197" s="223">
        <f t="shared" si="40"/>
        <v>0.25925925925925924</v>
      </c>
      <c r="M197" s="219" t="s">
        <v>587</v>
      </c>
      <c r="N197" s="224">
        <v>43539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16">
        <v>122</v>
      </c>
      <c r="B198" s="217">
        <v>43399</v>
      </c>
      <c r="C198" s="217"/>
      <c r="D198" s="218" t="s">
        <v>480</v>
      </c>
      <c r="E198" s="219" t="s">
        <v>618</v>
      </c>
      <c r="F198" s="219">
        <v>240</v>
      </c>
      <c r="G198" s="219"/>
      <c r="H198" s="219">
        <v>297</v>
      </c>
      <c r="I198" s="221">
        <v>297</v>
      </c>
      <c r="J198" s="222" t="s">
        <v>676</v>
      </c>
      <c r="K198" s="228">
        <f t="shared" si="39"/>
        <v>57</v>
      </c>
      <c r="L198" s="223">
        <f t="shared" si="40"/>
        <v>0.23749999999999999</v>
      </c>
      <c r="M198" s="219" t="s">
        <v>587</v>
      </c>
      <c r="N198" s="224">
        <v>43417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123</v>
      </c>
      <c r="B199" s="186">
        <v>43439</v>
      </c>
      <c r="C199" s="186"/>
      <c r="D199" s="187" t="s">
        <v>774</v>
      </c>
      <c r="E199" s="188" t="s">
        <v>618</v>
      </c>
      <c r="F199" s="188">
        <v>202.5</v>
      </c>
      <c r="G199" s="188"/>
      <c r="H199" s="188">
        <v>255</v>
      </c>
      <c r="I199" s="190">
        <v>252</v>
      </c>
      <c r="J199" s="191" t="s">
        <v>676</v>
      </c>
      <c r="K199" s="192">
        <f t="shared" si="39"/>
        <v>52.5</v>
      </c>
      <c r="L199" s="193">
        <f t="shared" si="40"/>
        <v>0.25925925925925924</v>
      </c>
      <c r="M199" s="188" t="s">
        <v>587</v>
      </c>
      <c r="N199" s="194">
        <v>43542</v>
      </c>
      <c r="O199" s="1"/>
      <c r="P199" s="1"/>
      <c r="Q199" s="1"/>
      <c r="R199" s="6" t="s">
        <v>775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16">
        <v>124</v>
      </c>
      <c r="B200" s="217">
        <v>43465</v>
      </c>
      <c r="C200" s="186"/>
      <c r="D200" s="218" t="s">
        <v>414</v>
      </c>
      <c r="E200" s="219" t="s">
        <v>618</v>
      </c>
      <c r="F200" s="219">
        <v>710</v>
      </c>
      <c r="G200" s="219"/>
      <c r="H200" s="219">
        <v>866</v>
      </c>
      <c r="I200" s="221">
        <v>866</v>
      </c>
      <c r="J200" s="222" t="s">
        <v>676</v>
      </c>
      <c r="K200" s="192">
        <f t="shared" si="39"/>
        <v>156</v>
      </c>
      <c r="L200" s="193">
        <f t="shared" si="40"/>
        <v>0.21971830985915494</v>
      </c>
      <c r="M200" s="188" t="s">
        <v>587</v>
      </c>
      <c r="N200" s="194">
        <v>43553</v>
      </c>
      <c r="O200" s="1"/>
      <c r="P200" s="1"/>
      <c r="Q200" s="1"/>
      <c r="R200" s="6" t="s">
        <v>775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6">
        <v>125</v>
      </c>
      <c r="B201" s="217">
        <v>43522</v>
      </c>
      <c r="C201" s="217"/>
      <c r="D201" s="218" t="s">
        <v>152</v>
      </c>
      <c r="E201" s="219" t="s">
        <v>618</v>
      </c>
      <c r="F201" s="219">
        <v>337.25</v>
      </c>
      <c r="G201" s="219"/>
      <c r="H201" s="219">
        <v>398.5</v>
      </c>
      <c r="I201" s="221">
        <v>411</v>
      </c>
      <c r="J201" s="191" t="s">
        <v>776</v>
      </c>
      <c r="K201" s="192">
        <f t="shared" si="39"/>
        <v>61.25</v>
      </c>
      <c r="L201" s="193">
        <f t="shared" si="40"/>
        <v>0.1816160118606375</v>
      </c>
      <c r="M201" s="188" t="s">
        <v>587</v>
      </c>
      <c r="N201" s="194">
        <v>43760</v>
      </c>
      <c r="O201" s="1"/>
      <c r="P201" s="1"/>
      <c r="Q201" s="1"/>
      <c r="R201" s="6" t="s">
        <v>775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29">
        <v>126</v>
      </c>
      <c r="B202" s="230">
        <v>43559</v>
      </c>
      <c r="C202" s="230"/>
      <c r="D202" s="231" t="s">
        <v>777</v>
      </c>
      <c r="E202" s="232" t="s">
        <v>618</v>
      </c>
      <c r="F202" s="232">
        <v>130</v>
      </c>
      <c r="G202" s="232"/>
      <c r="H202" s="232">
        <v>65</v>
      </c>
      <c r="I202" s="233">
        <v>158</v>
      </c>
      <c r="J202" s="201" t="s">
        <v>778</v>
      </c>
      <c r="K202" s="202">
        <f t="shared" si="39"/>
        <v>-65</v>
      </c>
      <c r="L202" s="203">
        <f t="shared" si="40"/>
        <v>-0.5</v>
      </c>
      <c r="M202" s="199" t="s">
        <v>599</v>
      </c>
      <c r="N202" s="196">
        <v>43726</v>
      </c>
      <c r="O202" s="1"/>
      <c r="P202" s="1"/>
      <c r="Q202" s="1"/>
      <c r="R202" s="6" t="s">
        <v>779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6">
        <v>127</v>
      </c>
      <c r="B203" s="217">
        <v>43017</v>
      </c>
      <c r="C203" s="217"/>
      <c r="D203" s="218" t="s">
        <v>185</v>
      </c>
      <c r="E203" s="219" t="s">
        <v>618</v>
      </c>
      <c r="F203" s="219">
        <v>141.5</v>
      </c>
      <c r="G203" s="219"/>
      <c r="H203" s="219">
        <v>183.5</v>
      </c>
      <c r="I203" s="221">
        <v>210</v>
      </c>
      <c r="J203" s="191" t="s">
        <v>773</v>
      </c>
      <c r="K203" s="192">
        <f t="shared" si="39"/>
        <v>42</v>
      </c>
      <c r="L203" s="193">
        <f t="shared" si="40"/>
        <v>0.29681978798586572</v>
      </c>
      <c r="M203" s="188" t="s">
        <v>587</v>
      </c>
      <c r="N203" s="194">
        <v>43042</v>
      </c>
      <c r="O203" s="1"/>
      <c r="P203" s="1"/>
      <c r="Q203" s="1"/>
      <c r="R203" s="6" t="s">
        <v>779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29">
        <v>128</v>
      </c>
      <c r="B204" s="230">
        <v>43074</v>
      </c>
      <c r="C204" s="230"/>
      <c r="D204" s="231" t="s">
        <v>780</v>
      </c>
      <c r="E204" s="232" t="s">
        <v>618</v>
      </c>
      <c r="F204" s="227">
        <v>172</v>
      </c>
      <c r="G204" s="232"/>
      <c r="H204" s="232">
        <v>155.25</v>
      </c>
      <c r="I204" s="233">
        <v>230</v>
      </c>
      <c r="J204" s="201" t="s">
        <v>781</v>
      </c>
      <c r="K204" s="202">
        <f t="shared" si="39"/>
        <v>-16.75</v>
      </c>
      <c r="L204" s="203">
        <f t="shared" si="40"/>
        <v>-9.7383720930232565E-2</v>
      </c>
      <c r="M204" s="199" t="s">
        <v>599</v>
      </c>
      <c r="N204" s="196">
        <v>43787</v>
      </c>
      <c r="O204" s="1"/>
      <c r="P204" s="1"/>
      <c r="Q204" s="1"/>
      <c r="R204" s="6" t="s">
        <v>779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6">
        <v>129</v>
      </c>
      <c r="B205" s="217">
        <v>43398</v>
      </c>
      <c r="C205" s="217"/>
      <c r="D205" s="218" t="s">
        <v>107</v>
      </c>
      <c r="E205" s="219" t="s">
        <v>618</v>
      </c>
      <c r="F205" s="219">
        <v>698.5</v>
      </c>
      <c r="G205" s="219"/>
      <c r="H205" s="219">
        <v>890</v>
      </c>
      <c r="I205" s="221">
        <v>890</v>
      </c>
      <c r="J205" s="191" t="s">
        <v>849</v>
      </c>
      <c r="K205" s="192">
        <f t="shared" si="39"/>
        <v>191.5</v>
      </c>
      <c r="L205" s="193">
        <f t="shared" si="40"/>
        <v>0.27415891195418757</v>
      </c>
      <c r="M205" s="188" t="s">
        <v>587</v>
      </c>
      <c r="N205" s="194">
        <v>44328</v>
      </c>
      <c r="O205" s="1"/>
      <c r="P205" s="1"/>
      <c r="Q205" s="1"/>
      <c r="R205" s="6" t="s">
        <v>775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6">
        <v>130</v>
      </c>
      <c r="B206" s="217">
        <v>42877</v>
      </c>
      <c r="C206" s="217"/>
      <c r="D206" s="218" t="s">
        <v>374</v>
      </c>
      <c r="E206" s="219" t="s">
        <v>618</v>
      </c>
      <c r="F206" s="219">
        <v>127.6</v>
      </c>
      <c r="G206" s="219"/>
      <c r="H206" s="219">
        <v>138</v>
      </c>
      <c r="I206" s="221">
        <v>190</v>
      </c>
      <c r="J206" s="191" t="s">
        <v>782</v>
      </c>
      <c r="K206" s="192">
        <f t="shared" si="39"/>
        <v>10.400000000000006</v>
      </c>
      <c r="L206" s="193">
        <f t="shared" si="40"/>
        <v>8.1504702194357417E-2</v>
      </c>
      <c r="M206" s="188" t="s">
        <v>587</v>
      </c>
      <c r="N206" s="194">
        <v>43774</v>
      </c>
      <c r="O206" s="1"/>
      <c r="P206" s="1"/>
      <c r="Q206" s="1"/>
      <c r="R206" s="6" t="s">
        <v>779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16">
        <v>131</v>
      </c>
      <c r="B207" s="217">
        <v>43158</v>
      </c>
      <c r="C207" s="217"/>
      <c r="D207" s="218" t="s">
        <v>783</v>
      </c>
      <c r="E207" s="219" t="s">
        <v>618</v>
      </c>
      <c r="F207" s="219">
        <v>317</v>
      </c>
      <c r="G207" s="219"/>
      <c r="H207" s="219">
        <v>382.5</v>
      </c>
      <c r="I207" s="221">
        <v>398</v>
      </c>
      <c r="J207" s="191" t="s">
        <v>784</v>
      </c>
      <c r="K207" s="192">
        <f t="shared" si="39"/>
        <v>65.5</v>
      </c>
      <c r="L207" s="193">
        <f t="shared" si="40"/>
        <v>0.20662460567823343</v>
      </c>
      <c r="M207" s="188" t="s">
        <v>587</v>
      </c>
      <c r="N207" s="194">
        <v>44238</v>
      </c>
      <c r="O207" s="1"/>
      <c r="P207" s="1"/>
      <c r="Q207" s="1"/>
      <c r="R207" s="6" t="s">
        <v>779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9">
        <v>132</v>
      </c>
      <c r="B208" s="230">
        <v>43164</v>
      </c>
      <c r="C208" s="230"/>
      <c r="D208" s="231" t="s">
        <v>144</v>
      </c>
      <c r="E208" s="232" t="s">
        <v>618</v>
      </c>
      <c r="F208" s="227">
        <f>510-14.4</f>
        <v>495.6</v>
      </c>
      <c r="G208" s="232"/>
      <c r="H208" s="232">
        <v>350</v>
      </c>
      <c r="I208" s="233">
        <v>672</v>
      </c>
      <c r="J208" s="201" t="s">
        <v>785</v>
      </c>
      <c r="K208" s="202">
        <f t="shared" si="39"/>
        <v>-145.60000000000002</v>
      </c>
      <c r="L208" s="203">
        <f t="shared" si="40"/>
        <v>-0.29378531073446329</v>
      </c>
      <c r="M208" s="199" t="s">
        <v>599</v>
      </c>
      <c r="N208" s="196">
        <v>43887</v>
      </c>
      <c r="O208" s="1"/>
      <c r="P208" s="1"/>
      <c r="Q208" s="1"/>
      <c r="R208" s="6" t="s">
        <v>775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9">
        <v>133</v>
      </c>
      <c r="B209" s="230">
        <v>43237</v>
      </c>
      <c r="C209" s="230"/>
      <c r="D209" s="231" t="s">
        <v>472</v>
      </c>
      <c r="E209" s="232" t="s">
        <v>618</v>
      </c>
      <c r="F209" s="227">
        <v>230.3</v>
      </c>
      <c r="G209" s="232"/>
      <c r="H209" s="232">
        <v>102.5</v>
      </c>
      <c r="I209" s="233">
        <v>348</v>
      </c>
      <c r="J209" s="201" t="s">
        <v>786</v>
      </c>
      <c r="K209" s="202">
        <f t="shared" si="39"/>
        <v>-127.80000000000001</v>
      </c>
      <c r="L209" s="203">
        <f t="shared" si="40"/>
        <v>-0.55492835432045162</v>
      </c>
      <c r="M209" s="199" t="s">
        <v>599</v>
      </c>
      <c r="N209" s="196">
        <v>43896</v>
      </c>
      <c r="O209" s="1"/>
      <c r="P209" s="1"/>
      <c r="Q209" s="1"/>
      <c r="R209" s="6" t="s">
        <v>775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6">
        <v>134</v>
      </c>
      <c r="B210" s="217">
        <v>43258</v>
      </c>
      <c r="C210" s="217"/>
      <c r="D210" s="218" t="s">
        <v>437</v>
      </c>
      <c r="E210" s="219" t="s">
        <v>618</v>
      </c>
      <c r="F210" s="219">
        <f>342.5-5.1</f>
        <v>337.4</v>
      </c>
      <c r="G210" s="219"/>
      <c r="H210" s="219">
        <v>412.5</v>
      </c>
      <c r="I210" s="221">
        <v>439</v>
      </c>
      <c r="J210" s="191" t="s">
        <v>787</v>
      </c>
      <c r="K210" s="192">
        <f t="shared" si="39"/>
        <v>75.100000000000023</v>
      </c>
      <c r="L210" s="193">
        <f t="shared" si="40"/>
        <v>0.22258446947243635</v>
      </c>
      <c r="M210" s="188" t="s">
        <v>587</v>
      </c>
      <c r="N210" s="194">
        <v>44230</v>
      </c>
      <c r="O210" s="1"/>
      <c r="P210" s="1"/>
      <c r="Q210" s="1"/>
      <c r="R210" s="6" t="s">
        <v>779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0">
        <v>135</v>
      </c>
      <c r="B211" s="209">
        <v>43285</v>
      </c>
      <c r="C211" s="209"/>
      <c r="D211" s="210" t="s">
        <v>55</v>
      </c>
      <c r="E211" s="211" t="s">
        <v>618</v>
      </c>
      <c r="F211" s="211">
        <f>127.5-5.53</f>
        <v>121.97</v>
      </c>
      <c r="G211" s="212"/>
      <c r="H211" s="212">
        <v>122.5</v>
      </c>
      <c r="I211" s="212">
        <v>170</v>
      </c>
      <c r="J211" s="213" t="s">
        <v>816</v>
      </c>
      <c r="K211" s="214">
        <f t="shared" si="39"/>
        <v>0.53000000000000114</v>
      </c>
      <c r="L211" s="215">
        <f t="shared" si="40"/>
        <v>4.3453308190538747E-3</v>
      </c>
      <c r="M211" s="211" t="s">
        <v>709</v>
      </c>
      <c r="N211" s="209">
        <v>44431</v>
      </c>
      <c r="O211" s="1"/>
      <c r="P211" s="1"/>
      <c r="Q211" s="1"/>
      <c r="R211" s="6" t="s">
        <v>775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9">
        <v>136</v>
      </c>
      <c r="B212" s="230">
        <v>43294</v>
      </c>
      <c r="C212" s="230"/>
      <c r="D212" s="231" t="s">
        <v>363</v>
      </c>
      <c r="E212" s="232" t="s">
        <v>618</v>
      </c>
      <c r="F212" s="227">
        <v>46.5</v>
      </c>
      <c r="G212" s="232"/>
      <c r="H212" s="232">
        <v>17</v>
      </c>
      <c r="I212" s="233">
        <v>59</v>
      </c>
      <c r="J212" s="201" t="s">
        <v>788</v>
      </c>
      <c r="K212" s="202">
        <f t="shared" ref="K212:K220" si="41">H212-F212</f>
        <v>-29.5</v>
      </c>
      <c r="L212" s="203">
        <f t="shared" ref="L212:L220" si="42">K212/F212</f>
        <v>-0.63440860215053763</v>
      </c>
      <c r="M212" s="199" t="s">
        <v>599</v>
      </c>
      <c r="N212" s="196">
        <v>43887</v>
      </c>
      <c r="O212" s="1"/>
      <c r="P212" s="1"/>
      <c r="Q212" s="1"/>
      <c r="R212" s="6" t="s">
        <v>775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6">
        <v>137</v>
      </c>
      <c r="B213" s="217">
        <v>43396</v>
      </c>
      <c r="C213" s="217"/>
      <c r="D213" s="218" t="s">
        <v>416</v>
      </c>
      <c r="E213" s="219" t="s">
        <v>618</v>
      </c>
      <c r="F213" s="219">
        <v>156.5</v>
      </c>
      <c r="G213" s="219"/>
      <c r="H213" s="219">
        <v>207.5</v>
      </c>
      <c r="I213" s="221">
        <v>191</v>
      </c>
      <c r="J213" s="191" t="s">
        <v>676</v>
      </c>
      <c r="K213" s="192">
        <f t="shared" si="41"/>
        <v>51</v>
      </c>
      <c r="L213" s="193">
        <f t="shared" si="42"/>
        <v>0.32587859424920129</v>
      </c>
      <c r="M213" s="188" t="s">
        <v>587</v>
      </c>
      <c r="N213" s="194">
        <v>44369</v>
      </c>
      <c r="O213" s="1"/>
      <c r="P213" s="1"/>
      <c r="Q213" s="1"/>
      <c r="R213" s="6" t="s">
        <v>775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16">
        <v>138</v>
      </c>
      <c r="B214" s="217">
        <v>43439</v>
      </c>
      <c r="C214" s="217"/>
      <c r="D214" s="218" t="s">
        <v>325</v>
      </c>
      <c r="E214" s="219" t="s">
        <v>618</v>
      </c>
      <c r="F214" s="219">
        <v>259.5</v>
      </c>
      <c r="G214" s="219"/>
      <c r="H214" s="219">
        <v>320</v>
      </c>
      <c r="I214" s="221">
        <v>320</v>
      </c>
      <c r="J214" s="191" t="s">
        <v>676</v>
      </c>
      <c r="K214" s="192">
        <f t="shared" si="41"/>
        <v>60.5</v>
      </c>
      <c r="L214" s="193">
        <f t="shared" si="42"/>
        <v>0.23314065510597304</v>
      </c>
      <c r="M214" s="188" t="s">
        <v>587</v>
      </c>
      <c r="N214" s="194">
        <v>44323</v>
      </c>
      <c r="O214" s="1"/>
      <c r="P214" s="1"/>
      <c r="Q214" s="1"/>
      <c r="R214" s="6" t="s">
        <v>775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9">
        <v>139</v>
      </c>
      <c r="B215" s="230">
        <v>43439</v>
      </c>
      <c r="C215" s="230"/>
      <c r="D215" s="231" t="s">
        <v>789</v>
      </c>
      <c r="E215" s="232" t="s">
        <v>618</v>
      </c>
      <c r="F215" s="232">
        <v>715</v>
      </c>
      <c r="G215" s="232"/>
      <c r="H215" s="232">
        <v>445</v>
      </c>
      <c r="I215" s="233">
        <v>840</v>
      </c>
      <c r="J215" s="201" t="s">
        <v>790</v>
      </c>
      <c r="K215" s="202">
        <f t="shared" si="41"/>
        <v>-270</v>
      </c>
      <c r="L215" s="203">
        <f t="shared" si="42"/>
        <v>-0.3776223776223776</v>
      </c>
      <c r="M215" s="199" t="s">
        <v>599</v>
      </c>
      <c r="N215" s="196">
        <v>43800</v>
      </c>
      <c r="O215" s="1"/>
      <c r="P215" s="1"/>
      <c r="Q215" s="1"/>
      <c r="R215" s="6" t="s">
        <v>775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6">
        <v>140</v>
      </c>
      <c r="B216" s="217">
        <v>43469</v>
      </c>
      <c r="C216" s="217"/>
      <c r="D216" s="218" t="s">
        <v>157</v>
      </c>
      <c r="E216" s="219" t="s">
        <v>618</v>
      </c>
      <c r="F216" s="219">
        <v>875</v>
      </c>
      <c r="G216" s="219"/>
      <c r="H216" s="219">
        <v>1165</v>
      </c>
      <c r="I216" s="221">
        <v>1185</v>
      </c>
      <c r="J216" s="191" t="s">
        <v>791</v>
      </c>
      <c r="K216" s="192">
        <f t="shared" si="41"/>
        <v>290</v>
      </c>
      <c r="L216" s="193">
        <f t="shared" si="42"/>
        <v>0.33142857142857141</v>
      </c>
      <c r="M216" s="188" t="s">
        <v>587</v>
      </c>
      <c r="N216" s="194">
        <v>43847</v>
      </c>
      <c r="O216" s="1"/>
      <c r="P216" s="1"/>
      <c r="Q216" s="1"/>
      <c r="R216" s="6" t="s">
        <v>775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6">
        <v>141</v>
      </c>
      <c r="B217" s="217">
        <v>43559</v>
      </c>
      <c r="C217" s="217"/>
      <c r="D217" s="218" t="s">
        <v>341</v>
      </c>
      <c r="E217" s="219" t="s">
        <v>618</v>
      </c>
      <c r="F217" s="219">
        <f>387-14.63</f>
        <v>372.37</v>
      </c>
      <c r="G217" s="219"/>
      <c r="H217" s="219">
        <v>490</v>
      </c>
      <c r="I217" s="221">
        <v>490</v>
      </c>
      <c r="J217" s="191" t="s">
        <v>676</v>
      </c>
      <c r="K217" s="192">
        <f t="shared" si="41"/>
        <v>117.63</v>
      </c>
      <c r="L217" s="193">
        <f t="shared" si="42"/>
        <v>0.31589548030185027</v>
      </c>
      <c r="M217" s="188" t="s">
        <v>587</v>
      </c>
      <c r="N217" s="194">
        <v>43850</v>
      </c>
      <c r="O217" s="1"/>
      <c r="P217" s="1"/>
      <c r="Q217" s="1"/>
      <c r="R217" s="6" t="s">
        <v>775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9">
        <v>142</v>
      </c>
      <c r="B218" s="230">
        <v>43578</v>
      </c>
      <c r="C218" s="230"/>
      <c r="D218" s="231" t="s">
        <v>792</v>
      </c>
      <c r="E218" s="232" t="s">
        <v>589</v>
      </c>
      <c r="F218" s="232">
        <v>220</v>
      </c>
      <c r="G218" s="232"/>
      <c r="H218" s="232">
        <v>127.5</v>
      </c>
      <c r="I218" s="233">
        <v>284</v>
      </c>
      <c r="J218" s="201" t="s">
        <v>793</v>
      </c>
      <c r="K218" s="202">
        <f t="shared" si="41"/>
        <v>-92.5</v>
      </c>
      <c r="L218" s="203">
        <f t="shared" si="42"/>
        <v>-0.42045454545454547</v>
      </c>
      <c r="M218" s="199" t="s">
        <v>599</v>
      </c>
      <c r="N218" s="196">
        <v>43896</v>
      </c>
      <c r="O218" s="1"/>
      <c r="P218" s="1"/>
      <c r="Q218" s="1"/>
      <c r="R218" s="6" t="s">
        <v>775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6">
        <v>143</v>
      </c>
      <c r="B219" s="217">
        <v>43622</v>
      </c>
      <c r="C219" s="217"/>
      <c r="D219" s="218" t="s">
        <v>481</v>
      </c>
      <c r="E219" s="219" t="s">
        <v>589</v>
      </c>
      <c r="F219" s="219">
        <v>332.8</v>
      </c>
      <c r="G219" s="219"/>
      <c r="H219" s="219">
        <v>405</v>
      </c>
      <c r="I219" s="221">
        <v>419</v>
      </c>
      <c r="J219" s="191" t="s">
        <v>794</v>
      </c>
      <c r="K219" s="192">
        <f t="shared" si="41"/>
        <v>72.199999999999989</v>
      </c>
      <c r="L219" s="193">
        <f t="shared" si="42"/>
        <v>0.21694711538461534</v>
      </c>
      <c r="M219" s="188" t="s">
        <v>587</v>
      </c>
      <c r="N219" s="194">
        <v>43860</v>
      </c>
      <c r="O219" s="1"/>
      <c r="P219" s="1"/>
      <c r="Q219" s="1"/>
      <c r="R219" s="6" t="s">
        <v>779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0">
        <v>144</v>
      </c>
      <c r="B220" s="209">
        <v>43641</v>
      </c>
      <c r="C220" s="209"/>
      <c r="D220" s="210" t="s">
        <v>150</v>
      </c>
      <c r="E220" s="211" t="s">
        <v>618</v>
      </c>
      <c r="F220" s="211">
        <v>386</v>
      </c>
      <c r="G220" s="212"/>
      <c r="H220" s="212">
        <v>395</v>
      </c>
      <c r="I220" s="212">
        <v>452</v>
      </c>
      <c r="J220" s="213" t="s">
        <v>795</v>
      </c>
      <c r="K220" s="214">
        <f t="shared" si="41"/>
        <v>9</v>
      </c>
      <c r="L220" s="215">
        <f t="shared" si="42"/>
        <v>2.3316062176165803E-2</v>
      </c>
      <c r="M220" s="211" t="s">
        <v>709</v>
      </c>
      <c r="N220" s="209">
        <v>43868</v>
      </c>
      <c r="O220" s="1"/>
      <c r="P220" s="1"/>
      <c r="Q220" s="1"/>
      <c r="R220" s="6" t="s">
        <v>779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0">
        <v>145</v>
      </c>
      <c r="B221" s="209">
        <v>43707</v>
      </c>
      <c r="C221" s="209"/>
      <c r="D221" s="210" t="s">
        <v>130</v>
      </c>
      <c r="E221" s="211" t="s">
        <v>618</v>
      </c>
      <c r="F221" s="211">
        <v>137.5</v>
      </c>
      <c r="G221" s="212"/>
      <c r="H221" s="212">
        <v>138.5</v>
      </c>
      <c r="I221" s="212">
        <v>190</v>
      </c>
      <c r="J221" s="213" t="s">
        <v>815</v>
      </c>
      <c r="K221" s="214">
        <f>H221-F221</f>
        <v>1</v>
      </c>
      <c r="L221" s="215">
        <f>K221/F221</f>
        <v>7.2727272727272727E-3</v>
      </c>
      <c r="M221" s="211" t="s">
        <v>709</v>
      </c>
      <c r="N221" s="209">
        <v>44432</v>
      </c>
      <c r="O221" s="1"/>
      <c r="P221" s="1"/>
      <c r="Q221" s="1"/>
      <c r="R221" s="6" t="s">
        <v>775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6">
        <v>146</v>
      </c>
      <c r="B222" s="217">
        <v>43731</v>
      </c>
      <c r="C222" s="217"/>
      <c r="D222" s="218" t="s">
        <v>428</v>
      </c>
      <c r="E222" s="219" t="s">
        <v>618</v>
      </c>
      <c r="F222" s="219">
        <v>235</v>
      </c>
      <c r="G222" s="219"/>
      <c r="H222" s="219">
        <v>295</v>
      </c>
      <c r="I222" s="221">
        <v>296</v>
      </c>
      <c r="J222" s="191" t="s">
        <v>796</v>
      </c>
      <c r="K222" s="192">
        <f t="shared" ref="K222:K228" si="43">H222-F222</f>
        <v>60</v>
      </c>
      <c r="L222" s="193">
        <f t="shared" ref="L222:L228" si="44">K222/F222</f>
        <v>0.25531914893617019</v>
      </c>
      <c r="M222" s="188" t="s">
        <v>587</v>
      </c>
      <c r="N222" s="194">
        <v>43844</v>
      </c>
      <c r="O222" s="1"/>
      <c r="P222" s="1"/>
      <c r="Q222" s="1"/>
      <c r="R222" s="6" t="s">
        <v>779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6">
        <v>147</v>
      </c>
      <c r="B223" s="217">
        <v>43752</v>
      </c>
      <c r="C223" s="217"/>
      <c r="D223" s="218" t="s">
        <v>797</v>
      </c>
      <c r="E223" s="219" t="s">
        <v>618</v>
      </c>
      <c r="F223" s="219">
        <v>277.5</v>
      </c>
      <c r="G223" s="219"/>
      <c r="H223" s="219">
        <v>333</v>
      </c>
      <c r="I223" s="221">
        <v>333</v>
      </c>
      <c r="J223" s="191" t="s">
        <v>798</v>
      </c>
      <c r="K223" s="192">
        <f t="shared" si="43"/>
        <v>55.5</v>
      </c>
      <c r="L223" s="193">
        <f t="shared" si="44"/>
        <v>0.2</v>
      </c>
      <c r="M223" s="188" t="s">
        <v>587</v>
      </c>
      <c r="N223" s="194">
        <v>43846</v>
      </c>
      <c r="O223" s="1"/>
      <c r="P223" s="1"/>
      <c r="Q223" s="1"/>
      <c r="R223" s="6" t="s">
        <v>775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6">
        <v>148</v>
      </c>
      <c r="B224" s="217">
        <v>43752</v>
      </c>
      <c r="C224" s="217"/>
      <c r="D224" s="218" t="s">
        <v>799</v>
      </c>
      <c r="E224" s="219" t="s">
        <v>618</v>
      </c>
      <c r="F224" s="219">
        <v>930</v>
      </c>
      <c r="G224" s="219"/>
      <c r="H224" s="219">
        <v>1165</v>
      </c>
      <c r="I224" s="221">
        <v>1200</v>
      </c>
      <c r="J224" s="191" t="s">
        <v>800</v>
      </c>
      <c r="K224" s="192">
        <f t="shared" si="43"/>
        <v>235</v>
      </c>
      <c r="L224" s="193">
        <f t="shared" si="44"/>
        <v>0.25268817204301075</v>
      </c>
      <c r="M224" s="188" t="s">
        <v>587</v>
      </c>
      <c r="N224" s="194">
        <v>43847</v>
      </c>
      <c r="O224" s="1"/>
      <c r="P224" s="1"/>
      <c r="Q224" s="1"/>
      <c r="R224" s="6" t="s">
        <v>779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6">
        <v>149</v>
      </c>
      <c r="B225" s="217">
        <v>43753</v>
      </c>
      <c r="C225" s="217"/>
      <c r="D225" s="218" t="s">
        <v>801</v>
      </c>
      <c r="E225" s="219" t="s">
        <v>618</v>
      </c>
      <c r="F225" s="189">
        <v>111</v>
      </c>
      <c r="G225" s="219"/>
      <c r="H225" s="219">
        <v>141</v>
      </c>
      <c r="I225" s="221">
        <v>141</v>
      </c>
      <c r="J225" s="191" t="s">
        <v>602</v>
      </c>
      <c r="K225" s="192">
        <f t="shared" si="43"/>
        <v>30</v>
      </c>
      <c r="L225" s="193">
        <f t="shared" si="44"/>
        <v>0.27027027027027029</v>
      </c>
      <c r="M225" s="188" t="s">
        <v>587</v>
      </c>
      <c r="N225" s="194">
        <v>44328</v>
      </c>
      <c r="O225" s="1"/>
      <c r="P225" s="1"/>
      <c r="Q225" s="1"/>
      <c r="R225" s="6" t="s">
        <v>779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6">
        <v>150</v>
      </c>
      <c r="B226" s="217">
        <v>43753</v>
      </c>
      <c r="C226" s="217"/>
      <c r="D226" s="218" t="s">
        <v>802</v>
      </c>
      <c r="E226" s="219" t="s">
        <v>618</v>
      </c>
      <c r="F226" s="189">
        <v>296</v>
      </c>
      <c r="G226" s="219"/>
      <c r="H226" s="219">
        <v>370</v>
      </c>
      <c r="I226" s="221">
        <v>370</v>
      </c>
      <c r="J226" s="191" t="s">
        <v>676</v>
      </c>
      <c r="K226" s="192">
        <f t="shared" si="43"/>
        <v>74</v>
      </c>
      <c r="L226" s="193">
        <f t="shared" si="44"/>
        <v>0.25</v>
      </c>
      <c r="M226" s="188" t="s">
        <v>587</v>
      </c>
      <c r="N226" s="194">
        <v>43853</v>
      </c>
      <c r="O226" s="1"/>
      <c r="P226" s="1"/>
      <c r="Q226" s="1"/>
      <c r="R226" s="6" t="s">
        <v>779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6">
        <v>151</v>
      </c>
      <c r="B227" s="217">
        <v>43754</v>
      </c>
      <c r="C227" s="217"/>
      <c r="D227" s="218" t="s">
        <v>803</v>
      </c>
      <c r="E227" s="219" t="s">
        <v>618</v>
      </c>
      <c r="F227" s="189">
        <v>300</v>
      </c>
      <c r="G227" s="219"/>
      <c r="H227" s="219">
        <v>382.5</v>
      </c>
      <c r="I227" s="221">
        <v>344</v>
      </c>
      <c r="J227" s="191" t="s">
        <v>853</v>
      </c>
      <c r="K227" s="192">
        <f t="shared" si="43"/>
        <v>82.5</v>
      </c>
      <c r="L227" s="193">
        <f t="shared" si="44"/>
        <v>0.27500000000000002</v>
      </c>
      <c r="M227" s="188" t="s">
        <v>587</v>
      </c>
      <c r="N227" s="194">
        <v>44238</v>
      </c>
      <c r="O227" s="1"/>
      <c r="P227" s="1"/>
      <c r="Q227" s="1"/>
      <c r="R227" s="6" t="s">
        <v>779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6">
        <v>152</v>
      </c>
      <c r="B228" s="217">
        <v>43832</v>
      </c>
      <c r="C228" s="217"/>
      <c r="D228" s="218" t="s">
        <v>804</v>
      </c>
      <c r="E228" s="219" t="s">
        <v>618</v>
      </c>
      <c r="F228" s="189">
        <v>495</v>
      </c>
      <c r="G228" s="219"/>
      <c r="H228" s="219">
        <v>595</v>
      </c>
      <c r="I228" s="221">
        <v>590</v>
      </c>
      <c r="J228" s="191" t="s">
        <v>852</v>
      </c>
      <c r="K228" s="192">
        <f t="shared" si="43"/>
        <v>100</v>
      </c>
      <c r="L228" s="193">
        <f t="shared" si="44"/>
        <v>0.20202020202020202</v>
      </c>
      <c r="M228" s="188" t="s">
        <v>587</v>
      </c>
      <c r="N228" s="194">
        <v>44589</v>
      </c>
      <c r="O228" s="1"/>
      <c r="P228" s="1"/>
      <c r="Q228" s="1"/>
      <c r="R228" s="6" t="s">
        <v>779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6">
        <v>153</v>
      </c>
      <c r="B229" s="217">
        <v>43966</v>
      </c>
      <c r="C229" s="217"/>
      <c r="D229" s="218" t="s">
        <v>71</v>
      </c>
      <c r="E229" s="219" t="s">
        <v>618</v>
      </c>
      <c r="F229" s="189">
        <v>67.5</v>
      </c>
      <c r="G229" s="219"/>
      <c r="H229" s="219">
        <v>86</v>
      </c>
      <c r="I229" s="221">
        <v>86</v>
      </c>
      <c r="J229" s="191" t="s">
        <v>805</v>
      </c>
      <c r="K229" s="192">
        <f t="shared" ref="K229:K236" si="45">H229-F229</f>
        <v>18.5</v>
      </c>
      <c r="L229" s="193">
        <f t="shared" ref="L229:L236" si="46">K229/F229</f>
        <v>0.27407407407407408</v>
      </c>
      <c r="M229" s="188" t="s">
        <v>587</v>
      </c>
      <c r="N229" s="194">
        <v>44008</v>
      </c>
      <c r="O229" s="1"/>
      <c r="P229" s="1"/>
      <c r="Q229" s="1"/>
      <c r="R229" s="6" t="s">
        <v>779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154</v>
      </c>
      <c r="B230" s="217">
        <v>44035</v>
      </c>
      <c r="C230" s="217"/>
      <c r="D230" s="218" t="s">
        <v>480</v>
      </c>
      <c r="E230" s="219" t="s">
        <v>618</v>
      </c>
      <c r="F230" s="189">
        <v>231</v>
      </c>
      <c r="G230" s="219"/>
      <c r="H230" s="219">
        <v>281</v>
      </c>
      <c r="I230" s="221">
        <v>281</v>
      </c>
      <c r="J230" s="191" t="s">
        <v>676</v>
      </c>
      <c r="K230" s="192">
        <f t="shared" si="45"/>
        <v>50</v>
      </c>
      <c r="L230" s="193">
        <f t="shared" si="46"/>
        <v>0.21645021645021645</v>
      </c>
      <c r="M230" s="188" t="s">
        <v>587</v>
      </c>
      <c r="N230" s="194">
        <v>44358</v>
      </c>
      <c r="O230" s="1"/>
      <c r="P230" s="1"/>
      <c r="Q230" s="1"/>
      <c r="R230" s="6" t="s">
        <v>779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155</v>
      </c>
      <c r="B231" s="217">
        <v>44092</v>
      </c>
      <c r="C231" s="217"/>
      <c r="D231" s="218" t="s">
        <v>405</v>
      </c>
      <c r="E231" s="219" t="s">
        <v>618</v>
      </c>
      <c r="F231" s="219">
        <v>206</v>
      </c>
      <c r="G231" s="219"/>
      <c r="H231" s="219">
        <v>248</v>
      </c>
      <c r="I231" s="221">
        <v>248</v>
      </c>
      <c r="J231" s="191" t="s">
        <v>676</v>
      </c>
      <c r="K231" s="192">
        <f t="shared" si="45"/>
        <v>42</v>
      </c>
      <c r="L231" s="193">
        <f t="shared" si="46"/>
        <v>0.20388349514563106</v>
      </c>
      <c r="M231" s="188" t="s">
        <v>587</v>
      </c>
      <c r="N231" s="194">
        <v>44214</v>
      </c>
      <c r="O231" s="1"/>
      <c r="P231" s="1"/>
      <c r="Q231" s="1"/>
      <c r="R231" s="6" t="s">
        <v>779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6">
        <v>156</v>
      </c>
      <c r="B232" s="217">
        <v>44140</v>
      </c>
      <c r="C232" s="217"/>
      <c r="D232" s="218" t="s">
        <v>405</v>
      </c>
      <c r="E232" s="219" t="s">
        <v>618</v>
      </c>
      <c r="F232" s="219">
        <v>182.5</v>
      </c>
      <c r="G232" s="219"/>
      <c r="H232" s="219">
        <v>248</v>
      </c>
      <c r="I232" s="221">
        <v>248</v>
      </c>
      <c r="J232" s="191" t="s">
        <v>676</v>
      </c>
      <c r="K232" s="192">
        <f t="shared" si="45"/>
        <v>65.5</v>
      </c>
      <c r="L232" s="193">
        <f t="shared" si="46"/>
        <v>0.35890410958904112</v>
      </c>
      <c r="M232" s="188" t="s">
        <v>587</v>
      </c>
      <c r="N232" s="194">
        <v>44214</v>
      </c>
      <c r="O232" s="1"/>
      <c r="P232" s="1"/>
      <c r="Q232" s="1"/>
      <c r="R232" s="6" t="s">
        <v>779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157</v>
      </c>
      <c r="B233" s="217">
        <v>44140</v>
      </c>
      <c r="C233" s="217"/>
      <c r="D233" s="218" t="s">
        <v>325</v>
      </c>
      <c r="E233" s="219" t="s">
        <v>618</v>
      </c>
      <c r="F233" s="219">
        <v>247.5</v>
      </c>
      <c r="G233" s="219"/>
      <c r="H233" s="219">
        <v>320</v>
      </c>
      <c r="I233" s="221">
        <v>320</v>
      </c>
      <c r="J233" s="191" t="s">
        <v>676</v>
      </c>
      <c r="K233" s="192">
        <f t="shared" si="45"/>
        <v>72.5</v>
      </c>
      <c r="L233" s="193">
        <f t="shared" si="46"/>
        <v>0.29292929292929293</v>
      </c>
      <c r="M233" s="188" t="s">
        <v>587</v>
      </c>
      <c r="N233" s="194">
        <v>44323</v>
      </c>
      <c r="O233" s="1"/>
      <c r="P233" s="1"/>
      <c r="Q233" s="1"/>
      <c r="R233" s="6" t="s">
        <v>779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158</v>
      </c>
      <c r="B234" s="217">
        <v>44140</v>
      </c>
      <c r="C234" s="217"/>
      <c r="D234" s="218" t="s">
        <v>271</v>
      </c>
      <c r="E234" s="219" t="s">
        <v>618</v>
      </c>
      <c r="F234" s="189">
        <v>925</v>
      </c>
      <c r="G234" s="219"/>
      <c r="H234" s="219">
        <v>1095</v>
      </c>
      <c r="I234" s="221">
        <v>1093</v>
      </c>
      <c r="J234" s="191" t="s">
        <v>806</v>
      </c>
      <c r="K234" s="192">
        <f t="shared" si="45"/>
        <v>170</v>
      </c>
      <c r="L234" s="193">
        <f t="shared" si="46"/>
        <v>0.18378378378378379</v>
      </c>
      <c r="M234" s="188" t="s">
        <v>587</v>
      </c>
      <c r="N234" s="194">
        <v>44201</v>
      </c>
      <c r="O234" s="1"/>
      <c r="P234" s="1"/>
      <c r="Q234" s="1"/>
      <c r="R234" s="6" t="s">
        <v>779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159</v>
      </c>
      <c r="B235" s="217">
        <v>44140</v>
      </c>
      <c r="C235" s="217"/>
      <c r="D235" s="218" t="s">
        <v>341</v>
      </c>
      <c r="E235" s="219" t="s">
        <v>618</v>
      </c>
      <c r="F235" s="189">
        <v>332.5</v>
      </c>
      <c r="G235" s="219"/>
      <c r="H235" s="219">
        <v>393</v>
      </c>
      <c r="I235" s="221">
        <v>406</v>
      </c>
      <c r="J235" s="191" t="s">
        <v>807</v>
      </c>
      <c r="K235" s="192">
        <f t="shared" si="45"/>
        <v>60.5</v>
      </c>
      <c r="L235" s="193">
        <f t="shared" si="46"/>
        <v>0.18195488721804512</v>
      </c>
      <c r="M235" s="188" t="s">
        <v>587</v>
      </c>
      <c r="N235" s="194">
        <v>44256</v>
      </c>
      <c r="O235" s="1"/>
      <c r="P235" s="1"/>
      <c r="Q235" s="1"/>
      <c r="R235" s="6" t="s">
        <v>779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160</v>
      </c>
      <c r="B236" s="217">
        <v>44141</v>
      </c>
      <c r="C236" s="217"/>
      <c r="D236" s="218" t="s">
        <v>480</v>
      </c>
      <c r="E236" s="219" t="s">
        <v>618</v>
      </c>
      <c r="F236" s="189">
        <v>231</v>
      </c>
      <c r="G236" s="219"/>
      <c r="H236" s="219">
        <v>281</v>
      </c>
      <c r="I236" s="221">
        <v>281</v>
      </c>
      <c r="J236" s="191" t="s">
        <v>676</v>
      </c>
      <c r="K236" s="192">
        <f t="shared" si="45"/>
        <v>50</v>
      </c>
      <c r="L236" s="193">
        <f t="shared" si="46"/>
        <v>0.21645021645021645</v>
      </c>
      <c r="M236" s="188" t="s">
        <v>587</v>
      </c>
      <c r="N236" s="194">
        <v>44358</v>
      </c>
      <c r="O236" s="1"/>
      <c r="P236" s="1"/>
      <c r="Q236" s="1"/>
      <c r="R236" s="6" t="s">
        <v>779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42">
        <v>161</v>
      </c>
      <c r="B237" s="235">
        <v>44187</v>
      </c>
      <c r="C237" s="235"/>
      <c r="D237" s="236" t="s">
        <v>453</v>
      </c>
      <c r="E237" s="53" t="s">
        <v>618</v>
      </c>
      <c r="F237" s="237" t="s">
        <v>808</v>
      </c>
      <c r="G237" s="53"/>
      <c r="H237" s="53"/>
      <c r="I237" s="238">
        <v>239</v>
      </c>
      <c r="J237" s="234" t="s">
        <v>590</v>
      </c>
      <c r="K237" s="234"/>
      <c r="L237" s="239"/>
      <c r="M237" s="240"/>
      <c r="N237" s="241"/>
      <c r="O237" s="1"/>
      <c r="P237" s="1"/>
      <c r="Q237" s="1"/>
      <c r="R237" s="6" t="s">
        <v>779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6">
        <v>162</v>
      </c>
      <c r="B238" s="217">
        <v>44258</v>
      </c>
      <c r="C238" s="217"/>
      <c r="D238" s="218" t="s">
        <v>804</v>
      </c>
      <c r="E238" s="219" t="s">
        <v>618</v>
      </c>
      <c r="F238" s="189">
        <v>495</v>
      </c>
      <c r="G238" s="219"/>
      <c r="H238" s="219">
        <v>595</v>
      </c>
      <c r="I238" s="221">
        <v>590</v>
      </c>
      <c r="J238" s="191" t="s">
        <v>852</v>
      </c>
      <c r="K238" s="192">
        <f>H238-F238</f>
        <v>100</v>
      </c>
      <c r="L238" s="193">
        <f>K238/F238</f>
        <v>0.20202020202020202</v>
      </c>
      <c r="M238" s="188" t="s">
        <v>587</v>
      </c>
      <c r="N238" s="194">
        <v>44589</v>
      </c>
      <c r="O238" s="1"/>
      <c r="P238" s="1"/>
      <c r="R238" s="6" t="s">
        <v>779</v>
      </c>
    </row>
    <row r="239" spans="1:26" ht="12.75" customHeight="1">
      <c r="A239" s="216">
        <v>163</v>
      </c>
      <c r="B239" s="217">
        <v>44274</v>
      </c>
      <c r="C239" s="217"/>
      <c r="D239" s="218" t="s">
        <v>341</v>
      </c>
      <c r="E239" s="219" t="s">
        <v>618</v>
      </c>
      <c r="F239" s="189">
        <v>355</v>
      </c>
      <c r="G239" s="219"/>
      <c r="H239" s="219">
        <v>422.5</v>
      </c>
      <c r="I239" s="221">
        <v>420</v>
      </c>
      <c r="J239" s="191" t="s">
        <v>809</v>
      </c>
      <c r="K239" s="192">
        <f>H239-F239</f>
        <v>67.5</v>
      </c>
      <c r="L239" s="193">
        <f>K239/F239</f>
        <v>0.19014084507042253</v>
      </c>
      <c r="M239" s="188" t="s">
        <v>587</v>
      </c>
      <c r="N239" s="194">
        <v>44361</v>
      </c>
      <c r="O239" s="1"/>
      <c r="R239" s="243" t="s">
        <v>779</v>
      </c>
    </row>
    <row r="240" spans="1:26" ht="12.75" customHeight="1">
      <c r="A240" s="216">
        <v>164</v>
      </c>
      <c r="B240" s="217">
        <v>44295</v>
      </c>
      <c r="C240" s="217"/>
      <c r="D240" s="218" t="s">
        <v>810</v>
      </c>
      <c r="E240" s="219" t="s">
        <v>618</v>
      </c>
      <c r="F240" s="189">
        <v>555</v>
      </c>
      <c r="G240" s="219"/>
      <c r="H240" s="219">
        <v>663</v>
      </c>
      <c r="I240" s="221">
        <v>663</v>
      </c>
      <c r="J240" s="191" t="s">
        <v>811</v>
      </c>
      <c r="K240" s="192">
        <f>H240-F240</f>
        <v>108</v>
      </c>
      <c r="L240" s="193">
        <f>K240/F240</f>
        <v>0.19459459459459461</v>
      </c>
      <c r="M240" s="188" t="s">
        <v>587</v>
      </c>
      <c r="N240" s="194">
        <v>44321</v>
      </c>
      <c r="O240" s="1"/>
      <c r="P240" s="1"/>
      <c r="Q240" s="1"/>
      <c r="R240" s="243" t="s">
        <v>779</v>
      </c>
      <c r="S240" s="1"/>
      <c r="T240" s="1"/>
      <c r="U240" s="1"/>
      <c r="V240" s="1"/>
      <c r="W240" s="1"/>
      <c r="X240" s="1"/>
      <c r="Y240" s="1"/>
      <c r="Z240" s="1"/>
    </row>
    <row r="241" spans="1:18" ht="12.75" customHeight="1">
      <c r="A241" s="216">
        <v>165</v>
      </c>
      <c r="B241" s="217">
        <v>44308</v>
      </c>
      <c r="C241" s="217"/>
      <c r="D241" s="218" t="s">
        <v>374</v>
      </c>
      <c r="E241" s="219" t="s">
        <v>618</v>
      </c>
      <c r="F241" s="189">
        <v>126.5</v>
      </c>
      <c r="G241" s="219"/>
      <c r="H241" s="219">
        <v>155</v>
      </c>
      <c r="I241" s="221">
        <v>155</v>
      </c>
      <c r="J241" s="191" t="s">
        <v>676</v>
      </c>
      <c r="K241" s="192">
        <f>H241-F241</f>
        <v>28.5</v>
      </c>
      <c r="L241" s="193">
        <f>K241/F241</f>
        <v>0.22529644268774704</v>
      </c>
      <c r="M241" s="188" t="s">
        <v>587</v>
      </c>
      <c r="N241" s="194">
        <v>44362</v>
      </c>
      <c r="O241" s="1"/>
      <c r="R241" s="243" t="s">
        <v>779</v>
      </c>
    </row>
    <row r="242" spans="1:18" ht="12.75" customHeight="1">
      <c r="A242" s="274">
        <v>166</v>
      </c>
      <c r="B242" s="275">
        <v>44368</v>
      </c>
      <c r="C242" s="275"/>
      <c r="D242" s="276" t="s">
        <v>392</v>
      </c>
      <c r="E242" s="277" t="s">
        <v>618</v>
      </c>
      <c r="F242" s="278">
        <v>287.5</v>
      </c>
      <c r="G242" s="277"/>
      <c r="H242" s="277">
        <v>245</v>
      </c>
      <c r="I242" s="279">
        <v>344</v>
      </c>
      <c r="J242" s="201" t="s">
        <v>847</v>
      </c>
      <c r="K242" s="202">
        <f>H242-F242</f>
        <v>-42.5</v>
      </c>
      <c r="L242" s="203">
        <f>K242/F242</f>
        <v>-0.14782608695652175</v>
      </c>
      <c r="M242" s="199" t="s">
        <v>599</v>
      </c>
      <c r="N242" s="196">
        <v>44508</v>
      </c>
      <c r="O242" s="1"/>
      <c r="R242" s="243" t="s">
        <v>779</v>
      </c>
    </row>
    <row r="243" spans="1:18" ht="12.75" customHeight="1">
      <c r="A243" s="242">
        <v>167</v>
      </c>
      <c r="B243" s="235">
        <v>44368</v>
      </c>
      <c r="C243" s="235"/>
      <c r="D243" s="236" t="s">
        <v>480</v>
      </c>
      <c r="E243" s="53" t="s">
        <v>618</v>
      </c>
      <c r="F243" s="237" t="s">
        <v>812</v>
      </c>
      <c r="G243" s="53"/>
      <c r="H243" s="53"/>
      <c r="I243" s="238">
        <v>320</v>
      </c>
      <c r="J243" s="234" t="s">
        <v>590</v>
      </c>
      <c r="K243" s="242"/>
      <c r="L243" s="235"/>
      <c r="M243" s="235"/>
      <c r="N243" s="236"/>
      <c r="O243" s="41"/>
      <c r="R243" s="243" t="s">
        <v>779</v>
      </c>
    </row>
    <row r="244" spans="1:18" ht="12.75" customHeight="1">
      <c r="A244" s="216">
        <v>168</v>
      </c>
      <c r="B244" s="217">
        <v>44406</v>
      </c>
      <c r="C244" s="217"/>
      <c r="D244" s="218" t="s">
        <v>374</v>
      </c>
      <c r="E244" s="219" t="s">
        <v>618</v>
      </c>
      <c r="F244" s="189">
        <v>162.5</v>
      </c>
      <c r="G244" s="219"/>
      <c r="H244" s="219">
        <v>200</v>
      </c>
      <c r="I244" s="221">
        <v>200</v>
      </c>
      <c r="J244" s="191" t="s">
        <v>676</v>
      </c>
      <c r="K244" s="192">
        <f>H244-F244</f>
        <v>37.5</v>
      </c>
      <c r="L244" s="193">
        <f>K244/F244</f>
        <v>0.23076923076923078</v>
      </c>
      <c r="M244" s="188" t="s">
        <v>587</v>
      </c>
      <c r="N244" s="194">
        <v>44571</v>
      </c>
      <c r="O244" s="1"/>
      <c r="R244" s="243" t="s">
        <v>779</v>
      </c>
    </row>
    <row r="245" spans="1:18" ht="12.75" customHeight="1">
      <c r="A245" s="216">
        <v>169</v>
      </c>
      <c r="B245" s="217">
        <v>44462</v>
      </c>
      <c r="C245" s="217"/>
      <c r="D245" s="218" t="s">
        <v>817</v>
      </c>
      <c r="E245" s="219" t="s">
        <v>618</v>
      </c>
      <c r="F245" s="189">
        <v>1235</v>
      </c>
      <c r="G245" s="219"/>
      <c r="H245" s="219">
        <v>1505</v>
      </c>
      <c r="I245" s="221">
        <v>1500</v>
      </c>
      <c r="J245" s="191" t="s">
        <v>676</v>
      </c>
      <c r="K245" s="192">
        <f>H245-F245</f>
        <v>270</v>
      </c>
      <c r="L245" s="193">
        <f>K245/F245</f>
        <v>0.21862348178137653</v>
      </c>
      <c r="M245" s="188" t="s">
        <v>587</v>
      </c>
      <c r="N245" s="194">
        <v>44564</v>
      </c>
      <c r="O245" s="1"/>
      <c r="R245" s="243" t="s">
        <v>779</v>
      </c>
    </row>
    <row r="246" spans="1:18" ht="12.75" customHeight="1">
      <c r="A246" s="258">
        <v>170</v>
      </c>
      <c r="B246" s="259">
        <v>44480</v>
      </c>
      <c r="C246" s="259"/>
      <c r="D246" s="260" t="s">
        <v>819</v>
      </c>
      <c r="E246" s="261" t="s">
        <v>618</v>
      </c>
      <c r="F246" s="262" t="s">
        <v>824</v>
      </c>
      <c r="G246" s="261"/>
      <c r="H246" s="261"/>
      <c r="I246" s="261">
        <v>145</v>
      </c>
      <c r="J246" s="263" t="s">
        <v>590</v>
      </c>
      <c r="K246" s="258"/>
      <c r="L246" s="259"/>
      <c r="M246" s="259"/>
      <c r="N246" s="260"/>
      <c r="O246" s="41"/>
      <c r="R246" s="243" t="s">
        <v>779</v>
      </c>
    </row>
    <row r="247" spans="1:18" ht="12.75" customHeight="1">
      <c r="A247" s="264">
        <v>171</v>
      </c>
      <c r="B247" s="265">
        <v>44481</v>
      </c>
      <c r="C247" s="265"/>
      <c r="D247" s="266" t="s">
        <v>260</v>
      </c>
      <c r="E247" s="267" t="s">
        <v>618</v>
      </c>
      <c r="F247" s="268" t="s">
        <v>821</v>
      </c>
      <c r="G247" s="267"/>
      <c r="H247" s="267"/>
      <c r="I247" s="267">
        <v>380</v>
      </c>
      <c r="J247" s="269" t="s">
        <v>590</v>
      </c>
      <c r="K247" s="264"/>
      <c r="L247" s="265"/>
      <c r="M247" s="265"/>
      <c r="N247" s="266"/>
      <c r="O247" s="41"/>
      <c r="R247" s="243" t="s">
        <v>779</v>
      </c>
    </row>
    <row r="248" spans="1:18" ht="12.75" customHeight="1">
      <c r="A248" s="264">
        <v>172</v>
      </c>
      <c r="B248" s="265">
        <v>44481</v>
      </c>
      <c r="C248" s="265"/>
      <c r="D248" s="266" t="s">
        <v>400</v>
      </c>
      <c r="E248" s="267" t="s">
        <v>618</v>
      </c>
      <c r="F248" s="268" t="s">
        <v>822</v>
      </c>
      <c r="G248" s="267"/>
      <c r="H248" s="267"/>
      <c r="I248" s="267">
        <v>56</v>
      </c>
      <c r="J248" s="269" t="s">
        <v>590</v>
      </c>
      <c r="K248" s="264"/>
      <c r="L248" s="265"/>
      <c r="M248" s="265"/>
      <c r="N248" s="266"/>
      <c r="O248" s="41"/>
      <c r="R248" s="243"/>
    </row>
    <row r="249" spans="1:18" ht="12.75" customHeight="1">
      <c r="A249" s="216">
        <v>173</v>
      </c>
      <c r="B249" s="217">
        <v>44551</v>
      </c>
      <c r="C249" s="217"/>
      <c r="D249" s="218" t="s">
        <v>118</v>
      </c>
      <c r="E249" s="219" t="s">
        <v>618</v>
      </c>
      <c r="F249" s="189">
        <v>2300</v>
      </c>
      <c r="G249" s="219"/>
      <c r="H249" s="219">
        <f>(2820+2200)/2</f>
        <v>2510</v>
      </c>
      <c r="I249" s="221">
        <v>3000</v>
      </c>
      <c r="J249" s="191" t="s">
        <v>862</v>
      </c>
      <c r="K249" s="192">
        <f>H249-F249</f>
        <v>210</v>
      </c>
      <c r="L249" s="193">
        <f>K249/F249</f>
        <v>9.1304347826086957E-2</v>
      </c>
      <c r="M249" s="188" t="s">
        <v>587</v>
      </c>
      <c r="N249" s="194">
        <v>44649</v>
      </c>
      <c r="O249" s="1"/>
      <c r="R249" s="243"/>
    </row>
    <row r="250" spans="1:18" ht="12.75" customHeight="1">
      <c r="A250" s="270">
        <v>174</v>
      </c>
      <c r="B250" s="265">
        <v>44606</v>
      </c>
      <c r="C250" s="270"/>
      <c r="D250" s="270" t="s">
        <v>426</v>
      </c>
      <c r="E250" s="267" t="s">
        <v>618</v>
      </c>
      <c r="F250" s="267" t="s">
        <v>855</v>
      </c>
      <c r="G250" s="267"/>
      <c r="H250" s="267"/>
      <c r="I250" s="267">
        <v>764</v>
      </c>
      <c r="J250" s="267" t="s">
        <v>590</v>
      </c>
      <c r="K250" s="267"/>
      <c r="L250" s="267"/>
      <c r="M250" s="267"/>
      <c r="N250" s="270"/>
      <c r="O250" s="41"/>
      <c r="R250" s="243"/>
    </row>
    <row r="251" spans="1:18" ht="12.75" customHeight="1">
      <c r="A251" s="270">
        <v>175</v>
      </c>
      <c r="B251" s="265">
        <v>44613</v>
      </c>
      <c r="C251" s="270"/>
      <c r="D251" s="270" t="s">
        <v>817</v>
      </c>
      <c r="E251" s="267" t="s">
        <v>618</v>
      </c>
      <c r="F251" s="267" t="s">
        <v>856</v>
      </c>
      <c r="G251" s="267"/>
      <c r="H251" s="267"/>
      <c r="I251" s="267">
        <v>1510</v>
      </c>
      <c r="J251" s="267" t="s">
        <v>590</v>
      </c>
      <c r="K251" s="267"/>
      <c r="L251" s="267"/>
      <c r="M251" s="267"/>
      <c r="N251" s="270"/>
      <c r="O251" s="41"/>
      <c r="R251" s="243"/>
    </row>
    <row r="252" spans="1:18" ht="12.75" customHeight="1">
      <c r="A252">
        <v>176</v>
      </c>
      <c r="B252" s="265">
        <v>44670</v>
      </c>
      <c r="C252" s="265"/>
      <c r="D252" s="270" t="s">
        <v>551</v>
      </c>
      <c r="E252" s="345" t="s">
        <v>618</v>
      </c>
      <c r="F252" s="267" t="s">
        <v>865</v>
      </c>
      <c r="G252" s="267"/>
      <c r="H252" s="267"/>
      <c r="I252" s="267">
        <v>553</v>
      </c>
      <c r="J252" s="267" t="s">
        <v>590</v>
      </c>
      <c r="K252" s="267"/>
      <c r="L252" s="267"/>
      <c r="M252" s="267"/>
      <c r="N252" s="267"/>
      <c r="O252" s="41"/>
      <c r="R252" s="243"/>
    </row>
    <row r="253" spans="1:18" ht="12.75" customHeight="1">
      <c r="A253" s="242"/>
      <c r="F253" s="56"/>
      <c r="G253" s="56"/>
      <c r="H253" s="56"/>
      <c r="I253" s="56"/>
      <c r="J253" s="41"/>
      <c r="K253" s="56"/>
      <c r="L253" s="56"/>
      <c r="M253" s="56"/>
      <c r="O253" s="41"/>
      <c r="R253" s="243"/>
    </row>
    <row r="254" spans="1:18" ht="12.75" customHeight="1">
      <c r="F254" s="56"/>
      <c r="G254" s="56"/>
      <c r="H254" s="56"/>
      <c r="I254" s="56"/>
      <c r="J254" s="41"/>
      <c r="K254" s="56"/>
      <c r="L254" s="56"/>
      <c r="M254" s="56"/>
      <c r="O254" s="41"/>
      <c r="R254" s="56"/>
    </row>
    <row r="255" spans="1:18" ht="12.75" customHeight="1">
      <c r="F255" s="56"/>
      <c r="G255" s="56"/>
      <c r="H255" s="56"/>
      <c r="I255" s="56"/>
      <c r="J255" s="41"/>
      <c r="K255" s="56"/>
      <c r="L255" s="56"/>
      <c r="M255" s="56"/>
      <c r="O255" s="41"/>
      <c r="R255" s="56"/>
    </row>
    <row r="256" spans="1:18" ht="12.75" customHeight="1">
      <c r="B256" s="244" t="s">
        <v>813</v>
      </c>
      <c r="F256" s="56"/>
      <c r="G256" s="56"/>
      <c r="H256" s="56"/>
      <c r="I256" s="56"/>
      <c r="J256" s="41"/>
      <c r="K256" s="56"/>
      <c r="L256" s="56"/>
      <c r="M256" s="56"/>
      <c r="O256" s="41"/>
      <c r="R256" s="56"/>
    </row>
    <row r="257" spans="1:18" ht="12.75" customHeight="1">
      <c r="F257" s="56"/>
      <c r="G257" s="56"/>
      <c r="H257" s="56"/>
      <c r="I257" s="56"/>
      <c r="J257" s="41"/>
      <c r="K257" s="56"/>
      <c r="L257" s="56"/>
      <c r="M257" s="56"/>
      <c r="O257" s="41"/>
      <c r="R257" s="56"/>
    </row>
    <row r="258" spans="1:18" ht="12.75" customHeight="1">
      <c r="F258" s="56"/>
      <c r="G258" s="56"/>
      <c r="H258" s="56"/>
      <c r="I258" s="56"/>
      <c r="J258" s="41"/>
      <c r="K258" s="56"/>
      <c r="L258" s="56"/>
      <c r="M258" s="56"/>
      <c r="O258" s="41"/>
      <c r="R258" s="56"/>
    </row>
    <row r="259" spans="1:18" ht="12.75" customHeight="1">
      <c r="F259" s="56"/>
      <c r="G259" s="56"/>
      <c r="H259" s="56"/>
      <c r="I259" s="56"/>
      <c r="J259" s="41"/>
      <c r="K259" s="56"/>
      <c r="L259" s="56"/>
      <c r="M259" s="56"/>
      <c r="O259" s="41"/>
      <c r="R259" s="56"/>
    </row>
    <row r="260" spans="1:18" ht="12.75" customHeight="1">
      <c r="F260" s="56"/>
      <c r="G260" s="56"/>
      <c r="H260" s="56"/>
      <c r="I260" s="56"/>
      <c r="J260" s="41"/>
      <c r="K260" s="56"/>
      <c r="L260" s="56"/>
      <c r="M260" s="56"/>
      <c r="O260" s="41"/>
      <c r="R260" s="56"/>
    </row>
    <row r="261" spans="1:18" ht="12.75" customHeight="1">
      <c r="F261" s="56"/>
      <c r="G261" s="56"/>
      <c r="H261" s="56"/>
      <c r="I261" s="56"/>
      <c r="J261" s="41"/>
      <c r="K261" s="56"/>
      <c r="L261" s="56"/>
      <c r="M261" s="56"/>
      <c r="O261" s="41"/>
      <c r="R261" s="56"/>
    </row>
    <row r="262" spans="1:18" ht="12.75" customHeight="1">
      <c r="F262" s="56"/>
      <c r="G262" s="56"/>
      <c r="H262" s="56"/>
      <c r="I262" s="56"/>
      <c r="J262" s="41"/>
      <c r="K262" s="56"/>
      <c r="L262" s="56"/>
      <c r="M262" s="56"/>
      <c r="O262" s="41"/>
      <c r="R262" s="56"/>
    </row>
    <row r="263" spans="1:18" ht="12.75" customHeight="1">
      <c r="A263" s="245"/>
      <c r="F263" s="56"/>
      <c r="G263" s="56"/>
      <c r="H263" s="56"/>
      <c r="I263" s="56"/>
      <c r="J263" s="41"/>
      <c r="K263" s="56"/>
      <c r="L263" s="56"/>
      <c r="M263" s="56"/>
      <c r="O263" s="41"/>
      <c r="R263" s="56"/>
    </row>
    <row r="264" spans="1:18" ht="12.75" customHeight="1">
      <c r="A264" s="245"/>
      <c r="F264" s="56"/>
      <c r="G264" s="56"/>
      <c r="H264" s="56"/>
      <c r="I264" s="56"/>
      <c r="J264" s="41"/>
      <c r="K264" s="56"/>
      <c r="L264" s="56"/>
      <c r="M264" s="56"/>
      <c r="O264" s="41"/>
      <c r="R264" s="56"/>
    </row>
    <row r="265" spans="1:18" ht="12.75" customHeight="1">
      <c r="A265" s="53"/>
      <c r="F265" s="56"/>
      <c r="G265" s="56"/>
      <c r="H265" s="56"/>
      <c r="I265" s="56"/>
      <c r="J265" s="41"/>
      <c r="K265" s="56"/>
      <c r="L265" s="56"/>
      <c r="M265" s="56"/>
      <c r="O265" s="41"/>
      <c r="R265" s="56"/>
    </row>
    <row r="266" spans="1:18" ht="12.75" customHeight="1">
      <c r="F266" s="56"/>
      <c r="G266" s="56"/>
      <c r="H266" s="56"/>
      <c r="I266" s="56"/>
      <c r="J266" s="41"/>
      <c r="K266" s="56"/>
      <c r="L266" s="56"/>
      <c r="M266" s="56"/>
      <c r="O266" s="41"/>
      <c r="R266" s="56"/>
    </row>
    <row r="267" spans="1:18" ht="12.75" customHeight="1">
      <c r="F267" s="56"/>
      <c r="G267" s="56"/>
      <c r="H267" s="56"/>
      <c r="I267" s="56"/>
      <c r="J267" s="41"/>
      <c r="K267" s="56"/>
      <c r="L267" s="56"/>
      <c r="M267" s="56"/>
      <c r="O267" s="41"/>
      <c r="R267" s="56"/>
    </row>
    <row r="268" spans="1:18" ht="12.75" customHeight="1">
      <c r="F268" s="56"/>
      <c r="G268" s="56"/>
      <c r="H268" s="56"/>
      <c r="I268" s="56"/>
      <c r="J268" s="41"/>
      <c r="K268" s="56"/>
      <c r="L268" s="56"/>
      <c r="M268" s="56"/>
      <c r="O268" s="41"/>
      <c r="R268" s="56"/>
    </row>
    <row r="269" spans="1:18" ht="12.75" customHeight="1">
      <c r="F269" s="56"/>
      <c r="G269" s="56"/>
      <c r="H269" s="56"/>
      <c r="I269" s="56"/>
      <c r="J269" s="41"/>
      <c r="K269" s="56"/>
      <c r="L269" s="56"/>
      <c r="M269" s="56"/>
      <c r="O269" s="41"/>
      <c r="R269" s="56"/>
    </row>
    <row r="270" spans="1:18" ht="12.75" customHeight="1">
      <c r="F270" s="56"/>
      <c r="G270" s="56"/>
      <c r="H270" s="56"/>
      <c r="I270" s="56"/>
      <c r="J270" s="41"/>
      <c r="K270" s="56"/>
      <c r="L270" s="56"/>
      <c r="M270" s="56"/>
      <c r="O270" s="41"/>
      <c r="R270" s="56"/>
    </row>
    <row r="271" spans="1:18" ht="12.75" customHeight="1">
      <c r="F271" s="56"/>
      <c r="G271" s="56"/>
      <c r="H271" s="56"/>
      <c r="I271" s="56"/>
      <c r="J271" s="41"/>
      <c r="K271" s="56"/>
      <c r="L271" s="56"/>
      <c r="M271" s="56"/>
      <c r="O271" s="41"/>
      <c r="R271" s="56"/>
    </row>
    <row r="272" spans="1:18" ht="12.75" customHeight="1">
      <c r="F272" s="56"/>
      <c r="G272" s="56"/>
      <c r="H272" s="56"/>
      <c r="I272" s="56"/>
      <c r="J272" s="41"/>
      <c r="K272" s="56"/>
      <c r="L272" s="56"/>
      <c r="M272" s="56"/>
      <c r="O272" s="41"/>
      <c r="R272" s="56"/>
    </row>
    <row r="273" spans="6:18" ht="12.75" customHeight="1">
      <c r="F273" s="56"/>
      <c r="G273" s="56"/>
      <c r="H273" s="56"/>
      <c r="I273" s="56"/>
      <c r="J273" s="41"/>
      <c r="K273" s="56"/>
      <c r="L273" s="56"/>
      <c r="M273" s="56"/>
      <c r="O273" s="41"/>
      <c r="R273" s="56"/>
    </row>
    <row r="274" spans="6:18" ht="12.75" customHeight="1">
      <c r="F274" s="56"/>
      <c r="G274" s="56"/>
      <c r="H274" s="56"/>
      <c r="I274" s="56"/>
      <c r="J274" s="41"/>
      <c r="K274" s="56"/>
      <c r="L274" s="56"/>
      <c r="M274" s="56"/>
      <c r="O274" s="41"/>
      <c r="R274" s="56"/>
    </row>
    <row r="275" spans="6:18" ht="12.75" customHeight="1"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6:18" ht="12.75" customHeight="1"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6:18" ht="12.75" customHeight="1"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6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6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6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6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6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6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6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6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6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6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6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</sheetData>
  <autoFilter ref="R1:R261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2022-06-03T02:35:09Z</dcterms:modified>
</cp:coreProperties>
</file>