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F&amp;O)'!$R$1:$R$263</definedName>
    <definedName name="_xlnm._FilterDatabase" localSheetId="1" hidden="1">'Future Intra'!$B$14:$P$14</definedName>
  </definedNames>
  <calcPr calcId="124519"/>
</workbook>
</file>

<file path=xl/calcChain.xml><?xml version="1.0" encoding="utf-8"?>
<calcChain xmlns="http://schemas.openxmlformats.org/spreadsheetml/2006/main">
  <c r="K47" i="6"/>
  <c r="M47" s="1"/>
  <c r="K46"/>
  <c r="M46" s="1"/>
  <c r="K45"/>
  <c r="M45" s="1"/>
  <c r="L38"/>
  <c r="L37"/>
  <c r="K38" l="1"/>
  <c r="M38" s="1"/>
  <c r="L23"/>
  <c r="K23"/>
  <c r="L28"/>
  <c r="K28"/>
  <c r="M28" s="1"/>
  <c r="L26"/>
  <c r="K26"/>
  <c r="K37"/>
  <c r="M37" s="1"/>
  <c r="P13"/>
  <c r="P12"/>
  <c r="P11"/>
  <c r="P10"/>
  <c r="L10"/>
  <c r="K10"/>
  <c r="P57"/>
  <c r="L57"/>
  <c r="K57"/>
  <c r="H251"/>
  <c r="M23" l="1"/>
  <c r="M26"/>
  <c r="M10"/>
  <c r="M57"/>
  <c r="K251" l="1"/>
  <c r="L251" s="1"/>
  <c r="K240"/>
  <c r="L240" s="1"/>
  <c r="K230"/>
  <c r="L230" s="1"/>
  <c r="K246" l="1"/>
  <c r="L246" s="1"/>
  <c r="K247" l="1"/>
  <c r="L247" s="1"/>
  <c r="K244" l="1"/>
  <c r="L244" s="1"/>
  <c r="K223"/>
  <c r="L223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1"/>
  <c r="L221" s="1"/>
  <c r="K220"/>
  <c r="L220" s="1"/>
  <c r="F219"/>
  <c r="K219" s="1"/>
  <c r="L219" s="1"/>
  <c r="K218"/>
  <c r="L218" s="1"/>
  <c r="K217"/>
  <c r="L217" s="1"/>
  <c r="K216"/>
  <c r="L216" s="1"/>
  <c r="K215"/>
  <c r="L215" s="1"/>
  <c r="K214"/>
  <c r="L214" s="1"/>
  <c r="F213"/>
  <c r="K213" s="1"/>
  <c r="L213" s="1"/>
  <c r="F212"/>
  <c r="K212" s="1"/>
  <c r="L212" s="1"/>
  <c r="K21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1"/>
  <c r="L191" s="1"/>
  <c r="F190"/>
  <c r="K190" s="1"/>
  <c r="L190" s="1"/>
  <c r="K189"/>
  <c r="L189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2"/>
  <c r="L162" s="1"/>
  <c r="K160"/>
  <c r="L160" s="1"/>
  <c r="K158"/>
  <c r="L158" s="1"/>
  <c r="K157"/>
  <c r="L157" s="1"/>
  <c r="K156"/>
  <c r="L156" s="1"/>
  <c r="K154"/>
  <c r="L154" s="1"/>
  <c r="K153"/>
  <c r="L153" s="1"/>
  <c r="K152"/>
  <c r="L152" s="1"/>
  <c r="K151"/>
  <c r="K150"/>
  <c r="L150" s="1"/>
  <c r="K149"/>
  <c r="L149" s="1"/>
  <c r="K147"/>
  <c r="L147" s="1"/>
  <c r="K146"/>
  <c r="L146" s="1"/>
  <c r="K145"/>
  <c r="L145" s="1"/>
  <c r="K144"/>
  <c r="L144" s="1"/>
  <c r="K143"/>
  <c r="L143" s="1"/>
  <c r="F142"/>
  <c r="K142" s="1"/>
  <c r="L142" s="1"/>
  <c r="H141"/>
  <c r="K141" s="1"/>
  <c r="L141" s="1"/>
  <c r="K138"/>
  <c r="L138" s="1"/>
  <c r="K137"/>
  <c r="L137" s="1"/>
  <c r="K136"/>
  <c r="L136" s="1"/>
  <c r="K135"/>
  <c r="L135" s="1"/>
  <c r="K134"/>
  <c r="L134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H107"/>
  <c r="K107" s="1"/>
  <c r="L107" s="1"/>
  <c r="F106"/>
  <c r="K106" s="1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M7"/>
  <c r="D7" i="5"/>
  <c r="K6" i="4"/>
  <c r="K6" i="3"/>
  <c r="L6" i="2"/>
</calcChain>
</file>

<file path=xl/sharedStrings.xml><?xml version="1.0" encoding="utf-8"?>
<sst xmlns="http://schemas.openxmlformats.org/spreadsheetml/2006/main" count="2729" uniqueCount="1045">
  <si>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</si>
  <si>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</si>
  <si>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</si>
  <si>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</si>
  <si>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</si>
  <si>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</si>
  <si>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</si>
  <si>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</si>
  <si>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</si>
  <si>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</si>
  <si>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</si>
  <si>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</si>
  <si>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</si>
  <si>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</si>
  <si>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</si>
  <si>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</si>
  <si>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</si>
  <si>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</si>
  <si>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</si>
  <si>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</si>
  <si>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</si>
  <si>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</si>
  <si>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</si>
  <si>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</si>
  <si>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</si>
  <si>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</si>
  <si>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</si>
  <si>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</si>
  <si>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</si>
  <si>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</si>
  <si>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</si>
  <si>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</si>
  <si>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</si>
  <si>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</si>
  <si>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</si>
  <si>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</si>
  <si>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</si>
  <si>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</si>
  <si>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</si>
  <si>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</si>
  <si>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</si>
  <si>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</si>
  <si>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</si>
  <si>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</si>
  <si>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</si>
  <si>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</si>
  <si>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</si>
  <si>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</si>
  <si>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</si>
  <si>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</si>
  <si>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</si>
  <si>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</si>
  <si>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</si>
  <si>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</si>
  <si>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</si>
  <si>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</si>
  <si>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</si>
  <si>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</si>
  <si>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</si>
  <si>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</si>
  <si>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</si>
  <si>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</si>
  <si>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</si>
  <si>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</si>
  <si>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</si>
  <si>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</si>
  <si>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</si>
  <si>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</si>
  <si>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</si>
  <si>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</si>
  <si>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</si>
  <si>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</si>
  <si>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</si>
  <si>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</si>
  <si>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</si>
  <si>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</si>
  <si>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</si>
  <si>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</si>
  <si>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</si>
  <si>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</si>
  <si>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</si>
  <si>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</si>
  <si>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</si>
  <si>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</si>
  <si>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</si>
  <si>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</si>
  <si>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</si>
  <si>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</si>
  <si>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</si>
  <si>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</si>
  <si>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</si>
  <si>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</si>
  <si>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</si>
  <si>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</si>
  <si>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</si>
  <si>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</si>
  <si>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</si>
  <si>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</si>
  <si>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</si>
  <si>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</si>
  <si>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</si>
  <si>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</si>
  <si>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</si>
  <si>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</si>
  <si>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</si>
  <si>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</si>
  <si>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</si>
  <si>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</si>
  <si>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</si>
  <si>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</si>
  <si>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</si>
  <si>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</si>
  <si>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</si>
  <si>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</si>
  <si>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</si>
  <si>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</si>
  <si>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</si>
  <si>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</si>
  <si>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</si>
  <si>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</si>
  <si>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</si>
  <si>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</si>
  <si>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</si>
  <si>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</si>
  <si>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</si>
  <si>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</si>
  <si>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</si>
  <si>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</si>
  <si>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</si>
  <si>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</si>
  <si>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</si>
  <si>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</si>
  <si>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</si>
  <si>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</si>
  <si>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</si>
  <si>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</si>
  <si>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</si>
  <si>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</si>
  <si>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</si>
  <si>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</si>
  <si>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</si>
  <si>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</si>
  <si>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</si>
  <si>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</si>
  <si>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</si>
  <si>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</si>
  <si>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</si>
  <si>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</si>
  <si>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</si>
  <si>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</si>
  <si>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</si>
  <si>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</si>
  <si>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</si>
  <si>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</si>
  <si>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</si>
  <si>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</si>
  <si>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</si>
  <si>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</si>
  <si>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</si>
  <si>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</si>
  <si>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</si>
  <si>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</si>
  <si>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</si>
  <si>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</si>
  <si>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</si>
  <si>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</si>
  <si>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</si>
  <si>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</si>
  <si>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</si>
  <si>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</si>
  <si>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</si>
  <si>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</si>
  <si>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</si>
  <si>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</si>
  <si>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</si>
  <si>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</si>
  <si>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</si>
  <si>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</si>
  <si>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</si>
  <si>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</si>
  <si>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</si>
  <si>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</si>
  <si>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</si>
  <si>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</si>
  <si>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</si>
  <si>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</si>
  <si>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</si>
  <si>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</si>
  <si>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</si>
  <si>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</si>
  <si>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</si>
  <si>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</si>
  <si>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</si>
  <si>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</si>
  <si>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</si>
  <si>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</si>
  <si>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</si>
  <si>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</si>
  <si>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</si>
  <si>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</si>
  <si>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</si>
  <si>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</si>
  <si>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</si>
  <si>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</si>
  <si>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</si>
  <si>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</si>
  <si>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</si>
  <si>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</si>
  <si>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</si>
  <si>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</si>
  <si>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</si>
  <si>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</si>
  <si>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</si>
  <si>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</si>
  <si>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</si>
  <si>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</si>
  <si>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</si>
  <si>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</si>
  <si>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</si>
  <si>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</si>
  <si>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</si>
  <si>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</si>
  <si>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</si>
  <si>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</si>
  <si>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</si>
  <si>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</si>
  <si>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</si>
  <si>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</si>
  <si>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</si>
  <si>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</si>
  <si>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</si>
  <si>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</si>
  <si>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</si>
  <si>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</si>
  <si>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</si>
  <si>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</si>
  <si>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</si>
  <si>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</si>
  <si>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</si>
  <si>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</si>
  <si>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</si>
  <si>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</si>
  <si>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</si>
  <si>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</si>
  <si>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</si>
  <si>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</si>
  <si>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</si>
  <si>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</si>
  <si>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</si>
  <si>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</si>
  <si>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</si>
  <si>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</si>
  <si>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</si>
  <si>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</si>
  <si>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</si>
  <si>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</si>
  <si>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</si>
  <si>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</si>
  <si>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</si>
  <si>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</si>
  <si>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</si>
  <si>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</si>
  <si>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</si>
  <si>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</si>
  <si>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</si>
  <si>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</si>
  <si>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</si>
  <si>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</si>
  <si>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</si>
  <si>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</si>
  <si>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</si>
  <si>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</si>
  <si>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</si>
  <si>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</si>
  <si>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</si>
  <si>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</si>
  <si>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</si>
  <si>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</si>
  <si>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</si>
  <si>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</si>
  <si>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</si>
  <si>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</si>
  <si>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</si>
  <si>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</si>
  <si>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</si>
  <si>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</si>
  <si>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</si>
  <si>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</si>
  <si>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</si>
  <si>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</si>
  <si>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</si>
  <si>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</si>
  <si>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</si>
  <si>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</si>
  <si>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</si>
  <si>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</si>
  <si>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</si>
  <si>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</si>
  <si>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</si>
  <si>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</si>
  <si>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</si>
  <si>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</si>
  <si>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</si>
  <si>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</si>
  <si>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</si>
  <si>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</si>
  <si>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</si>
  <si>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</si>
  <si>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</si>
  <si>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</si>
  <si>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</si>
  <si>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</si>
  <si>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</si>
  <si>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</si>
  <si>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</si>
  <si>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</si>
  <si>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</si>
  <si>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</si>
  <si>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</si>
  <si>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</si>
  <si>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</si>
  <si>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</si>
  <si>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</si>
  <si>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</si>
  <si>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</si>
  <si>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</si>
  <si>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</si>
  <si>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</si>
  <si>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</si>
  <si>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</si>
  <si>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</si>
  <si>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</si>
  <si>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</si>
  <si>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</si>
  <si>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</si>
  <si>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</si>
  <si>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</si>
  <si>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</si>
  <si>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</si>
  <si>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</si>
  <si>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</si>
  <si>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</si>
  <si>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</si>
  <si>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</si>
  <si>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</si>
  <si>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</si>
  <si>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</si>
  <si>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</si>
  <si>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</si>
  <si>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</si>
  <si>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</si>
  <si>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</si>
  <si>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</si>
  <si>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</si>
  <si>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</si>
  <si>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</si>
  <si>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</si>
  <si>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</si>
  <si>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</si>
  <si>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</si>
  <si>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</si>
  <si>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</si>
  <si>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</si>
  <si>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</si>
  <si>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</si>
  <si>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</si>
  <si>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</si>
  <si>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</si>
  <si>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</si>
  <si>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</si>
  <si>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</si>
  <si>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</si>
  <si>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</si>
  <si>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</si>
  <si>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</si>
  <si>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</si>
  <si>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</si>
  <si>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</si>
  <si>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</si>
  <si>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</si>
  <si>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</si>
  <si>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</si>
  <si>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</si>
  <si>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</si>
  <si>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</si>
  <si>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</si>
  <si>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</si>
  <si>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</si>
  <si>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</si>
  <si>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</si>
  <si>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</si>
  <si>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</si>
  <si>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</si>
  <si>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</si>
  <si>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</si>
  <si>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</si>
  <si>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</si>
  <si>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</si>
  <si>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</si>
  <si>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</si>
  <si>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</si>
  <si>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</si>
  <si>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</si>
  <si>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</si>
  <si>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</si>
  <si>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</si>
  <si>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</si>
  <si>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</si>
  <si>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</si>
  <si>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</si>
  <si>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</si>
  <si>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</si>
  <si>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</si>
  <si>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</si>
  <si>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</si>
  <si>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</si>
  <si>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</si>
  <si>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</si>
  <si>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</si>
  <si>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</si>
  <si>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</si>
  <si>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</si>
  <si>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</si>
  <si>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</si>
  <si>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</si>
  <si>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</si>
  <si>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</si>
  <si>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</si>
  <si>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</si>
  <si>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</si>
  <si>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</si>
  <si>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</si>
  <si>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</si>
  <si>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</si>
  <si>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</si>
  <si>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</si>
  <si>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</si>
  <si>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</si>
  <si>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</si>
  <si>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</si>
  <si>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</si>
  <si>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</si>
  <si>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</si>
  <si>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</si>
  <si>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</si>
  <si>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</si>
  <si>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</si>
  <si>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</si>
  <si>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</si>
  <si>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</si>
  <si>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</si>
  <si>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</si>
  <si>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</si>
  <si>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</si>
  <si>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</si>
  <si>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</si>
  <si>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</si>
  <si>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</si>
  <si>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</si>
  <si>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</si>
  <si>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</si>
  <si>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</si>
  <si>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</si>
  <si>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</si>
  <si>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</si>
  <si>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</si>
  <si>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</si>
  <si>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</si>
  <si>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</si>
  <si>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</si>
  <si>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</si>
  <si>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</si>
  <si>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</si>
  <si>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</si>
  <si>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</si>
  <si>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</si>
  <si>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</si>
  <si>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</si>
  <si>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</si>
  <si>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</si>
  <si>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</si>
  <si>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</si>
  <si>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</si>
  <si>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</si>
  <si>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</si>
  <si>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</si>
  <si>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</si>
  <si>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</si>
  <si>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</si>
  <si>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</si>
  <si>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</si>
  <si>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</si>
  <si>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</si>
  <si>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</si>
  <si>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</si>
  <si>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</si>
  <si>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</si>
  <si>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</si>
  <si>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</si>
  <si>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</si>
  <si>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</si>
  <si>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</si>
  <si>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</si>
  <si>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</si>
  <si>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</si>
  <si>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</si>
  <si>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</si>
  <si>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</si>
  <si>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</si>
  <si>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</si>
  <si>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</si>
  <si>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</si>
  <si>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</si>
  <si>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</si>
  <si>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</si>
  <si>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</si>
  <si>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</si>
  <si>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</si>
  <si>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</si>
  <si>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</si>
  <si>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</si>
  <si>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</si>
  <si>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</si>
  <si>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</si>
  <si>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</si>
  <si>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</si>
  <si>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</si>
  <si>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</si>
  <si>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</si>
  <si>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</si>
  <si>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</si>
  <si>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</si>
  <si>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</si>
  <si>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</si>
  <si>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</si>
  <si>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</si>
  <si>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</si>
  <si>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</si>
  <si>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</si>
  <si>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</si>
  <si>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</si>
  <si>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</si>
  <si>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</si>
  <si>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</si>
  <si>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</si>
  <si>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</si>
  <si>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</si>
  <si>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</si>
  <si>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</si>
  <si>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</si>
  <si>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</si>
  <si>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</si>
  <si>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</si>
  <si>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</si>
  <si>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</si>
  <si>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</si>
  <si>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</si>
  <si>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</si>
  <si>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</si>
  <si>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</si>
  <si>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</si>
  <si>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</si>
  <si>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</si>
  <si>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</si>
  <si>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</si>
  <si>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</si>
  <si>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</si>
  <si>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</si>
  <si>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</si>
  <si>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</si>
  <si>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</si>
  <si>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</si>
  <si>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</si>
  <si>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</si>
  <si>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</si>
  <si>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</si>
  <si>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</si>
  <si>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</si>
  <si>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</si>
  <si>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</si>
  <si>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</si>
  <si>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</si>
  <si>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</si>
  <si>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</si>
  <si>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</si>
  <si>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</si>
  <si>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</si>
  <si>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</si>
  <si>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</si>
  <si>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</si>
  <si>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</si>
  <si>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</si>
  <si>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</si>
  <si>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</si>
  <si>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</si>
  <si>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</si>
  <si>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</si>
  <si>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</si>
  <si>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</si>
  <si>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</si>
  <si>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</si>
  <si>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</si>
  <si>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</si>
  <si>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</si>
  <si>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</si>
  <si>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</si>
  <si>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</si>
  <si>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</si>
  <si>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</si>
  <si>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</si>
  <si>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</si>
  <si>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</si>
  <si>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</si>
  <si>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</si>
  <si>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</si>
  <si>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</si>
  <si>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</si>
  <si>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</si>
  <si>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</si>
  <si>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</si>
  <si>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</si>
  <si>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</si>
  <si>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</si>
  <si>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</si>
  <si>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</si>
  <si>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</si>
  <si>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</si>
  <si>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</si>
  <si>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</si>
  <si>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</si>
  <si>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</si>
  <si>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</si>
  <si>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</si>
  <si>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</si>
  <si>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</si>
  <si>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</si>
  <si>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</si>
  <si>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</si>
  <si>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</si>
  <si>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</si>
  <si>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</si>
  <si>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</si>
  <si>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</si>
  <si>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</si>
  <si>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</si>
  <si>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</si>
  <si>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</si>
  <si>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</si>
  <si>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</si>
  <si>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</si>
  <si>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</si>
  <si>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</si>
  <si>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</si>
  <si>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</si>
  <si>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</si>
  <si>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</si>
  <si>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</si>
  <si>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</si>
  <si>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</si>
  <si>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</si>
  <si>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</si>
  <si>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</si>
  <si>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</si>
  <si>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</si>
  <si>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</si>
  <si>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</si>
  <si>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</si>
  <si>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</si>
  <si>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</si>
  <si>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</si>
  <si>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</si>
  <si>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</si>
  <si>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</si>
  <si>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</si>
  <si>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</si>
  <si>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</si>
  <si>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</si>
  <si>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</si>
  <si>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</si>
  <si>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</si>
  <si>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</si>
  <si>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</si>
  <si>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</si>
  <si>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</si>
  <si>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</si>
  <si>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</si>
  <si>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</si>
  <si>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</si>
  <si>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</si>
  <si>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</si>
  <si>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</si>
  <si>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</si>
  <si>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</si>
  <si>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</si>
  <si>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</si>
  <si>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</si>
  <si>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</si>
  <si>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</si>
  <si>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</si>
  <si>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</si>
  <si>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</si>
  <si>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</si>
  <si>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</si>
  <si>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</si>
  <si>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</si>
  <si>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</si>
  <si>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</si>
  <si>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</si>
  <si>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</si>
  <si>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</si>
  <si>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</si>
  <si>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</si>
  <si>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</si>
  <si>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</si>
  <si>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</si>
  <si>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</si>
  <si>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</si>
  <si>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</si>
  <si>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</si>
  <si>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</si>
  <si>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</si>
  <si>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</si>
  <si>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</si>
  <si>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</si>
  <si>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</si>
  <si>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</si>
  <si>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</si>
  <si>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</si>
  <si>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</si>
  <si>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</si>
  <si>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</si>
  <si>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</si>
  <si>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</si>
  <si>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</si>
  <si>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</si>
  <si>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</si>
  <si>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</si>
  <si>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</si>
  <si>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</si>
  <si>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</si>
  <si>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</si>
  <si>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</si>
  <si>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</si>
  <si>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</si>
  <si>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</si>
  <si>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</si>
  <si>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</si>
  <si>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</si>
  <si>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</si>
  <si>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</si>
  <si>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</si>
  <si>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</si>
  <si>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</si>
  <si>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</si>
  <si>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</si>
  <si>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</si>
  <si>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</si>
  <si>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</si>
  <si>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</si>
  <si>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</si>
  <si>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</si>
  <si>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</si>
  <si>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</si>
  <si>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</si>
  <si>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</si>
  <si>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</si>
  <si>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</si>
  <si>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</si>
  <si>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</si>
  <si>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</si>
  <si>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</si>
  <si>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</si>
  <si>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</si>
  <si>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</si>
  <si>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</si>
  <si>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</si>
  <si>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</si>
  <si>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</si>
  <si>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</si>
  <si>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</si>
  <si>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</si>
  <si>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</si>
  <si>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</si>
  <si>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</si>
  <si>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</si>
  <si>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</si>
  <si>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</si>
  <si>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</si>
  <si>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</si>
  <si>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</si>
  <si>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</si>
  <si>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</si>
  <si>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</si>
  <si>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</si>
  <si>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</si>
  <si>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</si>
  <si>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</si>
  <si>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</si>
  <si>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</si>
  <si>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</si>
  <si>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</si>
  <si>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</si>
  <si>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</si>
  <si>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</si>
  <si>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</si>
  <si>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</si>
  <si>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</si>
  <si>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</si>
  <si>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</si>
  <si>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</si>
  <si>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</si>
  <si>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</si>
  <si>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</si>
  <si>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</si>
  <si>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</si>
  <si>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</si>
  <si>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</si>
  <si>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</si>
  <si>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</si>
  <si>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</si>
  <si>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</si>
  <si>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</si>
  <si>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</si>
  <si>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</si>
  <si>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</si>
  <si>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</si>
  <si>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</si>
  <si>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</si>
  <si>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</si>
  <si>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</si>
  <si>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</si>
  <si>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</si>
  <si>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</si>
  <si>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</si>
  <si>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</si>
  <si>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</si>
  <si>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</si>
  <si>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</si>
  <si>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</si>
  <si>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</si>
  <si>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</si>
  <si>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</si>
  <si>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</si>
  <si>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</si>
  <si>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</si>
  <si>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</si>
  <si>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</si>
  <si>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</si>
  <si>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</si>
  <si>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</si>
  <si>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</si>
  <si>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</si>
  <si>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</si>
  <si>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</si>
  <si>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</si>
  <si>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</si>
  <si>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</si>
  <si>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</si>
  <si>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</si>
  <si>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</si>
  <si>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</si>
  <si>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ALPHA LEON ENTERPRISES LLP</t>
  </si>
  <si>
    <t>Buy&lt;&gt;</t>
  </si>
  <si>
    <t>1800-1900</t>
  </si>
  <si>
    <t>Profiit of Rs.210/-</t>
  </si>
  <si>
    <t>420-450</t>
  </si>
  <si>
    <t>Retail Research Technical Calls &amp; Fundamental Performance Report for the month of Apr-2022</t>
  </si>
  <si>
    <t>750-760</t>
  </si>
  <si>
    <t>Profit of Rs.35/-</t>
  </si>
  <si>
    <t>GRAVITON RESEARCH CAPITAL LLP</t>
  </si>
  <si>
    <t>N</t>
  </si>
  <si>
    <t>Part profit of Rs.27/-</t>
  </si>
  <si>
    <t>445-455</t>
  </si>
  <si>
    <t>520-560</t>
  </si>
  <si>
    <t>170-180</t>
  </si>
  <si>
    <t>2580-2610</t>
  </si>
  <si>
    <t>2800-2900</t>
  </si>
  <si>
    <t>440-450</t>
  </si>
  <si>
    <t>157-159</t>
  </si>
  <si>
    <t>Loss of Rs.105/-</t>
  </si>
  <si>
    <t>830-900</t>
  </si>
  <si>
    <t xml:space="preserve">CANBK </t>
  </si>
  <si>
    <t>242-250</t>
  </si>
  <si>
    <t>1975-1985</t>
  </si>
  <si>
    <t>2050-2100</t>
  </si>
  <si>
    <t>1370-1380</t>
  </si>
  <si>
    <t>MTARTECH</t>
  </si>
  <si>
    <t>1760-1800</t>
  </si>
  <si>
    <t>HRTI PRIVATE LIMITED</t>
  </si>
  <si>
    <t>247-250</t>
  </si>
  <si>
    <t>HEMORGANIC</t>
  </si>
  <si>
    <t>COLPAL MAY FUT</t>
  </si>
  <si>
    <t>TOPGAIN FINANCE PRIVATE LIMITED</t>
  </si>
  <si>
    <t>RIIL</t>
  </si>
  <si>
    <t>XTX MARKETS LLP</t>
  </si>
  <si>
    <t>Reliance Indl Infra Ltd</t>
  </si>
  <si>
    <t>NIRAJ RAJNIKANT SHAH</t>
  </si>
  <si>
    <t>APOLLOHOSP MAY FUT</t>
  </si>
  <si>
    <t>HDFCAMC MAY FUT</t>
  </si>
  <si>
    <t>2150-2180</t>
  </si>
  <si>
    <t>4700-4750</t>
  </si>
  <si>
    <t>SUPPETRO</t>
  </si>
  <si>
    <t>DDIL</t>
  </si>
  <si>
    <t>MANISHA CHORDIA .</t>
  </si>
  <si>
    <t>TOKYOFIN</t>
  </si>
  <si>
    <t>MANILAL BACHU GADA</t>
  </si>
  <si>
    <t>230-232</t>
  </si>
  <si>
    <t>1623-1626</t>
  </si>
  <si>
    <t>1670-1720</t>
  </si>
  <si>
    <t>NIFTY 17000 PE 05-MAY</t>
  </si>
  <si>
    <t xml:space="preserve">HDFC MAY 2300 CE </t>
  </si>
  <si>
    <t>70-80</t>
  </si>
  <si>
    <t>140-165</t>
  </si>
  <si>
    <t>PURAV BHARATBHAI PATEL</t>
  </si>
  <si>
    <t>INDIANVSH</t>
  </si>
  <si>
    <t>ANJALI CREDIT PRIVATE LIMITED</t>
  </si>
  <si>
    <t>INDINFO</t>
  </si>
  <si>
    <t>SHERWOOD SECURITIES PVT LTD</t>
  </si>
  <si>
    <t>KIRANSY-B</t>
  </si>
  <si>
    <t>PROFINC</t>
  </si>
  <si>
    <t>BHAVYA DHIMAN</t>
  </si>
  <si>
    <t>TRADEWELL</t>
  </si>
  <si>
    <t>RASHMI GUPTA</t>
  </si>
  <si>
    <t>KAMAL MANCHANDA</t>
  </si>
  <si>
    <t>HISARMETAL</t>
  </si>
  <si>
    <t>Hisar Metal Ind. Limited</t>
  </si>
  <si>
    <t>SHIKHAR SINGH</t>
  </si>
  <si>
    <t>FMNL</t>
  </si>
  <si>
    <t>Future Mkt Networks Ltd</t>
  </si>
  <si>
    <t>IDBI TRUSTEESHIP SERVICES LTD</t>
  </si>
  <si>
    <t>COPTHALL MAURITIUS INVESTMENT LIMITED</t>
  </si>
  <si>
    <t>Loss of Rs.63/-</t>
  </si>
  <si>
    <t>Loss of Rs.5.5/-</t>
  </si>
  <si>
    <t>Loss of Rs.6.50/-</t>
  </si>
  <si>
    <t>Loss of Rs.70/-</t>
  </si>
  <si>
    <t>Profit of Rs.25</t>
  </si>
  <si>
    <t>Loss of Rs.26.50</t>
  </si>
  <si>
    <t>NIFTY 17000 CE 05-MAY</t>
  </si>
  <si>
    <t>150-170</t>
  </si>
  <si>
    <t>Loss of Rs.42.50</t>
  </si>
  <si>
    <t>AEPL</t>
  </si>
  <si>
    <t>BIMALKUMAR RAJKUMAR BANSAL</t>
  </si>
  <si>
    <t>AKASHDEEP</t>
  </si>
  <si>
    <t>SUSHILA JAIN</t>
  </si>
  <si>
    <t>DANVIR SINGH</t>
  </si>
  <si>
    <t>ARNOLD</t>
  </si>
  <si>
    <t>PREMLATA RAMESH SARAOGI</t>
  </si>
  <si>
    <t>BHUVNESHWARI VYAPAAR PVT.LTD</t>
  </si>
  <si>
    <t>SHARDA S SONI</t>
  </si>
  <si>
    <t>SATISHKUMAR KISHANLAL SONI</t>
  </si>
  <si>
    <t>BFLAFL</t>
  </si>
  <si>
    <t>DHYAANI</t>
  </si>
  <si>
    <t>SHAISHAV RAKESHBHAI SHAH</t>
  </si>
  <si>
    <t>BHIM PRASAD</t>
  </si>
  <si>
    <t>CHINTA DEBI</t>
  </si>
  <si>
    <t>GULAB PRASAD</t>
  </si>
  <si>
    <t>GIRIRAJ STOCK BROKING PRIVATE LIMITED</t>
  </si>
  <si>
    <t>GLHRL</t>
  </si>
  <si>
    <t>RUSHBHA VINAY NISAR HUF</t>
  </si>
  <si>
    <t>RIKHAV SECURITIES LIMITED</t>
  </si>
  <si>
    <t>B.W.TRADERS</t>
  </si>
  <si>
    <t>SUNRISE GILTS &amp; SECURITIES PRIVATE LIMITED</t>
  </si>
  <si>
    <t>YUVA TRADING CO PRIVATE LIMITED</t>
  </si>
  <si>
    <t>DEEP NIKESHBHAI PATEL</t>
  </si>
  <si>
    <t>MAJITHIA SURESHCHANDRA DEEPCHAND HUF</t>
  </si>
  <si>
    <t>GUJCMDS</t>
  </si>
  <si>
    <t>PRADEEPKUMARPATHAK</t>
  </si>
  <si>
    <t>GUJCOTEX</t>
  </si>
  <si>
    <t>MUKESHBHAI PRANLAL DOSHI</t>
  </si>
  <si>
    <t>DHYEY MUKESHBHAI DOSHI</t>
  </si>
  <si>
    <t>BOFA SECURITIES EUROPE SA</t>
  </si>
  <si>
    <t>HSBC BANK MAURITIUS LIMITED AC JWALAMUKHI INVESTMENT HOLDINGS</t>
  </si>
  <si>
    <t>PLUTUS WEALTH MANAGEMENT LLP</t>
  </si>
  <si>
    <t>IFL</t>
  </si>
  <si>
    <t>AMARBHAI PANCHAL</t>
  </si>
  <si>
    <t>HIRWANI JAYANTIBHAI VAGHELA</t>
  </si>
  <si>
    <t>EKANSH HOME SOLUTIONS PRIVATE LIMITED</t>
  </si>
  <si>
    <t>INDOVATION</t>
  </si>
  <si>
    <t>PARESH ARVINDLAL SHAH</t>
  </si>
  <si>
    <t>JETMALL</t>
  </si>
  <si>
    <t>HITESH KUMAR</t>
  </si>
  <si>
    <t>KISHORSINH GEMALSINH MAHIDA</t>
  </si>
  <si>
    <t>KRETTOSYS</t>
  </si>
  <si>
    <t>JMP SECURITIES PVT LTD</t>
  </si>
  <si>
    <t>NIRMITEE</t>
  </si>
  <si>
    <t>ARYAMAN BROKING LIMITED</t>
  </si>
  <si>
    <t>ORIENTTR</t>
  </si>
  <si>
    <t>SHARIF VALIBHAI MAREDIA</t>
  </si>
  <si>
    <t>SAMTA NAHAR</t>
  </si>
  <si>
    <t>PARESH DHIRAJLAL SHAH</t>
  </si>
  <si>
    <t>SFSL</t>
  </si>
  <si>
    <t>ADHEESH KABRA HUF</t>
  </si>
  <si>
    <t>MALAY ROHITKUMAR BHUW</t>
  </si>
  <si>
    <t>VIRAL MALAYBHAI BHOW</t>
  </si>
  <si>
    <t>NITESH JAIN</t>
  </si>
  <si>
    <t>SAURABH BHANDARI</t>
  </si>
  <si>
    <t>SHALPRO</t>
  </si>
  <si>
    <t>THINKINK</t>
  </si>
  <si>
    <t>KIRAN CHANDRAKANT DARDA</t>
  </si>
  <si>
    <t>DHARMIL HARESH SHAH</t>
  </si>
  <si>
    <t>VISAGAR</t>
  </si>
  <si>
    <t>TURBOT TRADERS PRIVATE LIMITED</t>
  </si>
  <si>
    <t>ASIAN-RE1</t>
  </si>
  <si>
    <t>Asian Granito India Limit</t>
  </si>
  <si>
    <t>S V INVESTMENTS</t>
  </si>
  <si>
    <t>ASLIND</t>
  </si>
  <si>
    <t>ASL Industries Limited</t>
  </si>
  <si>
    <t>YUVIKA TRADEWING LLP</t>
  </si>
  <si>
    <t>SANSKRUTI COMMOTRADE LLP</t>
  </si>
  <si>
    <t>AKARSHIKA TRADERS LLP</t>
  </si>
  <si>
    <t>BLS</t>
  </si>
  <si>
    <t>BLS Intl Servs Ltd</t>
  </si>
  <si>
    <t>SIXTEENTH STREET ASIAN GEMS FUND</t>
  </si>
  <si>
    <t>SUNTECK WEALTHMAX CAPITAL PRIVATE LIMITED</t>
  </si>
  <si>
    <t>CUPID</t>
  </si>
  <si>
    <t>Cupid Limited</t>
  </si>
  <si>
    <t>SWETSAM STOCK HOLDING PRIVATE LIMITED</t>
  </si>
  <si>
    <t>INDUS PORTFOLIO PVT. LTD.</t>
  </si>
  <si>
    <t>JKIL</t>
  </si>
  <si>
    <t>J.Kumar Infraprojects Lim</t>
  </si>
  <si>
    <t>ABAKKUS GROWTH FUND-2</t>
  </si>
  <si>
    <t>MOL</t>
  </si>
  <si>
    <t>Meghmani Organics Limited</t>
  </si>
  <si>
    <t>NAVKARCORP</t>
  </si>
  <si>
    <t>Navkar Corporation Ltd.</t>
  </si>
  <si>
    <t>MANSI SHARES &amp; STOCK ADVISORS PVT LTD</t>
  </si>
  <si>
    <t>ONMOBILE</t>
  </si>
  <si>
    <t>OnMobile Global Limited</t>
  </si>
  <si>
    <t>SANGINITA</t>
  </si>
  <si>
    <t>Sanginita Chemicals Limit</t>
  </si>
  <si>
    <t>LAXMI AND COMPANY</t>
  </si>
  <si>
    <t>SWARAJ</t>
  </si>
  <si>
    <t>Swaraj Suiting Limited</t>
  </si>
  <si>
    <t>UMESH PURUSHOTTAM CHAMDIA HUF</t>
  </si>
  <si>
    <t>SALSET VINIMAY PVT.LTD.</t>
  </si>
  <si>
    <t>KABEELON SALES CORP</t>
  </si>
  <si>
    <t>SUNAYANA INVESTMENT COMPANY LIMITED</t>
  </si>
  <si>
    <t>GAURI NANDAN TRADERS</t>
  </si>
  <si>
    <t>ABHINAV COMMOSALES</t>
  </si>
  <si>
    <t>TANGO COMMOSALES LLP</t>
  </si>
  <si>
    <t>ZUBER TRADING LLP</t>
  </si>
  <si>
    <t>BALGOPAL COMMERCIAL  LIMITED</t>
  </si>
  <si>
    <t>INTELLECT STOCK BROKING LIMITED</t>
  </si>
  <si>
    <t>ALLIED COMMODITIES PRIVATE  LIMITED</t>
  </si>
  <si>
    <t>MITHUN SECURITIES PVT. LTD.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</si>
</sst>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3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44686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G23" sqref="G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44686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4" t="s">
        <v>16</v>
      </c>
      <c r="B9" s="426" t="s">
        <v>17</v>
      </c>
      <c r="C9" s="426" t="s">
        <v>18</v>
      </c>
      <c r="D9" s="426" t="s">
        <v>19</v>
      </c>
      <c r="E9" s="23" t="s">
        <v>20</v>
      </c>
      <c r="F9" s="23" t="s">
        <v>21</v>
      </c>
      <c r="G9" s="421" t="s">
        <v>22</v>
      </c>
      <c r="H9" s="422"/>
      <c r="I9" s="423"/>
      <c r="J9" s="421" t="s">
        <v>23</v>
      </c>
      <c r="K9" s="422"/>
      <c r="L9" s="423"/>
      <c r="M9" s="23"/>
      <c r="N9" s="24"/>
      <c r="O9" s="24"/>
      <c r="P9" s="24"/>
    </row>
    <row r="10" spans="1:16" ht="59.25" customHeight="1">
      <c r="A10" s="425"/>
      <c r="B10" s="427"/>
      <c r="C10" s="427"/>
      <c r="D10" s="42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16702.5</v>
      </c>
      <c r="F11" s="32">
        <v>16827.816666666666</v>
      </c>
      <c r="G11" s="33">
        <v>16517.883333333331</v>
      </c>
      <c r="H11" s="33">
        <v>16333.266666666666</v>
      </c>
      <c r="I11" s="33">
        <v>16023.333333333332</v>
      </c>
      <c r="J11" s="33">
        <v>17012.433333333331</v>
      </c>
      <c r="K11" s="33">
        <v>17322.366666666665</v>
      </c>
      <c r="L11" s="33">
        <v>17506.98333333333</v>
      </c>
      <c r="M11" s="34">
        <v>17137.75</v>
      </c>
      <c r="N11" s="34">
        <v>16643.2</v>
      </c>
      <c r="O11" s="35">
        <v>12979650</v>
      </c>
      <c r="P11" s="36">
        <v>0.1652071260890447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35308.15</v>
      </c>
      <c r="F12" s="37">
        <v>35598.033333333333</v>
      </c>
      <c r="G12" s="38">
        <v>34856.066666666666</v>
      </c>
      <c r="H12" s="38">
        <v>34403.98333333333</v>
      </c>
      <c r="I12" s="38">
        <v>33662.016666666663</v>
      </c>
      <c r="J12" s="38">
        <v>36050.116666666669</v>
      </c>
      <c r="K12" s="38">
        <v>36792.083333333328</v>
      </c>
      <c r="L12" s="38">
        <v>37244.166666666672</v>
      </c>
      <c r="M12" s="28">
        <v>36340</v>
      </c>
      <c r="N12" s="28">
        <v>35145.949999999997</v>
      </c>
      <c r="O12" s="39">
        <v>3166400</v>
      </c>
      <c r="P12" s="40">
        <v>0.13726440930600078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16280.9</v>
      </c>
      <c r="F13" s="37">
        <v>16376.4</v>
      </c>
      <c r="G13" s="38">
        <v>16114.5</v>
      </c>
      <c r="H13" s="38">
        <v>15948.1</v>
      </c>
      <c r="I13" s="38">
        <v>15686.2</v>
      </c>
      <c r="J13" s="38">
        <v>16542.8</v>
      </c>
      <c r="K13" s="38">
        <v>16804.699999999997</v>
      </c>
      <c r="L13" s="38">
        <v>16971.099999999999</v>
      </c>
      <c r="M13" s="28">
        <v>16638.3</v>
      </c>
      <c r="N13" s="28">
        <v>16210</v>
      </c>
      <c r="O13" s="39">
        <v>3880</v>
      </c>
      <c r="P13" s="40">
        <v>0.15476190476190477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6812.05</v>
      </c>
      <c r="F14" s="37">
        <v>6948.0333333333328</v>
      </c>
      <c r="G14" s="38">
        <v>6676.0666666666657</v>
      </c>
      <c r="H14" s="38">
        <v>6540.083333333333</v>
      </c>
      <c r="I14" s="38">
        <v>6268.1166666666659</v>
      </c>
      <c r="J14" s="38">
        <v>7084.0166666666655</v>
      </c>
      <c r="K14" s="38">
        <v>7355.9833333333327</v>
      </c>
      <c r="L14" s="38">
        <v>7491.9666666666653</v>
      </c>
      <c r="M14" s="28">
        <v>7220</v>
      </c>
      <c r="N14" s="28">
        <v>6812.05</v>
      </c>
      <c r="O14" s="39">
        <v>1650</v>
      </c>
      <c r="P14" s="40">
        <v>0.15789473684210525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838.8</v>
      </c>
      <c r="F15" s="37">
        <v>842.73333333333323</v>
      </c>
      <c r="G15" s="38">
        <v>830.46666666666647</v>
      </c>
      <c r="H15" s="38">
        <v>822.13333333333321</v>
      </c>
      <c r="I15" s="38">
        <v>809.86666666666645</v>
      </c>
      <c r="J15" s="38">
        <v>851.06666666666649</v>
      </c>
      <c r="K15" s="38">
        <v>863.33333333333314</v>
      </c>
      <c r="L15" s="38">
        <v>871.66666666666652</v>
      </c>
      <c r="M15" s="28">
        <v>855</v>
      </c>
      <c r="N15" s="28">
        <v>834.4</v>
      </c>
      <c r="O15" s="39">
        <v>2674950</v>
      </c>
      <c r="P15" s="40">
        <v>-3.7320281431630471E-2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2018.05</v>
      </c>
      <c r="F16" s="37">
        <v>2031.6833333333332</v>
      </c>
      <c r="G16" s="38">
        <v>1994.0166666666664</v>
      </c>
      <c r="H16" s="38">
        <v>1969.9833333333333</v>
      </c>
      <c r="I16" s="38">
        <v>1932.3166666666666</v>
      </c>
      <c r="J16" s="38">
        <v>2055.7166666666662</v>
      </c>
      <c r="K16" s="38">
        <v>2093.3833333333328</v>
      </c>
      <c r="L16" s="38">
        <v>2117.4166666666661</v>
      </c>
      <c r="M16" s="28">
        <v>2069.35</v>
      </c>
      <c r="N16" s="28">
        <v>2007.65</v>
      </c>
      <c r="O16" s="39">
        <v>256000</v>
      </c>
      <c r="P16" s="40">
        <v>-4.859086491739553E-3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16722.150000000001</v>
      </c>
      <c r="F17" s="37">
        <v>16797.166666666668</v>
      </c>
      <c r="G17" s="38">
        <v>16524.983333333337</v>
      </c>
      <c r="H17" s="38">
        <v>16327.816666666669</v>
      </c>
      <c r="I17" s="38">
        <v>16055.633333333339</v>
      </c>
      <c r="J17" s="38">
        <v>16994.333333333336</v>
      </c>
      <c r="K17" s="38">
        <v>17266.516666666663</v>
      </c>
      <c r="L17" s="38">
        <v>17463.683333333334</v>
      </c>
      <c r="M17" s="28">
        <v>17069.349999999999</v>
      </c>
      <c r="N17" s="28">
        <v>16600</v>
      </c>
      <c r="O17" s="39">
        <v>31535</v>
      </c>
      <c r="P17" s="40">
        <v>-6.3381397559816193E-4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114.1</v>
      </c>
      <c r="F18" s="37">
        <v>115.48333333333333</v>
      </c>
      <c r="G18" s="38">
        <v>111.61666666666667</v>
      </c>
      <c r="H18" s="38">
        <v>109.13333333333334</v>
      </c>
      <c r="I18" s="38">
        <v>105.26666666666668</v>
      </c>
      <c r="J18" s="38">
        <v>117.96666666666667</v>
      </c>
      <c r="K18" s="38">
        <v>121.83333333333331</v>
      </c>
      <c r="L18" s="38">
        <v>124.31666666666666</v>
      </c>
      <c r="M18" s="28">
        <v>119.35</v>
      </c>
      <c r="N18" s="28">
        <v>113</v>
      </c>
      <c r="O18" s="39">
        <v>21600600</v>
      </c>
      <c r="P18" s="40">
        <v>-4.5268908454439379E-2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279</v>
      </c>
      <c r="F19" s="37">
        <v>281.5333333333333</v>
      </c>
      <c r="G19" s="38">
        <v>273.91666666666663</v>
      </c>
      <c r="H19" s="38">
        <v>268.83333333333331</v>
      </c>
      <c r="I19" s="38">
        <v>261.21666666666664</v>
      </c>
      <c r="J19" s="38">
        <v>286.61666666666662</v>
      </c>
      <c r="K19" s="38">
        <v>294.23333333333329</v>
      </c>
      <c r="L19" s="38">
        <v>299.31666666666661</v>
      </c>
      <c r="M19" s="28">
        <v>289.14999999999998</v>
      </c>
      <c r="N19" s="28">
        <v>276.45</v>
      </c>
      <c r="O19" s="39">
        <v>10017800</v>
      </c>
      <c r="P19" s="40">
        <v>-1.1544381734222679E-2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2300.25</v>
      </c>
      <c r="F20" s="37">
        <v>2313.4166666666665</v>
      </c>
      <c r="G20" s="38">
        <v>2261.833333333333</v>
      </c>
      <c r="H20" s="38">
        <v>2223.4166666666665</v>
      </c>
      <c r="I20" s="38">
        <v>2171.833333333333</v>
      </c>
      <c r="J20" s="38">
        <v>2351.833333333333</v>
      </c>
      <c r="K20" s="38">
        <v>2403.4166666666661</v>
      </c>
      <c r="L20" s="38">
        <v>2441.833333333333</v>
      </c>
      <c r="M20" s="28">
        <v>2365</v>
      </c>
      <c r="N20" s="28">
        <v>2275</v>
      </c>
      <c r="O20" s="39">
        <v>2604500</v>
      </c>
      <c r="P20" s="40">
        <v>-3.5459679659290803E-2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2263.4</v>
      </c>
      <c r="F21" s="37">
        <v>2292.1166666666663</v>
      </c>
      <c r="G21" s="38">
        <v>2214.2333333333327</v>
      </c>
      <c r="H21" s="38">
        <v>2165.0666666666662</v>
      </c>
      <c r="I21" s="38">
        <v>2087.1833333333325</v>
      </c>
      <c r="J21" s="38">
        <v>2341.2833333333328</v>
      </c>
      <c r="K21" s="38">
        <v>2419.166666666667</v>
      </c>
      <c r="L21" s="38">
        <v>2468.333333333333</v>
      </c>
      <c r="M21" s="28">
        <v>2370</v>
      </c>
      <c r="N21" s="28">
        <v>2242.9499999999998</v>
      </c>
      <c r="O21" s="39">
        <v>19115000</v>
      </c>
      <c r="P21" s="40">
        <v>1.3010413630461857E-2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816.45</v>
      </c>
      <c r="F22" s="37">
        <v>830.81666666666672</v>
      </c>
      <c r="G22" s="38">
        <v>794.53333333333342</v>
      </c>
      <c r="H22" s="38">
        <v>772.61666666666667</v>
      </c>
      <c r="I22" s="38">
        <v>736.33333333333337</v>
      </c>
      <c r="J22" s="38">
        <v>852.73333333333346</v>
      </c>
      <c r="K22" s="38">
        <v>889.01666666666677</v>
      </c>
      <c r="L22" s="38">
        <v>910.93333333333351</v>
      </c>
      <c r="M22" s="28">
        <v>867.1</v>
      </c>
      <c r="N22" s="28">
        <v>808.9</v>
      </c>
      <c r="O22" s="39">
        <v>77976250</v>
      </c>
      <c r="P22" s="40">
        <v>5.4640404887012026E-3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3203</v>
      </c>
      <c r="F23" s="37">
        <v>3231.2666666666664</v>
      </c>
      <c r="G23" s="38">
        <v>3166.5333333333328</v>
      </c>
      <c r="H23" s="38">
        <v>3130.0666666666666</v>
      </c>
      <c r="I23" s="38">
        <v>3065.333333333333</v>
      </c>
      <c r="J23" s="38">
        <v>3267.7333333333327</v>
      </c>
      <c r="K23" s="38">
        <v>3332.4666666666662</v>
      </c>
      <c r="L23" s="38">
        <v>3368.9333333333325</v>
      </c>
      <c r="M23" s="28">
        <v>3296</v>
      </c>
      <c r="N23" s="28">
        <v>3194.8</v>
      </c>
      <c r="O23" s="39">
        <v>262600</v>
      </c>
      <c r="P23" s="40">
        <v>2.4980483996877439E-2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543.45000000000005</v>
      </c>
      <c r="F24" s="37">
        <v>548.01666666666677</v>
      </c>
      <c r="G24" s="38">
        <v>536.03333333333353</v>
      </c>
      <c r="H24" s="38">
        <v>528.61666666666679</v>
      </c>
      <c r="I24" s="38">
        <v>516.63333333333355</v>
      </c>
      <c r="J24" s="38">
        <v>555.43333333333351</v>
      </c>
      <c r="K24" s="38">
        <v>567.41666666666686</v>
      </c>
      <c r="L24" s="38">
        <v>574.83333333333348</v>
      </c>
      <c r="M24" s="28">
        <v>560</v>
      </c>
      <c r="N24" s="28">
        <v>540.6</v>
      </c>
      <c r="O24" s="39">
        <v>6571000</v>
      </c>
      <c r="P24" s="40">
        <v>2.4408848207475211E-3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369.55</v>
      </c>
      <c r="F25" s="37">
        <v>373.10000000000008</v>
      </c>
      <c r="G25" s="38">
        <v>362.55000000000018</v>
      </c>
      <c r="H25" s="38">
        <v>355.55000000000013</v>
      </c>
      <c r="I25" s="38">
        <v>345.00000000000023</v>
      </c>
      <c r="J25" s="38">
        <v>380.10000000000014</v>
      </c>
      <c r="K25" s="38">
        <v>390.65</v>
      </c>
      <c r="L25" s="38">
        <v>397.65000000000009</v>
      </c>
      <c r="M25" s="28">
        <v>383.65</v>
      </c>
      <c r="N25" s="28">
        <v>366.1</v>
      </c>
      <c r="O25" s="39">
        <v>39625800</v>
      </c>
      <c r="P25" s="40">
        <v>4.4356241500363706E-2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734.65</v>
      </c>
      <c r="F26" s="37">
        <v>741.9</v>
      </c>
      <c r="G26" s="38">
        <v>713.8</v>
      </c>
      <c r="H26" s="38">
        <v>692.94999999999993</v>
      </c>
      <c r="I26" s="38">
        <v>664.84999999999991</v>
      </c>
      <c r="J26" s="38">
        <v>762.75</v>
      </c>
      <c r="K26" s="38">
        <v>790.85000000000014</v>
      </c>
      <c r="L26" s="38">
        <v>811.7</v>
      </c>
      <c r="M26" s="28">
        <v>770</v>
      </c>
      <c r="N26" s="28">
        <v>721.05</v>
      </c>
      <c r="O26" s="39">
        <v>1506400</v>
      </c>
      <c r="P26" s="40">
        <v>3.6608863198458574E-2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4030.4</v>
      </c>
      <c r="F27" s="37">
        <v>4135.3</v>
      </c>
      <c r="G27" s="38">
        <v>3910.6000000000004</v>
      </c>
      <c r="H27" s="38">
        <v>3790.8</v>
      </c>
      <c r="I27" s="38">
        <v>3566.1000000000004</v>
      </c>
      <c r="J27" s="38">
        <v>4255.1000000000004</v>
      </c>
      <c r="K27" s="38">
        <v>4479.7999999999993</v>
      </c>
      <c r="L27" s="38">
        <v>4599.6000000000004</v>
      </c>
      <c r="M27" s="28">
        <v>4360</v>
      </c>
      <c r="N27" s="28">
        <v>4015.5</v>
      </c>
      <c r="O27" s="39">
        <v>2106750</v>
      </c>
      <c r="P27" s="40">
        <v>7.9485044514186892E-2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200.2</v>
      </c>
      <c r="F28" s="37">
        <v>201.86666666666667</v>
      </c>
      <c r="G28" s="38">
        <v>196.93333333333334</v>
      </c>
      <c r="H28" s="38">
        <v>193.66666666666666</v>
      </c>
      <c r="I28" s="38">
        <v>188.73333333333332</v>
      </c>
      <c r="J28" s="38">
        <v>205.13333333333335</v>
      </c>
      <c r="K28" s="38">
        <v>210.06666666666669</v>
      </c>
      <c r="L28" s="38">
        <v>213.33333333333337</v>
      </c>
      <c r="M28" s="28">
        <v>206.8</v>
      </c>
      <c r="N28" s="28">
        <v>198.6</v>
      </c>
      <c r="O28" s="39">
        <v>13885500</v>
      </c>
      <c r="P28" s="40">
        <v>-1.4408915072576925E-2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120.65</v>
      </c>
      <c r="F29" s="37">
        <v>122.61666666666667</v>
      </c>
      <c r="G29" s="38">
        <v>117.23333333333335</v>
      </c>
      <c r="H29" s="38">
        <v>113.81666666666668</v>
      </c>
      <c r="I29" s="38">
        <v>108.43333333333335</v>
      </c>
      <c r="J29" s="38">
        <v>126.03333333333335</v>
      </c>
      <c r="K29" s="38">
        <v>131.41666666666669</v>
      </c>
      <c r="L29" s="38">
        <v>134.83333333333334</v>
      </c>
      <c r="M29" s="28">
        <v>128</v>
      </c>
      <c r="N29" s="28">
        <v>119.2</v>
      </c>
      <c r="O29" s="39">
        <v>29385000</v>
      </c>
      <c r="P29" s="40">
        <v>-8.3794528022449133E-2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3102.8</v>
      </c>
      <c r="F30" s="37">
        <v>3128.1000000000004</v>
      </c>
      <c r="G30" s="38">
        <v>3057.8000000000006</v>
      </c>
      <c r="H30" s="38">
        <v>3012.8</v>
      </c>
      <c r="I30" s="38">
        <v>2942.5000000000005</v>
      </c>
      <c r="J30" s="38">
        <v>3173.1000000000008</v>
      </c>
      <c r="K30" s="38">
        <v>3243.4</v>
      </c>
      <c r="L30" s="38">
        <v>3288.400000000001</v>
      </c>
      <c r="M30" s="28">
        <v>3198.4</v>
      </c>
      <c r="N30" s="28">
        <v>3083.1</v>
      </c>
      <c r="O30" s="39">
        <v>5158250</v>
      </c>
      <c r="P30" s="40">
        <v>1.426935098720612E-3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2022.05</v>
      </c>
      <c r="F31" s="37">
        <v>2035.3666666666668</v>
      </c>
      <c r="G31" s="38">
        <v>1995.5833333333335</v>
      </c>
      <c r="H31" s="38">
        <v>1969.1166666666668</v>
      </c>
      <c r="I31" s="38">
        <v>1929.3333333333335</v>
      </c>
      <c r="J31" s="38">
        <v>2061.8333333333335</v>
      </c>
      <c r="K31" s="38">
        <v>2101.6166666666663</v>
      </c>
      <c r="L31" s="38">
        <v>2128.0833333333335</v>
      </c>
      <c r="M31" s="28">
        <v>2075.15</v>
      </c>
      <c r="N31" s="28">
        <v>2008.9</v>
      </c>
      <c r="O31" s="39">
        <v>440825</v>
      </c>
      <c r="P31" s="40">
        <v>2.0369191597708464E-2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8582.25</v>
      </c>
      <c r="F32" s="37">
        <v>8631.0166666666682</v>
      </c>
      <c r="G32" s="38">
        <v>8397.5833333333358</v>
      </c>
      <c r="H32" s="38">
        <v>8212.9166666666679</v>
      </c>
      <c r="I32" s="38">
        <v>7979.4833333333354</v>
      </c>
      <c r="J32" s="38">
        <v>8815.6833333333361</v>
      </c>
      <c r="K32" s="38">
        <v>9049.1166666666668</v>
      </c>
      <c r="L32" s="38">
        <v>9233.7833333333365</v>
      </c>
      <c r="M32" s="28">
        <v>8864.4500000000007</v>
      </c>
      <c r="N32" s="28">
        <v>8446.35</v>
      </c>
      <c r="O32" s="39">
        <v>183975</v>
      </c>
      <c r="P32" s="40">
        <v>8.2203041512535959E-3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1331.85</v>
      </c>
      <c r="F33" s="37">
        <v>1349.3333333333333</v>
      </c>
      <c r="G33" s="38">
        <v>1303.1166666666666</v>
      </c>
      <c r="H33" s="38">
        <v>1274.3833333333332</v>
      </c>
      <c r="I33" s="38">
        <v>1228.1666666666665</v>
      </c>
      <c r="J33" s="38">
        <v>1378.0666666666666</v>
      </c>
      <c r="K33" s="38">
        <v>1424.2833333333333</v>
      </c>
      <c r="L33" s="38">
        <v>1453.0166666666667</v>
      </c>
      <c r="M33" s="28">
        <v>1395.55</v>
      </c>
      <c r="N33" s="28">
        <v>1320.6</v>
      </c>
      <c r="O33" s="39">
        <v>2698000</v>
      </c>
      <c r="P33" s="40">
        <v>3.1542726056203403E-2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626.9</v>
      </c>
      <c r="F34" s="37">
        <v>634.04999999999995</v>
      </c>
      <c r="G34" s="38">
        <v>617.04999999999995</v>
      </c>
      <c r="H34" s="38">
        <v>607.20000000000005</v>
      </c>
      <c r="I34" s="38">
        <v>590.20000000000005</v>
      </c>
      <c r="J34" s="38">
        <v>643.89999999999986</v>
      </c>
      <c r="K34" s="38">
        <v>660.89999999999986</v>
      </c>
      <c r="L34" s="38">
        <v>670.74999999999977</v>
      </c>
      <c r="M34" s="28">
        <v>651.04999999999995</v>
      </c>
      <c r="N34" s="28">
        <v>624.20000000000005</v>
      </c>
      <c r="O34" s="39">
        <v>15726250</v>
      </c>
      <c r="P34" s="40">
        <v>2.5881470367591898E-2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709.95</v>
      </c>
      <c r="F35" s="37">
        <v>718.16666666666663</v>
      </c>
      <c r="G35" s="38">
        <v>698.0333333333333</v>
      </c>
      <c r="H35" s="38">
        <v>686.11666666666667</v>
      </c>
      <c r="I35" s="38">
        <v>665.98333333333335</v>
      </c>
      <c r="J35" s="38">
        <v>730.08333333333326</v>
      </c>
      <c r="K35" s="38">
        <v>750.2166666666667</v>
      </c>
      <c r="L35" s="38">
        <v>762.13333333333321</v>
      </c>
      <c r="M35" s="28">
        <v>738.3</v>
      </c>
      <c r="N35" s="28">
        <v>706.25</v>
      </c>
      <c r="O35" s="39">
        <v>59808000</v>
      </c>
      <c r="P35" s="40">
        <v>5.7105958794923016E-3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3498.85</v>
      </c>
      <c r="F36" s="37">
        <v>3548.5333333333333</v>
      </c>
      <c r="G36" s="38">
        <v>3434.4166666666665</v>
      </c>
      <c r="H36" s="38">
        <v>3369.9833333333331</v>
      </c>
      <c r="I36" s="38">
        <v>3255.8666666666663</v>
      </c>
      <c r="J36" s="38">
        <v>3612.9666666666667</v>
      </c>
      <c r="K36" s="38">
        <v>3727.0833333333335</v>
      </c>
      <c r="L36" s="38">
        <v>3791.5166666666669</v>
      </c>
      <c r="M36" s="28">
        <v>3662.65</v>
      </c>
      <c r="N36" s="28">
        <v>3484.1</v>
      </c>
      <c r="O36" s="39">
        <v>2653500</v>
      </c>
      <c r="P36" s="40">
        <v>-3.0994646379261764E-3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14354.5</v>
      </c>
      <c r="F37" s="37">
        <v>14580.016666666668</v>
      </c>
      <c r="G37" s="38">
        <v>14060.183333333336</v>
      </c>
      <c r="H37" s="38">
        <v>13765.866666666669</v>
      </c>
      <c r="I37" s="38">
        <v>13246.033333333336</v>
      </c>
      <c r="J37" s="38">
        <v>14874.333333333336</v>
      </c>
      <c r="K37" s="38">
        <v>15394.166666666668</v>
      </c>
      <c r="L37" s="38">
        <v>15688.483333333335</v>
      </c>
      <c r="M37" s="28">
        <v>15099.85</v>
      </c>
      <c r="N37" s="28">
        <v>14285.7</v>
      </c>
      <c r="O37" s="39">
        <v>674700</v>
      </c>
      <c r="P37" s="40">
        <v>4.2168674698795178E-2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6365.15</v>
      </c>
      <c r="F38" s="37">
        <v>6456.3833333333341</v>
      </c>
      <c r="G38" s="38">
        <v>6218.8666666666686</v>
      </c>
      <c r="H38" s="38">
        <v>6072.5833333333348</v>
      </c>
      <c r="I38" s="38">
        <v>5835.0666666666693</v>
      </c>
      <c r="J38" s="38">
        <v>6602.6666666666679</v>
      </c>
      <c r="K38" s="38">
        <v>6840.1833333333325</v>
      </c>
      <c r="L38" s="38">
        <v>6986.4666666666672</v>
      </c>
      <c r="M38" s="28">
        <v>6693.9</v>
      </c>
      <c r="N38" s="28">
        <v>6310.1</v>
      </c>
      <c r="O38" s="39">
        <v>5322875</v>
      </c>
      <c r="P38" s="40">
        <v>1.3181374765043184E-2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2099.35</v>
      </c>
      <c r="F39" s="37">
        <v>2110.583333333333</v>
      </c>
      <c r="G39" s="38">
        <v>2074.9666666666662</v>
      </c>
      <c r="H39" s="38">
        <v>2050.583333333333</v>
      </c>
      <c r="I39" s="38">
        <v>2014.9666666666662</v>
      </c>
      <c r="J39" s="38">
        <v>2134.9666666666662</v>
      </c>
      <c r="K39" s="38">
        <v>2170.583333333333</v>
      </c>
      <c r="L39" s="38">
        <v>2194.9666666666662</v>
      </c>
      <c r="M39" s="28">
        <v>2146.1999999999998</v>
      </c>
      <c r="N39" s="28">
        <v>2086.1999999999998</v>
      </c>
      <c r="O39" s="39">
        <v>1226400</v>
      </c>
      <c r="P39" s="40">
        <v>3.3889731917046029E-2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438.5</v>
      </c>
      <c r="F40" s="37">
        <v>443.45</v>
      </c>
      <c r="G40" s="38">
        <v>428.79999999999995</v>
      </c>
      <c r="H40" s="38">
        <v>419.09999999999997</v>
      </c>
      <c r="I40" s="38">
        <v>404.44999999999993</v>
      </c>
      <c r="J40" s="38">
        <v>453.15</v>
      </c>
      <c r="K40" s="38">
        <v>467.79999999999995</v>
      </c>
      <c r="L40" s="38">
        <v>477.5</v>
      </c>
      <c r="M40" s="28">
        <v>458.1</v>
      </c>
      <c r="N40" s="28">
        <v>433.75</v>
      </c>
      <c r="O40" s="39">
        <v>6841600</v>
      </c>
      <c r="P40" s="40">
        <v>-2.1062271062271064E-2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326.95</v>
      </c>
      <c r="F41" s="37">
        <v>330.41666666666669</v>
      </c>
      <c r="G41" s="38">
        <v>320.28333333333336</v>
      </c>
      <c r="H41" s="38">
        <v>313.61666666666667</v>
      </c>
      <c r="I41" s="38">
        <v>303.48333333333335</v>
      </c>
      <c r="J41" s="38">
        <v>337.08333333333337</v>
      </c>
      <c r="K41" s="38">
        <v>347.2166666666667</v>
      </c>
      <c r="L41" s="38">
        <v>353.88333333333338</v>
      </c>
      <c r="M41" s="28">
        <v>340.55</v>
      </c>
      <c r="N41" s="28">
        <v>323.75</v>
      </c>
      <c r="O41" s="39">
        <v>33094800</v>
      </c>
      <c r="P41" s="40">
        <v>3.2192939379058218E-3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108.7</v>
      </c>
      <c r="F42" s="37">
        <v>110.81666666666666</v>
      </c>
      <c r="G42" s="38">
        <v>105.93333333333332</v>
      </c>
      <c r="H42" s="38">
        <v>103.16666666666666</v>
      </c>
      <c r="I42" s="38">
        <v>98.283333333333317</v>
      </c>
      <c r="J42" s="38">
        <v>113.58333333333333</v>
      </c>
      <c r="K42" s="38">
        <v>118.46666666666665</v>
      </c>
      <c r="L42" s="38">
        <v>121.23333333333333</v>
      </c>
      <c r="M42" s="28">
        <v>115.7</v>
      </c>
      <c r="N42" s="28">
        <v>108.05</v>
      </c>
      <c r="O42" s="39">
        <v>116426700</v>
      </c>
      <c r="P42" s="40">
        <v>3.3923840199490886E-2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1909.65</v>
      </c>
      <c r="F43" s="37">
        <v>1934.5833333333333</v>
      </c>
      <c r="G43" s="38">
        <v>1874.3666666666666</v>
      </c>
      <c r="H43" s="38">
        <v>1839.0833333333333</v>
      </c>
      <c r="I43" s="38">
        <v>1778.8666666666666</v>
      </c>
      <c r="J43" s="38">
        <v>1969.8666666666666</v>
      </c>
      <c r="K43" s="38">
        <v>2030.0833333333333</v>
      </c>
      <c r="L43" s="38">
        <v>2065.3666666666668</v>
      </c>
      <c r="M43" s="28">
        <v>1994.8</v>
      </c>
      <c r="N43" s="28">
        <v>1899.3</v>
      </c>
      <c r="O43" s="39">
        <v>1409650</v>
      </c>
      <c r="P43" s="40">
        <v>-2.0634314100114636E-2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231.8</v>
      </c>
      <c r="F44" s="37">
        <v>234.0333333333333</v>
      </c>
      <c r="G44" s="38">
        <v>226.96666666666661</v>
      </c>
      <c r="H44" s="38">
        <v>222.1333333333333</v>
      </c>
      <c r="I44" s="38">
        <v>215.06666666666661</v>
      </c>
      <c r="J44" s="38">
        <v>238.86666666666662</v>
      </c>
      <c r="K44" s="38">
        <v>245.93333333333334</v>
      </c>
      <c r="L44" s="38">
        <v>250.76666666666662</v>
      </c>
      <c r="M44" s="28">
        <v>241.1</v>
      </c>
      <c r="N44" s="28">
        <v>229.2</v>
      </c>
      <c r="O44" s="39">
        <v>30825600</v>
      </c>
      <c r="P44" s="40">
        <v>4.5820433436532509E-3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688.6</v>
      </c>
      <c r="F45" s="37">
        <v>696.35</v>
      </c>
      <c r="G45" s="38">
        <v>678.15000000000009</v>
      </c>
      <c r="H45" s="38">
        <v>667.7</v>
      </c>
      <c r="I45" s="38">
        <v>649.50000000000011</v>
      </c>
      <c r="J45" s="38">
        <v>706.80000000000007</v>
      </c>
      <c r="K45" s="38">
        <v>725.00000000000011</v>
      </c>
      <c r="L45" s="38">
        <v>735.45</v>
      </c>
      <c r="M45" s="28">
        <v>714.55</v>
      </c>
      <c r="N45" s="28">
        <v>685.9</v>
      </c>
      <c r="O45" s="39">
        <v>4057900</v>
      </c>
      <c r="P45" s="40">
        <v>-1.3372559507889811E-2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674.3</v>
      </c>
      <c r="F46" s="37">
        <v>680.19999999999993</v>
      </c>
      <c r="G46" s="38">
        <v>662.59999999999991</v>
      </c>
      <c r="H46" s="38">
        <v>650.9</v>
      </c>
      <c r="I46" s="38">
        <v>633.29999999999995</v>
      </c>
      <c r="J46" s="38">
        <v>691.89999999999986</v>
      </c>
      <c r="K46" s="38">
        <v>709.5</v>
      </c>
      <c r="L46" s="38">
        <v>721.19999999999982</v>
      </c>
      <c r="M46" s="28">
        <v>697.8</v>
      </c>
      <c r="N46" s="28">
        <v>668.5</v>
      </c>
      <c r="O46" s="39">
        <v>5999250</v>
      </c>
      <c r="P46" s="40">
        <v>-3.2652074011367757E-2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722.6</v>
      </c>
      <c r="F47" s="37">
        <v>727.23333333333323</v>
      </c>
      <c r="G47" s="38">
        <v>713.61666666666645</v>
      </c>
      <c r="H47" s="38">
        <v>704.63333333333321</v>
      </c>
      <c r="I47" s="38">
        <v>691.01666666666642</v>
      </c>
      <c r="J47" s="38">
        <v>736.21666666666647</v>
      </c>
      <c r="K47" s="38">
        <v>749.83333333333326</v>
      </c>
      <c r="L47" s="38">
        <v>758.81666666666649</v>
      </c>
      <c r="M47" s="28">
        <v>740.85</v>
      </c>
      <c r="N47" s="28">
        <v>718.25</v>
      </c>
      <c r="O47" s="39">
        <v>47694750</v>
      </c>
      <c r="P47" s="40">
        <v>-5.9400059400059402E-3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52.55</v>
      </c>
      <c r="F48" s="37">
        <v>53.033333333333331</v>
      </c>
      <c r="G48" s="38">
        <v>51.416666666666664</v>
      </c>
      <c r="H48" s="38">
        <v>50.283333333333331</v>
      </c>
      <c r="I48" s="38">
        <v>48.666666666666664</v>
      </c>
      <c r="J48" s="38">
        <v>54.166666666666664</v>
      </c>
      <c r="K48" s="38">
        <v>55.783333333333339</v>
      </c>
      <c r="L48" s="38">
        <v>56.916666666666664</v>
      </c>
      <c r="M48" s="28">
        <v>54.65</v>
      </c>
      <c r="N48" s="28">
        <v>51.9</v>
      </c>
      <c r="O48" s="39">
        <v>107719500</v>
      </c>
      <c r="P48" s="40">
        <v>1.2035118871460984E-2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367.75</v>
      </c>
      <c r="F49" s="37">
        <v>370.5333333333333</v>
      </c>
      <c r="G49" s="38">
        <v>363.21666666666658</v>
      </c>
      <c r="H49" s="38">
        <v>358.68333333333328</v>
      </c>
      <c r="I49" s="38">
        <v>351.36666666666656</v>
      </c>
      <c r="J49" s="38">
        <v>375.06666666666661</v>
      </c>
      <c r="K49" s="38">
        <v>382.38333333333333</v>
      </c>
      <c r="L49" s="38">
        <v>386.91666666666663</v>
      </c>
      <c r="M49" s="28">
        <v>377.85</v>
      </c>
      <c r="N49" s="28">
        <v>366</v>
      </c>
      <c r="O49" s="39">
        <v>10908900</v>
      </c>
      <c r="P49" s="40">
        <v>4.6600296547341666E-3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14168.85</v>
      </c>
      <c r="F50" s="37">
        <v>14268.666666666666</v>
      </c>
      <c r="G50" s="38">
        <v>14010.183333333332</v>
      </c>
      <c r="H50" s="38">
        <v>13851.516666666666</v>
      </c>
      <c r="I50" s="38">
        <v>13593.033333333333</v>
      </c>
      <c r="J50" s="38">
        <v>14427.333333333332</v>
      </c>
      <c r="K50" s="38">
        <v>14685.816666666666</v>
      </c>
      <c r="L50" s="38">
        <v>14844.483333333332</v>
      </c>
      <c r="M50" s="28">
        <v>14527.15</v>
      </c>
      <c r="N50" s="28">
        <v>14110</v>
      </c>
      <c r="O50" s="39">
        <v>131450</v>
      </c>
      <c r="P50" s="40">
        <v>1.0765090349865437E-2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363.8</v>
      </c>
      <c r="F51" s="37">
        <v>365.4666666666667</v>
      </c>
      <c r="G51" s="38">
        <v>358.88333333333338</v>
      </c>
      <c r="H51" s="38">
        <v>353.9666666666667</v>
      </c>
      <c r="I51" s="38">
        <v>347.38333333333338</v>
      </c>
      <c r="J51" s="38">
        <v>370.38333333333338</v>
      </c>
      <c r="K51" s="38">
        <v>376.96666666666664</v>
      </c>
      <c r="L51" s="38">
        <v>381.88333333333338</v>
      </c>
      <c r="M51" s="28">
        <v>372.05</v>
      </c>
      <c r="N51" s="28">
        <v>360.55</v>
      </c>
      <c r="O51" s="39">
        <v>16878600</v>
      </c>
      <c r="P51" s="40">
        <v>-1.7033961460662195E-3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3395.5</v>
      </c>
      <c r="F52" s="37">
        <v>3447.2666666666664</v>
      </c>
      <c r="G52" s="38">
        <v>3293.1333333333328</v>
      </c>
      <c r="H52" s="38">
        <v>3190.7666666666664</v>
      </c>
      <c r="I52" s="38">
        <v>3036.6333333333328</v>
      </c>
      <c r="J52" s="38">
        <v>3549.6333333333328</v>
      </c>
      <c r="K52" s="38">
        <v>3703.766666666666</v>
      </c>
      <c r="L52" s="38">
        <v>3806.1333333333328</v>
      </c>
      <c r="M52" s="28">
        <v>3601.4</v>
      </c>
      <c r="N52" s="28">
        <v>3344.9</v>
      </c>
      <c r="O52" s="39">
        <v>1504800</v>
      </c>
      <c r="P52" s="40">
        <v>4.3840177580466148E-2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406.15</v>
      </c>
      <c r="F53" s="37">
        <v>407.61666666666662</v>
      </c>
      <c r="G53" s="38">
        <v>399.53333333333325</v>
      </c>
      <c r="H53" s="38">
        <v>392.91666666666663</v>
      </c>
      <c r="I53" s="38">
        <v>384.83333333333326</v>
      </c>
      <c r="J53" s="38">
        <v>414.23333333333323</v>
      </c>
      <c r="K53" s="38">
        <v>422.31666666666661</v>
      </c>
      <c r="L53" s="38">
        <v>428.93333333333322</v>
      </c>
      <c r="M53" s="28">
        <v>415.7</v>
      </c>
      <c r="N53" s="28">
        <v>401</v>
      </c>
      <c r="O53" s="39">
        <v>3590600</v>
      </c>
      <c r="P53" s="40">
        <v>-3.6287508722958828E-2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223.1</v>
      </c>
      <c r="F54" s="37">
        <v>227.01666666666665</v>
      </c>
      <c r="G54" s="38">
        <v>217.33333333333331</v>
      </c>
      <c r="H54" s="38">
        <v>211.56666666666666</v>
      </c>
      <c r="I54" s="38">
        <v>201.88333333333333</v>
      </c>
      <c r="J54" s="38">
        <v>232.7833333333333</v>
      </c>
      <c r="K54" s="38">
        <v>242.46666666666664</v>
      </c>
      <c r="L54" s="38">
        <v>248.23333333333329</v>
      </c>
      <c r="M54" s="28">
        <v>236.7</v>
      </c>
      <c r="N54" s="28">
        <v>221.25</v>
      </c>
      <c r="O54" s="39">
        <v>41347800</v>
      </c>
      <c r="P54" s="40">
        <v>-7.7107496922179742E-3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608.6</v>
      </c>
      <c r="F55" s="37">
        <v>617.80000000000007</v>
      </c>
      <c r="G55" s="38">
        <v>587.80000000000018</v>
      </c>
      <c r="H55" s="38">
        <v>567.00000000000011</v>
      </c>
      <c r="I55" s="38">
        <v>537.00000000000023</v>
      </c>
      <c r="J55" s="38">
        <v>638.60000000000014</v>
      </c>
      <c r="K55" s="38">
        <v>668.59999999999991</v>
      </c>
      <c r="L55" s="38">
        <v>689.40000000000009</v>
      </c>
      <c r="M55" s="28">
        <v>647.79999999999995</v>
      </c>
      <c r="N55" s="28">
        <v>597</v>
      </c>
      <c r="O55" s="39">
        <v>3675750</v>
      </c>
      <c r="P55" s="40">
        <v>7.2134651349185144E-3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448</v>
      </c>
      <c r="F56" s="37">
        <v>451.73333333333335</v>
      </c>
      <c r="G56" s="38">
        <v>438.4666666666667</v>
      </c>
      <c r="H56" s="38">
        <v>428.93333333333334</v>
      </c>
      <c r="I56" s="38">
        <v>415.66666666666669</v>
      </c>
      <c r="J56" s="38">
        <v>461.26666666666671</v>
      </c>
      <c r="K56" s="38">
        <v>474.53333333333336</v>
      </c>
      <c r="L56" s="38">
        <v>484.06666666666672</v>
      </c>
      <c r="M56" s="28">
        <v>465</v>
      </c>
      <c r="N56" s="28">
        <v>442.2</v>
      </c>
      <c r="O56" s="39">
        <v>2688000</v>
      </c>
      <c r="P56" s="40">
        <v>-7.0539419087136929E-2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714.5</v>
      </c>
      <c r="F57" s="37">
        <v>726.75</v>
      </c>
      <c r="G57" s="38">
        <v>699</v>
      </c>
      <c r="H57" s="38">
        <v>683.5</v>
      </c>
      <c r="I57" s="38">
        <v>655.75</v>
      </c>
      <c r="J57" s="38">
        <v>742.25</v>
      </c>
      <c r="K57" s="38">
        <v>770</v>
      </c>
      <c r="L57" s="38">
        <v>785.5</v>
      </c>
      <c r="M57" s="28">
        <v>754.5</v>
      </c>
      <c r="N57" s="28">
        <v>711.25</v>
      </c>
      <c r="O57" s="39">
        <v>8445000</v>
      </c>
      <c r="P57" s="40">
        <v>-4.6166878441338419E-2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958.45</v>
      </c>
      <c r="F58" s="37">
        <v>964.05000000000007</v>
      </c>
      <c r="G58" s="38">
        <v>944.85000000000014</v>
      </c>
      <c r="H58" s="38">
        <v>931.25000000000011</v>
      </c>
      <c r="I58" s="38">
        <v>912.05000000000018</v>
      </c>
      <c r="J58" s="38">
        <v>977.65000000000009</v>
      </c>
      <c r="K58" s="38">
        <v>996.85000000000014</v>
      </c>
      <c r="L58" s="38">
        <v>1010.45</v>
      </c>
      <c r="M58" s="28">
        <v>983.25</v>
      </c>
      <c r="N58" s="28">
        <v>950.45</v>
      </c>
      <c r="O58" s="39">
        <v>8271900</v>
      </c>
      <c r="P58" s="40">
        <v>4.1821194665824981E-3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187.9</v>
      </c>
      <c r="F59" s="37">
        <v>188.65</v>
      </c>
      <c r="G59" s="38">
        <v>186.15</v>
      </c>
      <c r="H59" s="38">
        <v>184.4</v>
      </c>
      <c r="I59" s="38">
        <v>181.9</v>
      </c>
      <c r="J59" s="38">
        <v>190.4</v>
      </c>
      <c r="K59" s="38">
        <v>192.9</v>
      </c>
      <c r="L59" s="38">
        <v>194.65</v>
      </c>
      <c r="M59" s="28">
        <v>191.15</v>
      </c>
      <c r="N59" s="28">
        <v>186.9</v>
      </c>
      <c r="O59" s="39">
        <v>45318000</v>
      </c>
      <c r="P59" s="40">
        <v>-6.7200589155850133E-3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4053.5</v>
      </c>
      <c r="F60" s="37">
        <v>4088.75</v>
      </c>
      <c r="G60" s="38">
        <v>3998.95</v>
      </c>
      <c r="H60" s="38">
        <v>3944.3999999999996</v>
      </c>
      <c r="I60" s="38">
        <v>3854.5999999999995</v>
      </c>
      <c r="J60" s="38">
        <v>4143.3</v>
      </c>
      <c r="K60" s="38">
        <v>4233.0999999999995</v>
      </c>
      <c r="L60" s="38">
        <v>4287.6500000000005</v>
      </c>
      <c r="M60" s="28">
        <v>4178.55</v>
      </c>
      <c r="N60" s="28">
        <v>4034.2</v>
      </c>
      <c r="O60" s="39">
        <v>809400</v>
      </c>
      <c r="P60" s="40">
        <v>-1.8433179723502304E-2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1598.65</v>
      </c>
      <c r="F61" s="37">
        <v>1611.25</v>
      </c>
      <c r="G61" s="38">
        <v>1582.65</v>
      </c>
      <c r="H61" s="38">
        <v>1566.65</v>
      </c>
      <c r="I61" s="38">
        <v>1538.0500000000002</v>
      </c>
      <c r="J61" s="38">
        <v>1627.25</v>
      </c>
      <c r="K61" s="38">
        <v>1655.85</v>
      </c>
      <c r="L61" s="38">
        <v>1671.85</v>
      </c>
      <c r="M61" s="28">
        <v>1639.85</v>
      </c>
      <c r="N61" s="28">
        <v>1595.25</v>
      </c>
      <c r="O61" s="39">
        <v>2432850</v>
      </c>
      <c r="P61" s="40">
        <v>3.7617554858934171E-2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642.85</v>
      </c>
      <c r="F62" s="37">
        <v>644.65</v>
      </c>
      <c r="G62" s="38">
        <v>636.4</v>
      </c>
      <c r="H62" s="38">
        <v>629.95000000000005</v>
      </c>
      <c r="I62" s="38">
        <v>621.70000000000005</v>
      </c>
      <c r="J62" s="38">
        <v>651.09999999999991</v>
      </c>
      <c r="K62" s="38">
        <v>659.34999999999991</v>
      </c>
      <c r="L62" s="38">
        <v>665.79999999999984</v>
      </c>
      <c r="M62" s="28">
        <v>652.9</v>
      </c>
      <c r="N62" s="28">
        <v>638.20000000000005</v>
      </c>
      <c r="O62" s="39">
        <v>6189600</v>
      </c>
      <c r="P62" s="40">
        <v>1.2926577042399174E-4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911</v>
      </c>
      <c r="F63" s="37">
        <v>912.03333333333342</v>
      </c>
      <c r="G63" s="38">
        <v>897.16666666666686</v>
      </c>
      <c r="H63" s="38">
        <v>883.33333333333348</v>
      </c>
      <c r="I63" s="38">
        <v>868.46666666666692</v>
      </c>
      <c r="J63" s="38">
        <v>925.86666666666679</v>
      </c>
      <c r="K63" s="38">
        <v>940.73333333333335</v>
      </c>
      <c r="L63" s="38">
        <v>954.56666666666672</v>
      </c>
      <c r="M63" s="28">
        <v>926.9</v>
      </c>
      <c r="N63" s="28">
        <v>898.2</v>
      </c>
      <c r="O63" s="39">
        <v>1385675</v>
      </c>
      <c r="P63" s="40">
        <v>-3.060671248928765E-2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369.35</v>
      </c>
      <c r="F64" s="37">
        <v>373.61666666666673</v>
      </c>
      <c r="G64" s="38">
        <v>363.43333333333345</v>
      </c>
      <c r="H64" s="38">
        <v>357.51666666666671</v>
      </c>
      <c r="I64" s="38">
        <v>347.33333333333343</v>
      </c>
      <c r="J64" s="38">
        <v>379.53333333333347</v>
      </c>
      <c r="K64" s="38">
        <v>389.71666666666675</v>
      </c>
      <c r="L64" s="38">
        <v>395.6333333333335</v>
      </c>
      <c r="M64" s="28">
        <v>383.8</v>
      </c>
      <c r="N64" s="28">
        <v>367.7</v>
      </c>
      <c r="O64" s="39">
        <v>3716500</v>
      </c>
      <c r="P64" s="40">
        <v>-8.5911751684785279E-2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132.19999999999999</v>
      </c>
      <c r="F65" s="37">
        <v>133.53333333333333</v>
      </c>
      <c r="G65" s="38">
        <v>130.26666666666665</v>
      </c>
      <c r="H65" s="38">
        <v>128.33333333333331</v>
      </c>
      <c r="I65" s="38">
        <v>125.06666666666663</v>
      </c>
      <c r="J65" s="38">
        <v>135.46666666666667</v>
      </c>
      <c r="K65" s="38">
        <v>138.73333333333338</v>
      </c>
      <c r="L65" s="38">
        <v>140.66666666666669</v>
      </c>
      <c r="M65" s="28">
        <v>136.80000000000001</v>
      </c>
      <c r="N65" s="28">
        <v>131.6</v>
      </c>
      <c r="O65" s="39">
        <v>11265600</v>
      </c>
      <c r="P65" s="40">
        <v>-2.1998437364354546E-2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1015</v>
      </c>
      <c r="F66" s="37">
        <v>1022.5333333333333</v>
      </c>
      <c r="G66" s="38">
        <v>1003.0666666666666</v>
      </c>
      <c r="H66" s="38">
        <v>991.13333333333333</v>
      </c>
      <c r="I66" s="38">
        <v>971.66666666666663</v>
      </c>
      <c r="J66" s="38">
        <v>1034.4666666666667</v>
      </c>
      <c r="K66" s="38">
        <v>1053.9333333333334</v>
      </c>
      <c r="L66" s="38">
        <v>1065.8666666666666</v>
      </c>
      <c r="M66" s="28">
        <v>1042</v>
      </c>
      <c r="N66" s="28">
        <v>1010.6</v>
      </c>
      <c r="O66" s="39">
        <v>1381800</v>
      </c>
      <c r="P66" s="40">
        <v>-3.6401673640167366E-2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539.1</v>
      </c>
      <c r="F67" s="37">
        <v>547.91666666666663</v>
      </c>
      <c r="G67" s="38">
        <v>525.33333333333326</v>
      </c>
      <c r="H67" s="38">
        <v>511.56666666666661</v>
      </c>
      <c r="I67" s="38">
        <v>488.98333333333323</v>
      </c>
      <c r="J67" s="38">
        <v>561.68333333333328</v>
      </c>
      <c r="K67" s="38">
        <v>584.26666666666654</v>
      </c>
      <c r="L67" s="38">
        <v>598.0333333333333</v>
      </c>
      <c r="M67" s="28">
        <v>570.5</v>
      </c>
      <c r="N67" s="28">
        <v>534.15</v>
      </c>
      <c r="O67" s="39">
        <v>12621250</v>
      </c>
      <c r="P67" s="40">
        <v>-9.5154012164018042E-3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1449.9</v>
      </c>
      <c r="F68" s="37">
        <v>1469.1499999999999</v>
      </c>
      <c r="G68" s="38">
        <v>1425.2999999999997</v>
      </c>
      <c r="H68" s="38">
        <v>1400.6999999999998</v>
      </c>
      <c r="I68" s="38">
        <v>1356.8499999999997</v>
      </c>
      <c r="J68" s="38">
        <v>1493.7499999999998</v>
      </c>
      <c r="K68" s="38">
        <v>1537.5999999999997</v>
      </c>
      <c r="L68" s="38">
        <v>1562.1999999999998</v>
      </c>
      <c r="M68" s="28">
        <v>1513</v>
      </c>
      <c r="N68" s="28">
        <v>1444.55</v>
      </c>
      <c r="O68" s="39">
        <v>1400250</v>
      </c>
      <c r="P68" s="40">
        <v>3.7030179596371039E-2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2296.15</v>
      </c>
      <c r="F69" s="37">
        <v>2313.85</v>
      </c>
      <c r="G69" s="38">
        <v>2249.5</v>
      </c>
      <c r="H69" s="38">
        <v>2202.85</v>
      </c>
      <c r="I69" s="38">
        <v>2138.5</v>
      </c>
      <c r="J69" s="38">
        <v>2360.5</v>
      </c>
      <c r="K69" s="38">
        <v>2424.8499999999995</v>
      </c>
      <c r="L69" s="38">
        <v>2471.5</v>
      </c>
      <c r="M69" s="28">
        <v>2378.1999999999998</v>
      </c>
      <c r="N69" s="28">
        <v>2267.1999999999998</v>
      </c>
      <c r="O69" s="39">
        <v>1517750</v>
      </c>
      <c r="P69" s="40">
        <v>-3.6107008042015427E-3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259.85000000000002</v>
      </c>
      <c r="F70" s="37">
        <v>263.18333333333334</v>
      </c>
      <c r="G70" s="38">
        <v>254.81666666666666</v>
      </c>
      <c r="H70" s="38">
        <v>249.7833333333333</v>
      </c>
      <c r="I70" s="38">
        <v>241.41666666666663</v>
      </c>
      <c r="J70" s="38">
        <v>268.2166666666667</v>
      </c>
      <c r="K70" s="38">
        <v>276.58333333333337</v>
      </c>
      <c r="L70" s="38">
        <v>281.61666666666673</v>
      </c>
      <c r="M70" s="28">
        <v>271.55</v>
      </c>
      <c r="N70" s="28">
        <v>258.14999999999998</v>
      </c>
      <c r="O70" s="39">
        <v>14255400</v>
      </c>
      <c r="P70" s="40">
        <v>1.9240256536753823E-2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4348.5</v>
      </c>
      <c r="F71" s="37">
        <v>4406.0333333333338</v>
      </c>
      <c r="G71" s="38">
        <v>4275.6166666666677</v>
      </c>
      <c r="H71" s="38">
        <v>4202.7333333333336</v>
      </c>
      <c r="I71" s="38">
        <v>4072.3166666666675</v>
      </c>
      <c r="J71" s="38">
        <v>4478.9166666666679</v>
      </c>
      <c r="K71" s="38">
        <v>4609.3333333333339</v>
      </c>
      <c r="L71" s="38">
        <v>4682.2166666666681</v>
      </c>
      <c r="M71" s="28">
        <v>4536.45</v>
      </c>
      <c r="N71" s="28">
        <v>4333.1499999999996</v>
      </c>
      <c r="O71" s="39">
        <v>2252400</v>
      </c>
      <c r="P71" s="40">
        <v>4.1500011559891796E-2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3800.95</v>
      </c>
      <c r="F72" s="37">
        <v>3871.1166666666668</v>
      </c>
      <c r="G72" s="38">
        <v>3697.2333333333336</v>
      </c>
      <c r="H72" s="38">
        <v>3593.5166666666669</v>
      </c>
      <c r="I72" s="38">
        <v>3419.6333333333337</v>
      </c>
      <c r="J72" s="38">
        <v>3974.8333333333335</v>
      </c>
      <c r="K72" s="38">
        <v>4148.7166666666672</v>
      </c>
      <c r="L72" s="38">
        <v>4252.4333333333334</v>
      </c>
      <c r="M72" s="28">
        <v>4045</v>
      </c>
      <c r="N72" s="28">
        <v>3767.4</v>
      </c>
      <c r="O72" s="39">
        <v>859000</v>
      </c>
      <c r="P72" s="40">
        <v>6.6749456690468792E-2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349.65</v>
      </c>
      <c r="F73" s="37">
        <v>357.2166666666667</v>
      </c>
      <c r="G73" s="38">
        <v>340.18333333333339</v>
      </c>
      <c r="H73" s="38">
        <v>330.7166666666667</v>
      </c>
      <c r="I73" s="38">
        <v>313.68333333333339</v>
      </c>
      <c r="J73" s="38">
        <v>366.68333333333339</v>
      </c>
      <c r="K73" s="38">
        <v>383.7166666666667</v>
      </c>
      <c r="L73" s="38">
        <v>393.18333333333339</v>
      </c>
      <c r="M73" s="28">
        <v>374.25</v>
      </c>
      <c r="N73" s="28">
        <v>347.75</v>
      </c>
      <c r="O73" s="39">
        <v>40880400</v>
      </c>
      <c r="P73" s="40">
        <v>2.0848784507622578E-2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4003.5</v>
      </c>
      <c r="F74" s="37">
        <v>4041.25</v>
      </c>
      <c r="G74" s="38">
        <v>3940.6499999999996</v>
      </c>
      <c r="H74" s="38">
        <v>3877.7999999999997</v>
      </c>
      <c r="I74" s="38">
        <v>3777.1999999999994</v>
      </c>
      <c r="J74" s="38">
        <v>4104.1000000000004</v>
      </c>
      <c r="K74" s="38">
        <v>4204.7000000000007</v>
      </c>
      <c r="L74" s="38">
        <v>4267.55</v>
      </c>
      <c r="M74" s="28">
        <v>4141.8500000000004</v>
      </c>
      <c r="N74" s="28">
        <v>3978.4</v>
      </c>
      <c r="O74" s="39">
        <v>2631875</v>
      </c>
      <c r="P74" s="40">
        <v>2.3926469873072995E-2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2493.85</v>
      </c>
      <c r="F75" s="37">
        <v>2511.2999999999997</v>
      </c>
      <c r="G75" s="38">
        <v>2448.8999999999996</v>
      </c>
      <c r="H75" s="38">
        <v>2403.9499999999998</v>
      </c>
      <c r="I75" s="38">
        <v>2341.5499999999997</v>
      </c>
      <c r="J75" s="38">
        <v>2556.2499999999995</v>
      </c>
      <c r="K75" s="38">
        <v>2618.65</v>
      </c>
      <c r="L75" s="38">
        <v>2663.5999999999995</v>
      </c>
      <c r="M75" s="28">
        <v>2573.6999999999998</v>
      </c>
      <c r="N75" s="28">
        <v>2466.35</v>
      </c>
      <c r="O75" s="39">
        <v>3389050</v>
      </c>
      <c r="P75" s="40">
        <v>3.7723716643446578E-2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1566.7</v>
      </c>
      <c r="F76" s="37">
        <v>1576.75</v>
      </c>
      <c r="G76" s="38">
        <v>1549.85</v>
      </c>
      <c r="H76" s="38">
        <v>1533</v>
      </c>
      <c r="I76" s="38">
        <v>1506.1</v>
      </c>
      <c r="J76" s="38">
        <v>1593.6</v>
      </c>
      <c r="K76" s="38">
        <v>1620.5</v>
      </c>
      <c r="L76" s="38">
        <v>1637.35</v>
      </c>
      <c r="M76" s="28">
        <v>1603.65</v>
      </c>
      <c r="N76" s="28">
        <v>1559.9</v>
      </c>
      <c r="O76" s="39">
        <v>3731200</v>
      </c>
      <c r="P76" s="40">
        <v>-3.7866969224223515E-2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152.5</v>
      </c>
      <c r="F77" s="37">
        <v>153.56666666666666</v>
      </c>
      <c r="G77" s="38">
        <v>150.23333333333332</v>
      </c>
      <c r="H77" s="38">
        <v>147.96666666666667</v>
      </c>
      <c r="I77" s="38">
        <v>144.63333333333333</v>
      </c>
      <c r="J77" s="38">
        <v>155.83333333333331</v>
      </c>
      <c r="K77" s="38">
        <v>159.16666666666669</v>
      </c>
      <c r="L77" s="38">
        <v>161.43333333333331</v>
      </c>
      <c r="M77" s="28">
        <v>156.9</v>
      </c>
      <c r="N77" s="28">
        <v>151.30000000000001</v>
      </c>
      <c r="O77" s="39">
        <v>20937600</v>
      </c>
      <c r="P77" s="40">
        <v>9.8975516582740057E-3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94.55</v>
      </c>
      <c r="F78" s="37">
        <v>95.566666666666677</v>
      </c>
      <c r="G78" s="38">
        <v>92.883333333333354</v>
      </c>
      <c r="H78" s="38">
        <v>91.216666666666683</v>
      </c>
      <c r="I78" s="38">
        <v>88.53333333333336</v>
      </c>
      <c r="J78" s="38">
        <v>97.233333333333348</v>
      </c>
      <c r="K78" s="38">
        <v>99.916666666666657</v>
      </c>
      <c r="L78" s="38">
        <v>101.58333333333334</v>
      </c>
      <c r="M78" s="28">
        <v>98.25</v>
      </c>
      <c r="N78" s="28">
        <v>93.9</v>
      </c>
      <c r="O78" s="39">
        <v>59830000</v>
      </c>
      <c r="P78" s="40">
        <v>-5.1546391752577319E-3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117.7</v>
      </c>
      <c r="F79" s="37">
        <v>119.48333333333333</v>
      </c>
      <c r="G79" s="38">
        <v>115.16666666666667</v>
      </c>
      <c r="H79" s="38">
        <v>112.63333333333334</v>
      </c>
      <c r="I79" s="38">
        <v>108.31666666666668</v>
      </c>
      <c r="J79" s="38">
        <v>122.01666666666667</v>
      </c>
      <c r="K79" s="38">
        <v>126.33333333333333</v>
      </c>
      <c r="L79" s="38">
        <v>128.86666666666667</v>
      </c>
      <c r="M79" s="28">
        <v>123.8</v>
      </c>
      <c r="N79" s="28">
        <v>116.95</v>
      </c>
      <c r="O79" s="39">
        <v>11793600</v>
      </c>
      <c r="P79" s="40">
        <v>9.5652173913043481E-2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158.1</v>
      </c>
      <c r="F80" s="37">
        <v>158.41666666666666</v>
      </c>
      <c r="G80" s="38">
        <v>156.18333333333331</v>
      </c>
      <c r="H80" s="38">
        <v>154.26666666666665</v>
      </c>
      <c r="I80" s="38">
        <v>152.0333333333333</v>
      </c>
      <c r="J80" s="38">
        <v>160.33333333333331</v>
      </c>
      <c r="K80" s="38">
        <v>162.56666666666666</v>
      </c>
      <c r="L80" s="38">
        <v>164.48333333333332</v>
      </c>
      <c r="M80" s="28">
        <v>160.65</v>
      </c>
      <c r="N80" s="28">
        <v>156.5</v>
      </c>
      <c r="O80" s="39">
        <v>39052200</v>
      </c>
      <c r="P80" s="40">
        <v>3.6055808120395048E-3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421.6</v>
      </c>
      <c r="F81" s="37">
        <v>427.09999999999997</v>
      </c>
      <c r="G81" s="38">
        <v>413.94999999999993</v>
      </c>
      <c r="H81" s="38">
        <v>406.29999999999995</v>
      </c>
      <c r="I81" s="38">
        <v>393.14999999999992</v>
      </c>
      <c r="J81" s="38">
        <v>434.74999999999994</v>
      </c>
      <c r="K81" s="38">
        <v>447.89999999999992</v>
      </c>
      <c r="L81" s="38">
        <v>455.54999999999995</v>
      </c>
      <c r="M81" s="28">
        <v>440.25</v>
      </c>
      <c r="N81" s="28">
        <v>419.45</v>
      </c>
      <c r="O81" s="39">
        <v>6569950</v>
      </c>
      <c r="P81" s="40">
        <v>8.8292424509977038E-3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36.1</v>
      </c>
      <c r="F82" s="37">
        <v>36.56666666666667</v>
      </c>
      <c r="G82" s="38">
        <v>35.233333333333341</v>
      </c>
      <c r="H82" s="38">
        <v>34.366666666666674</v>
      </c>
      <c r="I82" s="38">
        <v>33.033333333333346</v>
      </c>
      <c r="J82" s="38">
        <v>37.433333333333337</v>
      </c>
      <c r="K82" s="38">
        <v>38.766666666666666</v>
      </c>
      <c r="L82" s="38">
        <v>39.633333333333333</v>
      </c>
      <c r="M82" s="28">
        <v>37.9</v>
      </c>
      <c r="N82" s="28">
        <v>35.700000000000003</v>
      </c>
      <c r="O82" s="39">
        <v>97087500</v>
      </c>
      <c r="P82" s="40">
        <v>1.3386566463128229E-2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829.9</v>
      </c>
      <c r="F83" s="37">
        <v>834.7833333333333</v>
      </c>
      <c r="G83" s="38">
        <v>818.21666666666658</v>
      </c>
      <c r="H83" s="38">
        <v>806.5333333333333</v>
      </c>
      <c r="I83" s="38">
        <v>789.96666666666658</v>
      </c>
      <c r="J83" s="38">
        <v>846.46666666666658</v>
      </c>
      <c r="K83" s="38">
        <v>863.03333333333319</v>
      </c>
      <c r="L83" s="38">
        <v>874.71666666666658</v>
      </c>
      <c r="M83" s="28">
        <v>851.35</v>
      </c>
      <c r="N83" s="28">
        <v>823.1</v>
      </c>
      <c r="O83" s="39">
        <v>3632200</v>
      </c>
      <c r="P83" s="40">
        <v>2.4944974321349962E-2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757.7</v>
      </c>
      <c r="F84" s="37">
        <v>764.95000000000016</v>
      </c>
      <c r="G84" s="38">
        <v>742.95000000000027</v>
      </c>
      <c r="H84" s="38">
        <v>728.20000000000016</v>
      </c>
      <c r="I84" s="38">
        <v>706.20000000000027</v>
      </c>
      <c r="J84" s="38">
        <v>779.70000000000027</v>
      </c>
      <c r="K84" s="38">
        <v>801.7</v>
      </c>
      <c r="L84" s="38">
        <v>816.45000000000027</v>
      </c>
      <c r="M84" s="28">
        <v>786.95</v>
      </c>
      <c r="N84" s="28">
        <v>750.2</v>
      </c>
      <c r="O84" s="39">
        <v>5795500</v>
      </c>
      <c r="P84" s="40">
        <v>-1.2018411183088988E-2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1549.45</v>
      </c>
      <c r="F85" s="37">
        <v>1585.1333333333332</v>
      </c>
      <c r="G85" s="38">
        <v>1501.5666666666664</v>
      </c>
      <c r="H85" s="38">
        <v>1453.6833333333332</v>
      </c>
      <c r="I85" s="38">
        <v>1370.1166666666663</v>
      </c>
      <c r="J85" s="38">
        <v>1633.0166666666664</v>
      </c>
      <c r="K85" s="38">
        <v>1716.583333333333</v>
      </c>
      <c r="L85" s="38">
        <v>1764.4666666666665</v>
      </c>
      <c r="M85" s="28">
        <v>1668.7</v>
      </c>
      <c r="N85" s="28">
        <v>1537.25</v>
      </c>
      <c r="O85" s="39">
        <v>3991975</v>
      </c>
      <c r="P85" s="40">
        <v>-1.6100608779237423E-2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268.25</v>
      </c>
      <c r="F86" s="37">
        <v>271.61666666666667</v>
      </c>
      <c r="G86" s="38">
        <v>263.13333333333333</v>
      </c>
      <c r="H86" s="38">
        <v>258.01666666666665</v>
      </c>
      <c r="I86" s="38">
        <v>249.5333333333333</v>
      </c>
      <c r="J86" s="38">
        <v>276.73333333333335</v>
      </c>
      <c r="K86" s="38">
        <v>285.2166666666667</v>
      </c>
      <c r="L86" s="38">
        <v>290.33333333333337</v>
      </c>
      <c r="M86" s="28">
        <v>280.10000000000002</v>
      </c>
      <c r="N86" s="28">
        <v>266.5</v>
      </c>
      <c r="O86" s="39">
        <v>11154550</v>
      </c>
      <c r="P86" s="40">
        <v>3.6079158212957005E-3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1627.35</v>
      </c>
      <c r="F87" s="37">
        <v>1649.75</v>
      </c>
      <c r="G87" s="38">
        <v>1597.75</v>
      </c>
      <c r="H87" s="38">
        <v>1568.15</v>
      </c>
      <c r="I87" s="38">
        <v>1516.15</v>
      </c>
      <c r="J87" s="38">
        <v>1679.35</v>
      </c>
      <c r="K87" s="38">
        <v>1731.35</v>
      </c>
      <c r="L87" s="38">
        <v>1760.9499999999998</v>
      </c>
      <c r="M87" s="28">
        <v>1701.75</v>
      </c>
      <c r="N87" s="28">
        <v>1620.15</v>
      </c>
      <c r="O87" s="39">
        <v>9614000</v>
      </c>
      <c r="P87" s="40">
        <v>1.3824884792626729E-2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258.35000000000002</v>
      </c>
      <c r="F88" s="37">
        <v>260.4666666666667</v>
      </c>
      <c r="G88" s="38">
        <v>253.08333333333337</v>
      </c>
      <c r="H88" s="38">
        <v>247.81666666666666</v>
      </c>
      <c r="I88" s="38">
        <v>240.43333333333334</v>
      </c>
      <c r="J88" s="38">
        <v>265.73333333333341</v>
      </c>
      <c r="K88" s="38">
        <v>273.11666666666673</v>
      </c>
      <c r="L88" s="38">
        <v>278.38333333333344</v>
      </c>
      <c r="M88" s="28">
        <v>267.85000000000002</v>
      </c>
      <c r="N88" s="28">
        <v>255.2</v>
      </c>
      <c r="O88" s="39">
        <v>2609500</v>
      </c>
      <c r="P88" s="40">
        <v>-1.4129736673089274E-2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497.4</v>
      </c>
      <c r="F89" s="37">
        <v>495.33333333333331</v>
      </c>
      <c r="G89" s="38">
        <v>488.26666666666665</v>
      </c>
      <c r="H89" s="38">
        <v>479.13333333333333</v>
      </c>
      <c r="I89" s="38">
        <v>472.06666666666666</v>
      </c>
      <c r="J89" s="38">
        <v>504.46666666666664</v>
      </c>
      <c r="K89" s="38">
        <v>511.53333333333336</v>
      </c>
      <c r="L89" s="38">
        <v>520.66666666666663</v>
      </c>
      <c r="M89" s="28">
        <v>502.4</v>
      </c>
      <c r="N89" s="28">
        <v>486.2</v>
      </c>
      <c r="O89" s="39">
        <v>3617500</v>
      </c>
      <c r="P89" s="40">
        <v>-0.12356147789218655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1585.25</v>
      </c>
      <c r="F90" s="37">
        <v>1590.95</v>
      </c>
      <c r="G90" s="38">
        <v>1566.5</v>
      </c>
      <c r="H90" s="38">
        <v>1547.75</v>
      </c>
      <c r="I90" s="38">
        <v>1523.3</v>
      </c>
      <c r="J90" s="38">
        <v>1609.7</v>
      </c>
      <c r="K90" s="38">
        <v>1634.1500000000003</v>
      </c>
      <c r="L90" s="38">
        <v>1652.9</v>
      </c>
      <c r="M90" s="28">
        <v>1615.4</v>
      </c>
      <c r="N90" s="28">
        <v>1572.2</v>
      </c>
      <c r="O90" s="39">
        <v>2550750</v>
      </c>
      <c r="P90" s="40">
        <v>-1.6303352262319108E-2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1258.3</v>
      </c>
      <c r="F91" s="37">
        <v>1267.8333333333333</v>
      </c>
      <c r="G91" s="38">
        <v>1242.6666666666665</v>
      </c>
      <c r="H91" s="38">
        <v>1227.0333333333333</v>
      </c>
      <c r="I91" s="38">
        <v>1201.8666666666666</v>
      </c>
      <c r="J91" s="38">
        <v>1283.4666666666665</v>
      </c>
      <c r="K91" s="38">
        <v>1308.633333333333</v>
      </c>
      <c r="L91" s="38">
        <v>1324.2666666666664</v>
      </c>
      <c r="M91" s="28">
        <v>1293</v>
      </c>
      <c r="N91" s="28">
        <v>1252.2</v>
      </c>
      <c r="O91" s="39">
        <v>4957500</v>
      </c>
      <c r="P91" s="40">
        <v>6.9579288025889974E-2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1049.45</v>
      </c>
      <c r="F92" s="37">
        <v>1056.6000000000001</v>
      </c>
      <c r="G92" s="38">
        <v>1033.3000000000002</v>
      </c>
      <c r="H92" s="38">
        <v>1017.1500000000001</v>
      </c>
      <c r="I92" s="38">
        <v>993.85000000000014</v>
      </c>
      <c r="J92" s="38">
        <v>1072.7500000000002</v>
      </c>
      <c r="K92" s="38">
        <v>1096.05</v>
      </c>
      <c r="L92" s="38">
        <v>1112.2000000000003</v>
      </c>
      <c r="M92" s="28">
        <v>1079.9000000000001</v>
      </c>
      <c r="N92" s="28">
        <v>1040.45</v>
      </c>
      <c r="O92" s="39">
        <v>22874600</v>
      </c>
      <c r="P92" s="40">
        <v>1.9817120744000251E-2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2210.75</v>
      </c>
      <c r="F93" s="37">
        <v>2229.35</v>
      </c>
      <c r="G93" s="38">
        <v>2178.3999999999996</v>
      </c>
      <c r="H93" s="38">
        <v>2146.0499999999997</v>
      </c>
      <c r="I93" s="38">
        <v>2095.0999999999995</v>
      </c>
      <c r="J93" s="38">
        <v>2261.6999999999998</v>
      </c>
      <c r="K93" s="38">
        <v>2312.6499999999996</v>
      </c>
      <c r="L93" s="38">
        <v>2345</v>
      </c>
      <c r="M93" s="28">
        <v>2280.3000000000002</v>
      </c>
      <c r="N93" s="28">
        <v>2197</v>
      </c>
      <c r="O93" s="39">
        <v>21048000</v>
      </c>
      <c r="P93" s="40">
        <v>4.0594455897839013E-2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1978.05</v>
      </c>
      <c r="F94" s="37">
        <v>2000.1666666666667</v>
      </c>
      <c r="G94" s="38">
        <v>1940.3333333333335</v>
      </c>
      <c r="H94" s="38">
        <v>1902.6166666666668</v>
      </c>
      <c r="I94" s="38">
        <v>1842.7833333333335</v>
      </c>
      <c r="J94" s="38">
        <v>2037.8833333333334</v>
      </c>
      <c r="K94" s="38">
        <v>2097.7166666666672</v>
      </c>
      <c r="L94" s="38">
        <v>2135.4333333333334</v>
      </c>
      <c r="M94" s="28">
        <v>2060</v>
      </c>
      <c r="N94" s="28">
        <v>1962.45</v>
      </c>
      <c r="O94" s="39">
        <v>3744400</v>
      </c>
      <c r="P94" s="40">
        <v>2.967138732297539E-2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1346.7</v>
      </c>
      <c r="F95" s="37">
        <v>1359.6666666666667</v>
      </c>
      <c r="G95" s="38">
        <v>1326.5833333333335</v>
      </c>
      <c r="H95" s="38">
        <v>1306.4666666666667</v>
      </c>
      <c r="I95" s="38">
        <v>1273.3833333333334</v>
      </c>
      <c r="J95" s="38">
        <v>1379.7833333333335</v>
      </c>
      <c r="K95" s="38">
        <v>1412.866666666667</v>
      </c>
      <c r="L95" s="38">
        <v>1432.9833333333336</v>
      </c>
      <c r="M95" s="28">
        <v>1392.75</v>
      </c>
      <c r="N95" s="28">
        <v>1339.55</v>
      </c>
      <c r="O95" s="39">
        <v>85491450</v>
      </c>
      <c r="P95" s="40">
        <v>2.9977139449358911E-2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569.4</v>
      </c>
      <c r="F96" s="37">
        <v>572.46666666666658</v>
      </c>
      <c r="G96" s="38">
        <v>563.13333333333321</v>
      </c>
      <c r="H96" s="38">
        <v>556.86666666666667</v>
      </c>
      <c r="I96" s="38">
        <v>547.5333333333333</v>
      </c>
      <c r="J96" s="38">
        <v>578.73333333333312</v>
      </c>
      <c r="K96" s="38">
        <v>588.06666666666638</v>
      </c>
      <c r="L96" s="38">
        <v>594.33333333333303</v>
      </c>
      <c r="M96" s="28">
        <v>581.79999999999995</v>
      </c>
      <c r="N96" s="28">
        <v>566.20000000000005</v>
      </c>
      <c r="O96" s="39">
        <v>23360700</v>
      </c>
      <c r="P96" s="40">
        <v>1.2491060786650774E-2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2417.15</v>
      </c>
      <c r="F97" s="37">
        <v>2451.1999999999998</v>
      </c>
      <c r="G97" s="38">
        <v>2371.8999999999996</v>
      </c>
      <c r="H97" s="38">
        <v>2326.6499999999996</v>
      </c>
      <c r="I97" s="38">
        <v>2247.3499999999995</v>
      </c>
      <c r="J97" s="38">
        <v>2496.4499999999998</v>
      </c>
      <c r="K97" s="38">
        <v>2575.75</v>
      </c>
      <c r="L97" s="38">
        <v>2621</v>
      </c>
      <c r="M97" s="28">
        <v>2530.5</v>
      </c>
      <c r="N97" s="28">
        <v>2405.9499999999998</v>
      </c>
      <c r="O97" s="39">
        <v>3378000</v>
      </c>
      <c r="P97" s="40">
        <v>-1.9420012191935905E-2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463.1</v>
      </c>
      <c r="F98" s="37">
        <v>468.8</v>
      </c>
      <c r="G98" s="38">
        <v>455.15000000000003</v>
      </c>
      <c r="H98" s="38">
        <v>447.20000000000005</v>
      </c>
      <c r="I98" s="38">
        <v>433.55000000000007</v>
      </c>
      <c r="J98" s="38">
        <v>476.75</v>
      </c>
      <c r="K98" s="38">
        <v>490.4</v>
      </c>
      <c r="L98" s="38">
        <v>498.34999999999997</v>
      </c>
      <c r="M98" s="28">
        <v>482.45</v>
      </c>
      <c r="N98" s="28">
        <v>460.85</v>
      </c>
      <c r="O98" s="39">
        <v>39401975</v>
      </c>
      <c r="P98" s="40">
        <v>3.8617440841367222E-3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109.95</v>
      </c>
      <c r="F99" s="37">
        <v>111.18333333333334</v>
      </c>
      <c r="G99" s="38">
        <v>108.21666666666667</v>
      </c>
      <c r="H99" s="38">
        <v>106.48333333333333</v>
      </c>
      <c r="I99" s="38">
        <v>103.51666666666667</v>
      </c>
      <c r="J99" s="38">
        <v>112.91666666666667</v>
      </c>
      <c r="K99" s="38">
        <v>115.88333333333334</v>
      </c>
      <c r="L99" s="38">
        <v>117.61666666666667</v>
      </c>
      <c r="M99" s="28">
        <v>114.15</v>
      </c>
      <c r="N99" s="28">
        <v>109.45</v>
      </c>
      <c r="O99" s="39">
        <v>16421700</v>
      </c>
      <c r="P99" s="40">
        <v>-4.1720990873533245E-3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272.3</v>
      </c>
      <c r="F100" s="37">
        <v>273.48333333333335</v>
      </c>
      <c r="G100" s="38">
        <v>269.51666666666671</v>
      </c>
      <c r="H100" s="38">
        <v>266.73333333333335</v>
      </c>
      <c r="I100" s="38">
        <v>262.76666666666671</v>
      </c>
      <c r="J100" s="38">
        <v>276.26666666666671</v>
      </c>
      <c r="K100" s="38">
        <v>280.23333333333341</v>
      </c>
      <c r="L100" s="38">
        <v>283.01666666666671</v>
      </c>
      <c r="M100" s="28">
        <v>277.45</v>
      </c>
      <c r="N100" s="28">
        <v>270.7</v>
      </c>
      <c r="O100" s="39">
        <v>12341700</v>
      </c>
      <c r="P100" s="40">
        <v>-2.6411075612353566E-2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2173.9499999999998</v>
      </c>
      <c r="F101" s="37">
        <v>2193.6666666666665</v>
      </c>
      <c r="G101" s="38">
        <v>2132.333333333333</v>
      </c>
      <c r="H101" s="38">
        <v>2090.7166666666667</v>
      </c>
      <c r="I101" s="38">
        <v>2029.3833333333332</v>
      </c>
      <c r="J101" s="38">
        <v>2235.2833333333328</v>
      </c>
      <c r="K101" s="38">
        <v>2296.6166666666659</v>
      </c>
      <c r="L101" s="38">
        <v>2338.2333333333327</v>
      </c>
      <c r="M101" s="28">
        <v>2255</v>
      </c>
      <c r="N101" s="28">
        <v>2152.0500000000002</v>
      </c>
      <c r="O101" s="39">
        <v>11170500</v>
      </c>
      <c r="P101" s="40">
        <v>-1.6715960705608959E-2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39122.300000000003</v>
      </c>
      <c r="F102" s="37">
        <v>39462.916666666664</v>
      </c>
      <c r="G102" s="38">
        <v>38726.833333333328</v>
      </c>
      <c r="H102" s="38">
        <v>38331.366666666661</v>
      </c>
      <c r="I102" s="38">
        <v>37595.283333333326</v>
      </c>
      <c r="J102" s="38">
        <v>39858.383333333331</v>
      </c>
      <c r="K102" s="38">
        <v>40594.46666666666</v>
      </c>
      <c r="L102" s="38">
        <v>40989.933333333334</v>
      </c>
      <c r="M102" s="28">
        <v>40199</v>
      </c>
      <c r="N102" s="28">
        <v>39067.449999999997</v>
      </c>
      <c r="O102" s="39">
        <v>5880</v>
      </c>
      <c r="P102" s="40">
        <v>5.6603773584905662E-2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146.44999999999999</v>
      </c>
      <c r="F103" s="37">
        <v>150.06666666666666</v>
      </c>
      <c r="G103" s="38">
        <v>141.88333333333333</v>
      </c>
      <c r="H103" s="38">
        <v>137.31666666666666</v>
      </c>
      <c r="I103" s="38">
        <v>129.13333333333333</v>
      </c>
      <c r="J103" s="38">
        <v>154.63333333333333</v>
      </c>
      <c r="K103" s="38">
        <v>162.81666666666666</v>
      </c>
      <c r="L103" s="38">
        <v>167.38333333333333</v>
      </c>
      <c r="M103" s="28">
        <v>158.25</v>
      </c>
      <c r="N103" s="28">
        <v>145.5</v>
      </c>
      <c r="O103" s="39">
        <v>37671400</v>
      </c>
      <c r="P103" s="40">
        <v>1.0070839075713619E-2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727.05</v>
      </c>
      <c r="F104" s="37">
        <v>733.55000000000007</v>
      </c>
      <c r="G104" s="38">
        <v>717.50000000000011</v>
      </c>
      <c r="H104" s="38">
        <v>707.95</v>
      </c>
      <c r="I104" s="38">
        <v>691.90000000000009</v>
      </c>
      <c r="J104" s="38">
        <v>743.10000000000014</v>
      </c>
      <c r="K104" s="38">
        <v>759.15000000000009</v>
      </c>
      <c r="L104" s="38">
        <v>768.70000000000016</v>
      </c>
      <c r="M104" s="28">
        <v>749.6</v>
      </c>
      <c r="N104" s="28">
        <v>724</v>
      </c>
      <c r="O104" s="39">
        <v>115929000</v>
      </c>
      <c r="P104" s="40">
        <v>2.1616905777433113E-2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1279.05</v>
      </c>
      <c r="F105" s="37">
        <v>1281.9833333333333</v>
      </c>
      <c r="G105" s="38">
        <v>1267.9666666666667</v>
      </c>
      <c r="H105" s="38">
        <v>1256.8833333333334</v>
      </c>
      <c r="I105" s="38">
        <v>1242.8666666666668</v>
      </c>
      <c r="J105" s="38">
        <v>1293.0666666666666</v>
      </c>
      <c r="K105" s="38">
        <v>1307.0833333333335</v>
      </c>
      <c r="L105" s="38">
        <v>1318.1666666666665</v>
      </c>
      <c r="M105" s="28">
        <v>1296</v>
      </c>
      <c r="N105" s="28">
        <v>1270.9000000000001</v>
      </c>
      <c r="O105" s="39">
        <v>3133525</v>
      </c>
      <c r="P105" s="40">
        <v>-3.9178600378276139E-3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512.54999999999995</v>
      </c>
      <c r="F106" s="37">
        <v>515.41666666666663</v>
      </c>
      <c r="G106" s="38">
        <v>504.38333333333321</v>
      </c>
      <c r="H106" s="38">
        <v>496.21666666666658</v>
      </c>
      <c r="I106" s="38">
        <v>485.18333333333317</v>
      </c>
      <c r="J106" s="38">
        <v>523.58333333333326</v>
      </c>
      <c r="K106" s="38">
        <v>534.61666666666679</v>
      </c>
      <c r="L106" s="38">
        <v>542.7833333333333</v>
      </c>
      <c r="M106" s="28">
        <v>526.45000000000005</v>
      </c>
      <c r="N106" s="28">
        <v>507.25</v>
      </c>
      <c r="O106" s="39">
        <v>5602500</v>
      </c>
      <c r="P106" s="40">
        <v>4.707464694014795E-3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9.15</v>
      </c>
      <c r="F107" s="37">
        <v>9.2666666666666675</v>
      </c>
      <c r="G107" s="38">
        <v>8.9833333333333343</v>
      </c>
      <c r="H107" s="38">
        <v>8.8166666666666664</v>
      </c>
      <c r="I107" s="38">
        <v>8.5333333333333332</v>
      </c>
      <c r="J107" s="38">
        <v>9.4333333333333353</v>
      </c>
      <c r="K107" s="38">
        <v>9.7166666666666703</v>
      </c>
      <c r="L107" s="38">
        <v>9.8833333333333364</v>
      </c>
      <c r="M107" s="28">
        <v>9.5500000000000007</v>
      </c>
      <c r="N107" s="28">
        <v>9.1</v>
      </c>
      <c r="O107" s="39">
        <v>786590000</v>
      </c>
      <c r="P107" s="40">
        <v>9.4322673374056774E-3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55.25</v>
      </c>
      <c r="F108" s="37">
        <v>55.933333333333337</v>
      </c>
      <c r="G108" s="38">
        <v>54.116666666666674</v>
      </c>
      <c r="H108" s="38">
        <v>52.983333333333334</v>
      </c>
      <c r="I108" s="38">
        <v>51.166666666666671</v>
      </c>
      <c r="J108" s="38">
        <v>57.066666666666677</v>
      </c>
      <c r="K108" s="38">
        <v>58.88333333333334</v>
      </c>
      <c r="L108" s="38">
        <v>60.01666666666668</v>
      </c>
      <c r="M108" s="28">
        <v>57.75</v>
      </c>
      <c r="N108" s="28">
        <v>54.8</v>
      </c>
      <c r="O108" s="39">
        <v>107260000</v>
      </c>
      <c r="P108" s="40">
        <v>-2.1397339287375569E-3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38.5</v>
      </c>
      <c r="F109" s="37">
        <v>39.199999999999996</v>
      </c>
      <c r="G109" s="38">
        <v>37.449999999999989</v>
      </c>
      <c r="H109" s="38">
        <v>36.399999999999991</v>
      </c>
      <c r="I109" s="38">
        <v>34.649999999999984</v>
      </c>
      <c r="J109" s="38">
        <v>40.249999999999993</v>
      </c>
      <c r="K109" s="38">
        <v>42.000000000000007</v>
      </c>
      <c r="L109" s="38">
        <v>43.05</v>
      </c>
      <c r="M109" s="28">
        <v>40.950000000000003</v>
      </c>
      <c r="N109" s="28">
        <v>38.15</v>
      </c>
      <c r="O109" s="39">
        <v>228101400</v>
      </c>
      <c r="P109" s="40">
        <v>-8.8356910819224217E-3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203.8</v>
      </c>
      <c r="F110" s="37">
        <v>204.13333333333333</v>
      </c>
      <c r="G110" s="38">
        <v>195.66666666666666</v>
      </c>
      <c r="H110" s="38">
        <v>187.53333333333333</v>
      </c>
      <c r="I110" s="38">
        <v>179.06666666666666</v>
      </c>
      <c r="J110" s="38">
        <v>212.26666666666665</v>
      </c>
      <c r="K110" s="38">
        <v>220.73333333333335</v>
      </c>
      <c r="L110" s="38">
        <v>228.86666666666665</v>
      </c>
      <c r="M110" s="28">
        <v>212.6</v>
      </c>
      <c r="N110" s="28">
        <v>196</v>
      </c>
      <c r="O110" s="39">
        <v>50981250</v>
      </c>
      <c r="P110" s="40">
        <v>2.7899591713292E-2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343.95</v>
      </c>
      <c r="F111" s="37">
        <v>344.25</v>
      </c>
      <c r="G111" s="38">
        <v>338.55</v>
      </c>
      <c r="H111" s="38">
        <v>333.15000000000003</v>
      </c>
      <c r="I111" s="38">
        <v>327.45000000000005</v>
      </c>
      <c r="J111" s="38">
        <v>349.65</v>
      </c>
      <c r="K111" s="38">
        <v>355.35</v>
      </c>
      <c r="L111" s="38">
        <v>360.74999999999994</v>
      </c>
      <c r="M111" s="28">
        <v>349.95</v>
      </c>
      <c r="N111" s="28">
        <v>338.85</v>
      </c>
      <c r="O111" s="39">
        <v>15401375</v>
      </c>
      <c r="P111" s="40">
        <v>1.4307706239246581E-2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257.85000000000002</v>
      </c>
      <c r="F112" s="37">
        <v>260.7</v>
      </c>
      <c r="G112" s="38">
        <v>252</v>
      </c>
      <c r="H112" s="38">
        <v>246.15</v>
      </c>
      <c r="I112" s="38">
        <v>237.45000000000002</v>
      </c>
      <c r="J112" s="38">
        <v>266.54999999999995</v>
      </c>
      <c r="K112" s="38">
        <v>275.24999999999989</v>
      </c>
      <c r="L112" s="38">
        <v>281.09999999999997</v>
      </c>
      <c r="M112" s="28">
        <v>269.39999999999998</v>
      </c>
      <c r="N112" s="28">
        <v>254.85</v>
      </c>
      <c r="O112" s="39">
        <v>22133066</v>
      </c>
      <c r="P112" s="40">
        <v>-1.9946571682991986E-2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196.25</v>
      </c>
      <c r="F113" s="37">
        <v>198.85</v>
      </c>
      <c r="G113" s="38">
        <v>191.2</v>
      </c>
      <c r="H113" s="38">
        <v>186.15</v>
      </c>
      <c r="I113" s="38">
        <v>178.5</v>
      </c>
      <c r="J113" s="38">
        <v>203.89999999999998</v>
      </c>
      <c r="K113" s="38">
        <v>211.55</v>
      </c>
      <c r="L113" s="38">
        <v>216.59999999999997</v>
      </c>
      <c r="M113" s="28">
        <v>206.5</v>
      </c>
      <c r="N113" s="28">
        <v>193.8</v>
      </c>
      <c r="O113" s="39">
        <v>13992500</v>
      </c>
      <c r="P113" s="40">
        <v>-2.0682523267838678E-3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4303.5</v>
      </c>
      <c r="F114" s="37">
        <v>4420.3</v>
      </c>
      <c r="G114" s="38">
        <v>4156.25</v>
      </c>
      <c r="H114" s="38">
        <v>4009</v>
      </c>
      <c r="I114" s="38">
        <v>3744.95</v>
      </c>
      <c r="J114" s="38">
        <v>4567.55</v>
      </c>
      <c r="K114" s="38">
        <v>4831.6000000000013</v>
      </c>
      <c r="L114" s="38">
        <v>4978.8500000000004</v>
      </c>
      <c r="M114" s="28">
        <v>4684.3500000000004</v>
      </c>
      <c r="N114" s="28">
        <v>4273.05</v>
      </c>
      <c r="O114" s="39">
        <v>358350</v>
      </c>
      <c r="P114" s="40">
        <v>0.15858389912706111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1804.5</v>
      </c>
      <c r="F115" s="37">
        <v>1821.7833333333335</v>
      </c>
      <c r="G115" s="38">
        <v>1778.5666666666671</v>
      </c>
      <c r="H115" s="38">
        <v>1752.6333333333334</v>
      </c>
      <c r="I115" s="38">
        <v>1709.416666666667</v>
      </c>
      <c r="J115" s="38">
        <v>1847.7166666666672</v>
      </c>
      <c r="K115" s="38">
        <v>1890.9333333333338</v>
      </c>
      <c r="L115" s="38">
        <v>1916.8666666666672</v>
      </c>
      <c r="M115" s="28">
        <v>1865</v>
      </c>
      <c r="N115" s="28">
        <v>1795.85</v>
      </c>
      <c r="O115" s="39">
        <v>2452350</v>
      </c>
      <c r="P115" s="40">
        <v>1.4457681806899976E-2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978.9</v>
      </c>
      <c r="F116" s="37">
        <v>994.86666666666679</v>
      </c>
      <c r="G116" s="38">
        <v>956.23333333333358</v>
      </c>
      <c r="H116" s="38">
        <v>933.56666666666683</v>
      </c>
      <c r="I116" s="38">
        <v>894.93333333333362</v>
      </c>
      <c r="J116" s="38">
        <v>1017.5333333333335</v>
      </c>
      <c r="K116" s="38">
        <v>1056.1666666666667</v>
      </c>
      <c r="L116" s="38">
        <v>1078.8333333333335</v>
      </c>
      <c r="M116" s="28">
        <v>1033.5</v>
      </c>
      <c r="N116" s="28">
        <v>972.2</v>
      </c>
      <c r="O116" s="39">
        <v>25401600</v>
      </c>
      <c r="P116" s="40">
        <v>-1.089889609251796E-2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200.05</v>
      </c>
      <c r="F117" s="37">
        <v>202.03333333333333</v>
      </c>
      <c r="G117" s="38">
        <v>197.41666666666666</v>
      </c>
      <c r="H117" s="38">
        <v>194.78333333333333</v>
      </c>
      <c r="I117" s="38">
        <v>190.16666666666666</v>
      </c>
      <c r="J117" s="38">
        <v>204.66666666666666</v>
      </c>
      <c r="K117" s="38">
        <v>209.28333333333333</v>
      </c>
      <c r="L117" s="38">
        <v>211.91666666666666</v>
      </c>
      <c r="M117" s="28">
        <v>206.65</v>
      </c>
      <c r="N117" s="28">
        <v>199.4</v>
      </c>
      <c r="O117" s="39">
        <v>13078800</v>
      </c>
      <c r="P117" s="40">
        <v>1.9868995633187773E-2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1542.05</v>
      </c>
      <c r="F118" s="37">
        <v>1550.75</v>
      </c>
      <c r="G118" s="38">
        <v>1527.75</v>
      </c>
      <c r="H118" s="38">
        <v>1513.45</v>
      </c>
      <c r="I118" s="38">
        <v>1490.45</v>
      </c>
      <c r="J118" s="38">
        <v>1565.05</v>
      </c>
      <c r="K118" s="38">
        <v>1588.05</v>
      </c>
      <c r="L118" s="38">
        <v>1602.35</v>
      </c>
      <c r="M118" s="28">
        <v>1573.75</v>
      </c>
      <c r="N118" s="28">
        <v>1536.45</v>
      </c>
      <c r="O118" s="39">
        <v>42244500</v>
      </c>
      <c r="P118" s="40">
        <v>3.0487153368901677E-3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767.35</v>
      </c>
      <c r="F119" s="37">
        <v>779.03333333333342</v>
      </c>
      <c r="G119" s="38">
        <v>749.61666666666679</v>
      </c>
      <c r="H119" s="38">
        <v>731.88333333333333</v>
      </c>
      <c r="I119" s="38">
        <v>702.4666666666667</v>
      </c>
      <c r="J119" s="38">
        <v>796.76666666666688</v>
      </c>
      <c r="K119" s="38">
        <v>826.18333333333362</v>
      </c>
      <c r="L119" s="38">
        <v>843.91666666666697</v>
      </c>
      <c r="M119" s="28">
        <v>808.45</v>
      </c>
      <c r="N119" s="28">
        <v>761.3</v>
      </c>
      <c r="O119" s="39">
        <v>1553250</v>
      </c>
      <c r="P119" s="40">
        <v>3.0861124937779989E-2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126.4</v>
      </c>
      <c r="F120" s="37">
        <v>127.06666666666666</v>
      </c>
      <c r="G120" s="38">
        <v>124.93333333333334</v>
      </c>
      <c r="H120" s="38">
        <v>123.46666666666667</v>
      </c>
      <c r="I120" s="38">
        <v>121.33333333333334</v>
      </c>
      <c r="J120" s="38">
        <v>128.53333333333333</v>
      </c>
      <c r="K120" s="38">
        <v>130.66666666666666</v>
      </c>
      <c r="L120" s="38">
        <v>132.13333333333333</v>
      </c>
      <c r="M120" s="28">
        <v>129.19999999999999</v>
      </c>
      <c r="N120" s="28">
        <v>125.6</v>
      </c>
      <c r="O120" s="39">
        <v>53436500</v>
      </c>
      <c r="P120" s="40">
        <v>1.8279307823543748E-3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986</v>
      </c>
      <c r="F121" s="37">
        <v>997.44999999999993</v>
      </c>
      <c r="G121" s="38">
        <v>970.55</v>
      </c>
      <c r="H121" s="38">
        <v>955.1</v>
      </c>
      <c r="I121" s="38">
        <v>928.2</v>
      </c>
      <c r="J121" s="38">
        <v>1012.8999999999999</v>
      </c>
      <c r="K121" s="38">
        <v>1039.7999999999997</v>
      </c>
      <c r="L121" s="38">
        <v>1055.2499999999998</v>
      </c>
      <c r="M121" s="28">
        <v>1024.3499999999999</v>
      </c>
      <c r="N121" s="28">
        <v>982</v>
      </c>
      <c r="O121" s="39">
        <v>708300</v>
      </c>
      <c r="P121" s="40">
        <v>6.7842605156037988E-2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698.25</v>
      </c>
      <c r="F122" s="37">
        <v>706.73333333333323</v>
      </c>
      <c r="G122" s="38">
        <v>686.06666666666649</v>
      </c>
      <c r="H122" s="38">
        <v>673.88333333333321</v>
      </c>
      <c r="I122" s="38">
        <v>653.21666666666647</v>
      </c>
      <c r="J122" s="38">
        <v>718.91666666666652</v>
      </c>
      <c r="K122" s="38">
        <v>739.58333333333326</v>
      </c>
      <c r="L122" s="38">
        <v>751.76666666666654</v>
      </c>
      <c r="M122" s="28">
        <v>727.4</v>
      </c>
      <c r="N122" s="28">
        <v>694.55</v>
      </c>
      <c r="O122" s="39">
        <v>14140875</v>
      </c>
      <c r="P122" s="40">
        <v>3.0347465731590691E-2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259.3</v>
      </c>
      <c r="F123" s="37">
        <v>260.90000000000003</v>
      </c>
      <c r="G123" s="38">
        <v>256.60000000000008</v>
      </c>
      <c r="H123" s="38">
        <v>253.90000000000003</v>
      </c>
      <c r="I123" s="38">
        <v>249.60000000000008</v>
      </c>
      <c r="J123" s="38">
        <v>263.60000000000008</v>
      </c>
      <c r="K123" s="38">
        <v>267.90000000000003</v>
      </c>
      <c r="L123" s="38">
        <v>270.60000000000008</v>
      </c>
      <c r="M123" s="28">
        <v>265.2</v>
      </c>
      <c r="N123" s="28">
        <v>258.2</v>
      </c>
      <c r="O123" s="39">
        <v>105715200</v>
      </c>
      <c r="P123" s="40">
        <v>3.1053962111045223E-2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521.65</v>
      </c>
      <c r="F124" s="37">
        <v>526.94999999999993</v>
      </c>
      <c r="G124" s="38">
        <v>512.44999999999982</v>
      </c>
      <c r="H124" s="38">
        <v>503.24999999999989</v>
      </c>
      <c r="I124" s="38">
        <v>488.74999999999977</v>
      </c>
      <c r="J124" s="38">
        <v>536.14999999999986</v>
      </c>
      <c r="K124" s="38">
        <v>550.65000000000009</v>
      </c>
      <c r="L124" s="38">
        <v>559.84999999999991</v>
      </c>
      <c r="M124" s="28">
        <v>541.45000000000005</v>
      </c>
      <c r="N124" s="28">
        <v>517.75</v>
      </c>
      <c r="O124" s="39">
        <v>30198750</v>
      </c>
      <c r="P124" s="40">
        <v>-1.4119567435217303E-2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2488.6999999999998</v>
      </c>
      <c r="F125" s="37">
        <v>2506.85</v>
      </c>
      <c r="G125" s="38">
        <v>2418.35</v>
      </c>
      <c r="H125" s="38">
        <v>2348</v>
      </c>
      <c r="I125" s="38">
        <v>2259.5</v>
      </c>
      <c r="J125" s="38">
        <v>2577.1999999999998</v>
      </c>
      <c r="K125" s="38">
        <v>2665.7</v>
      </c>
      <c r="L125" s="38">
        <v>2736.0499999999997</v>
      </c>
      <c r="M125" s="28">
        <v>2595.35</v>
      </c>
      <c r="N125" s="28">
        <v>2436.5</v>
      </c>
      <c r="O125" s="39">
        <v>296275</v>
      </c>
      <c r="P125" s="40">
        <v>-1.282798833819242E-2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713.65</v>
      </c>
      <c r="F126" s="37">
        <v>719.93333333333339</v>
      </c>
      <c r="G126" s="38">
        <v>704.01666666666677</v>
      </c>
      <c r="H126" s="38">
        <v>694.38333333333333</v>
      </c>
      <c r="I126" s="38">
        <v>678.4666666666667</v>
      </c>
      <c r="J126" s="38">
        <v>729.56666666666683</v>
      </c>
      <c r="K126" s="38">
        <v>745.48333333333335</v>
      </c>
      <c r="L126" s="38">
        <v>755.1166666666669</v>
      </c>
      <c r="M126" s="28">
        <v>735.85</v>
      </c>
      <c r="N126" s="28">
        <v>710.3</v>
      </c>
      <c r="O126" s="39">
        <v>27445500</v>
      </c>
      <c r="P126" s="40">
        <v>2.119750853928069E-2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521.95000000000005</v>
      </c>
      <c r="F127" s="37">
        <v>529.30000000000007</v>
      </c>
      <c r="G127" s="38">
        <v>508.55000000000018</v>
      </c>
      <c r="H127" s="38">
        <v>495.15000000000009</v>
      </c>
      <c r="I127" s="38">
        <v>474.4000000000002</v>
      </c>
      <c r="J127" s="38">
        <v>542.70000000000016</v>
      </c>
      <c r="K127" s="38">
        <v>563.44999999999993</v>
      </c>
      <c r="L127" s="38">
        <v>576.85000000000014</v>
      </c>
      <c r="M127" s="28">
        <v>550.04999999999995</v>
      </c>
      <c r="N127" s="28">
        <v>515.9</v>
      </c>
      <c r="O127" s="39">
        <v>9146250</v>
      </c>
      <c r="P127" s="40">
        <v>-3.2693093583980384E-3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1783.5</v>
      </c>
      <c r="F128" s="37">
        <v>1794.05</v>
      </c>
      <c r="G128" s="38">
        <v>1759.9499999999998</v>
      </c>
      <c r="H128" s="38">
        <v>1736.3999999999999</v>
      </c>
      <c r="I128" s="38">
        <v>1702.2999999999997</v>
      </c>
      <c r="J128" s="38">
        <v>1817.6</v>
      </c>
      <c r="K128" s="38">
        <v>1851.6999999999998</v>
      </c>
      <c r="L128" s="38">
        <v>1875.25</v>
      </c>
      <c r="M128" s="28">
        <v>1828.15</v>
      </c>
      <c r="N128" s="28">
        <v>1770.5</v>
      </c>
      <c r="O128" s="39">
        <v>13913600</v>
      </c>
      <c r="P128" s="40">
        <v>7.7061243409235758E-3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81.3</v>
      </c>
      <c r="F129" s="37">
        <v>82.966666666666654</v>
      </c>
      <c r="G129" s="38">
        <v>79.133333333333312</v>
      </c>
      <c r="H129" s="38">
        <v>76.966666666666654</v>
      </c>
      <c r="I129" s="38">
        <v>73.133333333333312</v>
      </c>
      <c r="J129" s="38">
        <v>85.133333333333312</v>
      </c>
      <c r="K129" s="38">
        <v>88.966666666666654</v>
      </c>
      <c r="L129" s="38">
        <v>91.133333333333312</v>
      </c>
      <c r="M129" s="28">
        <v>86.8</v>
      </c>
      <c r="N129" s="28">
        <v>80.8</v>
      </c>
      <c r="O129" s="39">
        <v>58059544</v>
      </c>
      <c r="P129" s="40">
        <v>-5.0466432176173729E-3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2343.6</v>
      </c>
      <c r="F130" s="37">
        <v>2379.25</v>
      </c>
      <c r="G130" s="38">
        <v>2290.4499999999998</v>
      </c>
      <c r="H130" s="38">
        <v>2237.2999999999997</v>
      </c>
      <c r="I130" s="38">
        <v>2148.4999999999995</v>
      </c>
      <c r="J130" s="38">
        <v>2432.4</v>
      </c>
      <c r="K130" s="38">
        <v>2521.2000000000003</v>
      </c>
      <c r="L130" s="38">
        <v>2574.3500000000004</v>
      </c>
      <c r="M130" s="28">
        <v>2468.0500000000002</v>
      </c>
      <c r="N130" s="28">
        <v>2326.1</v>
      </c>
      <c r="O130" s="39">
        <v>771750</v>
      </c>
      <c r="P130" s="40">
        <v>7.3179210846514867E-2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578.9</v>
      </c>
      <c r="F131" s="37">
        <v>583.2166666666667</v>
      </c>
      <c r="G131" s="38">
        <v>568.53333333333342</v>
      </c>
      <c r="H131" s="38">
        <v>558.16666666666674</v>
      </c>
      <c r="I131" s="38">
        <v>543.48333333333346</v>
      </c>
      <c r="J131" s="38">
        <v>593.58333333333337</v>
      </c>
      <c r="K131" s="38">
        <v>608.26666666666677</v>
      </c>
      <c r="L131" s="38">
        <v>618.63333333333333</v>
      </c>
      <c r="M131" s="28">
        <v>597.9</v>
      </c>
      <c r="N131" s="28">
        <v>572.85</v>
      </c>
      <c r="O131" s="39">
        <v>7757100</v>
      </c>
      <c r="P131" s="40">
        <v>-1.3731548232063165E-2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370</v>
      </c>
      <c r="F132" s="37">
        <v>377.06666666666666</v>
      </c>
      <c r="G132" s="38">
        <v>360.13333333333333</v>
      </c>
      <c r="H132" s="38">
        <v>350.26666666666665</v>
      </c>
      <c r="I132" s="38">
        <v>333.33333333333331</v>
      </c>
      <c r="J132" s="38">
        <v>386.93333333333334</v>
      </c>
      <c r="K132" s="38">
        <v>403.86666666666662</v>
      </c>
      <c r="L132" s="38">
        <v>413.73333333333335</v>
      </c>
      <c r="M132" s="28">
        <v>394</v>
      </c>
      <c r="N132" s="28">
        <v>367.2</v>
      </c>
      <c r="O132" s="39">
        <v>21152000</v>
      </c>
      <c r="P132" s="40">
        <v>4.4130713792082138E-2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1640.3</v>
      </c>
      <c r="F133" s="37">
        <v>1653.0166666666664</v>
      </c>
      <c r="G133" s="38">
        <v>1619.1833333333329</v>
      </c>
      <c r="H133" s="38">
        <v>1598.0666666666666</v>
      </c>
      <c r="I133" s="38">
        <v>1564.2333333333331</v>
      </c>
      <c r="J133" s="38">
        <v>1674.1333333333328</v>
      </c>
      <c r="K133" s="38">
        <v>1707.9666666666662</v>
      </c>
      <c r="L133" s="38">
        <v>1729.0833333333326</v>
      </c>
      <c r="M133" s="28">
        <v>1686.85</v>
      </c>
      <c r="N133" s="28">
        <v>1631.9</v>
      </c>
      <c r="O133" s="39">
        <v>14100775</v>
      </c>
      <c r="P133" s="40">
        <v>3.2562371394468409E-2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4744.95</v>
      </c>
      <c r="F134" s="37">
        <v>4754.6333333333332</v>
      </c>
      <c r="G134" s="38">
        <v>4680.3166666666666</v>
      </c>
      <c r="H134" s="38">
        <v>4615.6833333333334</v>
      </c>
      <c r="I134" s="38">
        <v>4541.3666666666668</v>
      </c>
      <c r="J134" s="38">
        <v>4819.2666666666664</v>
      </c>
      <c r="K134" s="38">
        <v>4893.5833333333321</v>
      </c>
      <c r="L134" s="38">
        <v>4958.2166666666662</v>
      </c>
      <c r="M134" s="28">
        <v>4828.95</v>
      </c>
      <c r="N134" s="28">
        <v>4690</v>
      </c>
      <c r="O134" s="39">
        <v>1713300</v>
      </c>
      <c r="P134" s="40">
        <v>-6.7826086956521738E-3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3943.4</v>
      </c>
      <c r="F135" s="37">
        <v>3963.8333333333335</v>
      </c>
      <c r="G135" s="38">
        <v>3893.666666666667</v>
      </c>
      <c r="H135" s="38">
        <v>3843.9333333333334</v>
      </c>
      <c r="I135" s="38">
        <v>3773.7666666666669</v>
      </c>
      <c r="J135" s="38">
        <v>4013.5666666666671</v>
      </c>
      <c r="K135" s="38">
        <v>4083.733333333334</v>
      </c>
      <c r="L135" s="38">
        <v>4133.4666666666672</v>
      </c>
      <c r="M135" s="28">
        <v>4034</v>
      </c>
      <c r="N135" s="28">
        <v>3914.1</v>
      </c>
      <c r="O135" s="39">
        <v>928000</v>
      </c>
      <c r="P135" s="40">
        <v>-4.3084877208099956E-4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727.75</v>
      </c>
      <c r="F136" s="37">
        <v>734.4</v>
      </c>
      <c r="G136" s="38">
        <v>716.34999999999991</v>
      </c>
      <c r="H136" s="38">
        <v>704.94999999999993</v>
      </c>
      <c r="I136" s="38">
        <v>686.89999999999986</v>
      </c>
      <c r="J136" s="38">
        <v>745.8</v>
      </c>
      <c r="K136" s="38">
        <v>763.84999999999991</v>
      </c>
      <c r="L136" s="38">
        <v>775.25</v>
      </c>
      <c r="M136" s="28">
        <v>752.45</v>
      </c>
      <c r="N136" s="28">
        <v>723</v>
      </c>
      <c r="O136" s="39">
        <v>8178700</v>
      </c>
      <c r="P136" s="40">
        <v>-1.9707499222072398E-3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899.85</v>
      </c>
      <c r="F137" s="37">
        <v>906.18333333333339</v>
      </c>
      <c r="G137" s="38">
        <v>887.66666666666674</v>
      </c>
      <c r="H137" s="38">
        <v>875.48333333333335</v>
      </c>
      <c r="I137" s="38">
        <v>856.9666666666667</v>
      </c>
      <c r="J137" s="38">
        <v>918.36666666666679</v>
      </c>
      <c r="K137" s="38">
        <v>936.88333333333344</v>
      </c>
      <c r="L137" s="38">
        <v>949.06666666666683</v>
      </c>
      <c r="M137" s="28">
        <v>924.7</v>
      </c>
      <c r="N137" s="28">
        <v>894</v>
      </c>
      <c r="O137" s="39">
        <v>11531800</v>
      </c>
      <c r="P137" s="40">
        <v>3.9369085173501579E-2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179.95</v>
      </c>
      <c r="F138" s="37">
        <v>182.94999999999996</v>
      </c>
      <c r="G138" s="38">
        <v>175.04999999999993</v>
      </c>
      <c r="H138" s="38">
        <v>170.14999999999998</v>
      </c>
      <c r="I138" s="38">
        <v>162.24999999999994</v>
      </c>
      <c r="J138" s="38">
        <v>187.84999999999991</v>
      </c>
      <c r="K138" s="38">
        <v>195.74999999999994</v>
      </c>
      <c r="L138" s="38">
        <v>200.64999999999989</v>
      </c>
      <c r="M138" s="28">
        <v>190.85</v>
      </c>
      <c r="N138" s="28">
        <v>178.05</v>
      </c>
      <c r="O138" s="39">
        <v>29768000</v>
      </c>
      <c r="P138" s="40">
        <v>-6.1183297590513434E-2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111.4</v>
      </c>
      <c r="F139" s="37">
        <v>112.93333333333334</v>
      </c>
      <c r="G139" s="38">
        <v>109.26666666666668</v>
      </c>
      <c r="H139" s="38">
        <v>107.13333333333334</v>
      </c>
      <c r="I139" s="38">
        <v>103.46666666666668</v>
      </c>
      <c r="J139" s="38">
        <v>115.06666666666668</v>
      </c>
      <c r="K139" s="38">
        <v>118.73333333333333</v>
      </c>
      <c r="L139" s="38">
        <v>120.86666666666667</v>
      </c>
      <c r="M139" s="28">
        <v>116.6</v>
      </c>
      <c r="N139" s="28">
        <v>110.8</v>
      </c>
      <c r="O139" s="39">
        <v>29655000</v>
      </c>
      <c r="P139" s="40">
        <v>-4.6319605276407211E-3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519.79999999999995</v>
      </c>
      <c r="F140" s="37">
        <v>524.56666666666661</v>
      </c>
      <c r="G140" s="38">
        <v>511.48333333333323</v>
      </c>
      <c r="H140" s="38">
        <v>503.16666666666663</v>
      </c>
      <c r="I140" s="38">
        <v>490.08333333333326</v>
      </c>
      <c r="J140" s="38">
        <v>532.88333333333321</v>
      </c>
      <c r="K140" s="38">
        <v>545.9666666666667</v>
      </c>
      <c r="L140" s="38">
        <v>554.28333333333319</v>
      </c>
      <c r="M140" s="28">
        <v>537.65</v>
      </c>
      <c r="N140" s="28">
        <v>516.25</v>
      </c>
      <c r="O140" s="39">
        <v>8417200</v>
      </c>
      <c r="P140" s="40">
        <v>-1.1137218045112782E-2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7416.9</v>
      </c>
      <c r="F141" s="37">
        <v>7516.2666666666664</v>
      </c>
      <c r="G141" s="38">
        <v>7272.6833333333325</v>
      </c>
      <c r="H141" s="38">
        <v>7128.4666666666662</v>
      </c>
      <c r="I141" s="38">
        <v>6884.8833333333323</v>
      </c>
      <c r="J141" s="38">
        <v>7660.4833333333327</v>
      </c>
      <c r="K141" s="38">
        <v>7904.0666666666666</v>
      </c>
      <c r="L141" s="38">
        <v>8048.2833333333328</v>
      </c>
      <c r="M141" s="28">
        <v>7759.85</v>
      </c>
      <c r="N141" s="28">
        <v>7372.05</v>
      </c>
      <c r="O141" s="39">
        <v>2766400</v>
      </c>
      <c r="P141" s="40">
        <v>-1.4077479596564382E-2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827.85</v>
      </c>
      <c r="F142" s="37">
        <v>837.81666666666661</v>
      </c>
      <c r="G142" s="38">
        <v>815.03333333333319</v>
      </c>
      <c r="H142" s="38">
        <v>802.21666666666658</v>
      </c>
      <c r="I142" s="38">
        <v>779.43333333333317</v>
      </c>
      <c r="J142" s="38">
        <v>850.63333333333321</v>
      </c>
      <c r="K142" s="38">
        <v>873.41666666666652</v>
      </c>
      <c r="L142" s="38">
        <v>886.23333333333323</v>
      </c>
      <c r="M142" s="28">
        <v>860.6</v>
      </c>
      <c r="N142" s="28">
        <v>825</v>
      </c>
      <c r="O142" s="39">
        <v>13193125</v>
      </c>
      <c r="P142" s="40">
        <v>-3.7755439142951532E-3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1360.95</v>
      </c>
      <c r="F143" s="37">
        <v>1385.3166666666666</v>
      </c>
      <c r="G143" s="38">
        <v>1330.6333333333332</v>
      </c>
      <c r="H143" s="38">
        <v>1300.3166666666666</v>
      </c>
      <c r="I143" s="38">
        <v>1245.6333333333332</v>
      </c>
      <c r="J143" s="38">
        <v>1415.6333333333332</v>
      </c>
      <c r="K143" s="38">
        <v>1470.3166666666666</v>
      </c>
      <c r="L143" s="38">
        <v>1500.6333333333332</v>
      </c>
      <c r="M143" s="28">
        <v>1440</v>
      </c>
      <c r="N143" s="28">
        <v>1355</v>
      </c>
      <c r="O143" s="39">
        <v>2482650</v>
      </c>
      <c r="P143" s="40">
        <v>2.4723970694458777E-2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2116.5500000000002</v>
      </c>
      <c r="F144" s="37">
        <v>2158.4833333333336</v>
      </c>
      <c r="G144" s="38">
        <v>2062.166666666667</v>
      </c>
      <c r="H144" s="38">
        <v>2007.7833333333333</v>
      </c>
      <c r="I144" s="38">
        <v>1911.4666666666667</v>
      </c>
      <c r="J144" s="38">
        <v>2212.8666666666672</v>
      </c>
      <c r="K144" s="38">
        <v>2309.1833333333338</v>
      </c>
      <c r="L144" s="38">
        <v>2363.5666666666675</v>
      </c>
      <c r="M144" s="28">
        <v>2254.8000000000002</v>
      </c>
      <c r="N144" s="28">
        <v>2104.1</v>
      </c>
      <c r="O144" s="39">
        <v>337000</v>
      </c>
      <c r="P144" s="40">
        <v>1.5060240963855422E-2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718.95</v>
      </c>
      <c r="F145" s="37">
        <v>727.75</v>
      </c>
      <c r="G145" s="38">
        <v>707.5</v>
      </c>
      <c r="H145" s="38">
        <v>696.05</v>
      </c>
      <c r="I145" s="38">
        <v>675.8</v>
      </c>
      <c r="J145" s="38">
        <v>739.2</v>
      </c>
      <c r="K145" s="38">
        <v>759.45</v>
      </c>
      <c r="L145" s="38">
        <v>770.90000000000009</v>
      </c>
      <c r="M145" s="28">
        <v>748</v>
      </c>
      <c r="N145" s="28">
        <v>716.3</v>
      </c>
      <c r="O145" s="39">
        <v>2015000</v>
      </c>
      <c r="P145" s="40">
        <v>-7.0467648942985264E-3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768.5</v>
      </c>
      <c r="F146" s="37">
        <v>771.2166666666667</v>
      </c>
      <c r="G146" s="38">
        <v>761.43333333333339</v>
      </c>
      <c r="H146" s="38">
        <v>754.36666666666667</v>
      </c>
      <c r="I146" s="38">
        <v>744.58333333333337</v>
      </c>
      <c r="J146" s="38">
        <v>778.28333333333342</v>
      </c>
      <c r="K146" s="38">
        <v>788.06666666666672</v>
      </c>
      <c r="L146" s="38">
        <v>795.13333333333344</v>
      </c>
      <c r="M146" s="28">
        <v>781</v>
      </c>
      <c r="N146" s="28">
        <v>764.15</v>
      </c>
      <c r="O146" s="39">
        <v>2897200</v>
      </c>
      <c r="P146" s="40">
        <v>-1.3080801199073443E-2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3480.1</v>
      </c>
      <c r="F147" s="37">
        <v>3497.3166666666662</v>
      </c>
      <c r="G147" s="38">
        <v>3433.9333333333325</v>
      </c>
      <c r="H147" s="38">
        <v>3387.7666666666664</v>
      </c>
      <c r="I147" s="38">
        <v>3324.3833333333328</v>
      </c>
      <c r="J147" s="38">
        <v>3543.4833333333322</v>
      </c>
      <c r="K147" s="38">
        <v>3606.8666666666663</v>
      </c>
      <c r="L147" s="38">
        <v>3653.0333333333319</v>
      </c>
      <c r="M147" s="28">
        <v>3560.7</v>
      </c>
      <c r="N147" s="28">
        <v>3451.15</v>
      </c>
      <c r="O147" s="39">
        <v>2715000</v>
      </c>
      <c r="P147" s="40">
        <v>-4.9842410027120133E-3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130.6</v>
      </c>
      <c r="F148" s="37">
        <v>131.86666666666667</v>
      </c>
      <c r="G148" s="38">
        <v>128.48333333333335</v>
      </c>
      <c r="H148" s="38">
        <v>126.36666666666667</v>
      </c>
      <c r="I148" s="38">
        <v>122.98333333333335</v>
      </c>
      <c r="J148" s="38">
        <v>133.98333333333335</v>
      </c>
      <c r="K148" s="38">
        <v>137.36666666666667</v>
      </c>
      <c r="L148" s="38">
        <v>139.48333333333335</v>
      </c>
      <c r="M148" s="28">
        <v>135.25</v>
      </c>
      <c r="N148" s="28">
        <v>129.75</v>
      </c>
      <c r="O148" s="39">
        <v>31327000</v>
      </c>
      <c r="P148" s="40">
        <v>2.957899234232754E-2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2691.8</v>
      </c>
      <c r="F149" s="37">
        <v>2711.8333333333335</v>
      </c>
      <c r="G149" s="38">
        <v>2646.0166666666669</v>
      </c>
      <c r="H149" s="38">
        <v>2600.2333333333336</v>
      </c>
      <c r="I149" s="38">
        <v>2534.416666666667</v>
      </c>
      <c r="J149" s="38">
        <v>2757.6166666666668</v>
      </c>
      <c r="K149" s="38">
        <v>2823.4333333333334</v>
      </c>
      <c r="L149" s="38">
        <v>2869.2166666666667</v>
      </c>
      <c r="M149" s="28">
        <v>2777.65</v>
      </c>
      <c r="N149" s="28">
        <v>2666.05</v>
      </c>
      <c r="O149" s="39">
        <v>1782900</v>
      </c>
      <c r="P149" s="40">
        <v>3.0339805825242719E-2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70396.05</v>
      </c>
      <c r="F150" s="37">
        <v>71025.883333333346</v>
      </c>
      <c r="G150" s="38">
        <v>69262.966666666689</v>
      </c>
      <c r="H150" s="38">
        <v>68129.883333333346</v>
      </c>
      <c r="I150" s="38">
        <v>66366.966666666689</v>
      </c>
      <c r="J150" s="38">
        <v>72158.966666666689</v>
      </c>
      <c r="K150" s="38">
        <v>73921.883333333346</v>
      </c>
      <c r="L150" s="38">
        <v>75054.966666666689</v>
      </c>
      <c r="M150" s="28">
        <v>72788.800000000003</v>
      </c>
      <c r="N150" s="28">
        <v>69892.800000000003</v>
      </c>
      <c r="O150" s="39">
        <v>107270</v>
      </c>
      <c r="P150" s="40">
        <v>3.3031587057010786E-2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1254.4000000000001</v>
      </c>
      <c r="F151" s="37">
        <v>1265.2666666666667</v>
      </c>
      <c r="G151" s="38">
        <v>1237.5333333333333</v>
      </c>
      <c r="H151" s="38">
        <v>1220.6666666666667</v>
      </c>
      <c r="I151" s="38">
        <v>1192.9333333333334</v>
      </c>
      <c r="J151" s="38">
        <v>1282.1333333333332</v>
      </c>
      <c r="K151" s="38">
        <v>1309.8666666666663</v>
      </c>
      <c r="L151" s="38">
        <v>1326.7333333333331</v>
      </c>
      <c r="M151" s="28">
        <v>1293</v>
      </c>
      <c r="N151" s="28">
        <v>1248.4000000000001</v>
      </c>
      <c r="O151" s="39">
        <v>3157875</v>
      </c>
      <c r="P151" s="40">
        <v>-3.4731774415405779E-2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305.85000000000002</v>
      </c>
      <c r="F152" s="37">
        <v>308.53333333333336</v>
      </c>
      <c r="G152" s="38">
        <v>301.31666666666672</v>
      </c>
      <c r="H152" s="38">
        <v>296.78333333333336</v>
      </c>
      <c r="I152" s="38">
        <v>289.56666666666672</v>
      </c>
      <c r="J152" s="38">
        <v>313.06666666666672</v>
      </c>
      <c r="K152" s="38">
        <v>320.2833333333333</v>
      </c>
      <c r="L152" s="38">
        <v>324.81666666666672</v>
      </c>
      <c r="M152" s="28">
        <v>315.75</v>
      </c>
      <c r="N152" s="28">
        <v>304</v>
      </c>
      <c r="O152" s="39">
        <v>3696000</v>
      </c>
      <c r="P152" s="40">
        <v>-2.1186440677966101E-2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101.2</v>
      </c>
      <c r="F153" s="37">
        <v>102.7</v>
      </c>
      <c r="G153" s="38">
        <v>99</v>
      </c>
      <c r="H153" s="38">
        <v>96.8</v>
      </c>
      <c r="I153" s="38">
        <v>93.1</v>
      </c>
      <c r="J153" s="38">
        <v>104.9</v>
      </c>
      <c r="K153" s="38">
        <v>108.60000000000002</v>
      </c>
      <c r="L153" s="38">
        <v>110.80000000000001</v>
      </c>
      <c r="M153" s="28">
        <v>106.4</v>
      </c>
      <c r="N153" s="28">
        <v>100.5</v>
      </c>
      <c r="O153" s="39">
        <v>73941500</v>
      </c>
      <c r="P153" s="40">
        <v>-2.4064621080383687E-2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4227.6000000000004</v>
      </c>
      <c r="F154" s="37">
        <v>4332.7166666666662</v>
      </c>
      <c r="G154" s="38">
        <v>4085.5333333333328</v>
      </c>
      <c r="H154" s="38">
        <v>3943.4666666666662</v>
      </c>
      <c r="I154" s="38">
        <v>3696.2833333333328</v>
      </c>
      <c r="J154" s="38">
        <v>4474.7833333333328</v>
      </c>
      <c r="K154" s="38">
        <v>4721.9666666666653</v>
      </c>
      <c r="L154" s="38">
        <v>4864.0333333333328</v>
      </c>
      <c r="M154" s="28">
        <v>4579.8999999999996</v>
      </c>
      <c r="N154" s="28">
        <v>4190.6499999999996</v>
      </c>
      <c r="O154" s="39">
        <v>1452000</v>
      </c>
      <c r="P154" s="40">
        <v>7.5954057058169697E-2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3842.65</v>
      </c>
      <c r="F155" s="37">
        <v>3881.3833333333332</v>
      </c>
      <c r="G155" s="38">
        <v>3776.5166666666664</v>
      </c>
      <c r="H155" s="38">
        <v>3710.3833333333332</v>
      </c>
      <c r="I155" s="38">
        <v>3605.5166666666664</v>
      </c>
      <c r="J155" s="38">
        <v>3947.5166666666664</v>
      </c>
      <c r="K155" s="38">
        <v>4052.3833333333332</v>
      </c>
      <c r="L155" s="38">
        <v>4118.5166666666664</v>
      </c>
      <c r="M155" s="28">
        <v>3986.25</v>
      </c>
      <c r="N155" s="28">
        <v>3815.25</v>
      </c>
      <c r="O155" s="39">
        <v>291375</v>
      </c>
      <c r="P155" s="40">
        <v>-2.7047332832456798E-2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36.35</v>
      </c>
      <c r="F156" s="37">
        <v>36.5</v>
      </c>
      <c r="G156" s="38">
        <v>35.200000000000003</v>
      </c>
      <c r="H156" s="38">
        <v>34.050000000000004</v>
      </c>
      <c r="I156" s="38">
        <v>32.750000000000007</v>
      </c>
      <c r="J156" s="38">
        <v>37.65</v>
      </c>
      <c r="K156" s="38">
        <v>38.949999999999996</v>
      </c>
      <c r="L156" s="38">
        <v>40.099999999999994</v>
      </c>
      <c r="M156" s="28">
        <v>37.799999999999997</v>
      </c>
      <c r="N156" s="28">
        <v>35.35</v>
      </c>
      <c r="O156" s="39">
        <v>28371000</v>
      </c>
      <c r="P156" s="40">
        <v>-8.2843959731543626E-3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18106.2</v>
      </c>
      <c r="F157" s="37">
        <v>18219.399999999998</v>
      </c>
      <c r="G157" s="38">
        <v>17886.799999999996</v>
      </c>
      <c r="H157" s="38">
        <v>17667.399999999998</v>
      </c>
      <c r="I157" s="38">
        <v>17334.799999999996</v>
      </c>
      <c r="J157" s="38">
        <v>18438.799999999996</v>
      </c>
      <c r="K157" s="38">
        <v>18771.399999999994</v>
      </c>
      <c r="L157" s="38">
        <v>18990.799999999996</v>
      </c>
      <c r="M157" s="28">
        <v>18552</v>
      </c>
      <c r="N157" s="28">
        <v>18000</v>
      </c>
      <c r="O157" s="39">
        <v>297315</v>
      </c>
      <c r="P157" s="40">
        <v>1.1395914479614921E-2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157.05000000000001</v>
      </c>
      <c r="F158" s="37">
        <v>158.63333333333333</v>
      </c>
      <c r="G158" s="38">
        <v>154.81666666666666</v>
      </c>
      <c r="H158" s="38">
        <v>152.58333333333334</v>
      </c>
      <c r="I158" s="38">
        <v>148.76666666666668</v>
      </c>
      <c r="J158" s="38">
        <v>160.86666666666665</v>
      </c>
      <c r="K158" s="38">
        <v>164.68333333333331</v>
      </c>
      <c r="L158" s="38">
        <v>166.91666666666663</v>
      </c>
      <c r="M158" s="28">
        <v>162.44999999999999</v>
      </c>
      <c r="N158" s="28">
        <v>156.4</v>
      </c>
      <c r="O158" s="39">
        <v>50729050</v>
      </c>
      <c r="P158" s="40">
        <v>-1.6943650999740326E-2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158.80000000000001</v>
      </c>
      <c r="F159" s="37">
        <v>159.5</v>
      </c>
      <c r="G159" s="38">
        <v>156.9</v>
      </c>
      <c r="H159" s="38">
        <v>155</v>
      </c>
      <c r="I159" s="38">
        <v>152.4</v>
      </c>
      <c r="J159" s="38">
        <v>161.4</v>
      </c>
      <c r="K159" s="38">
        <v>164.00000000000003</v>
      </c>
      <c r="L159" s="38">
        <v>165.9</v>
      </c>
      <c r="M159" s="28">
        <v>162.1</v>
      </c>
      <c r="N159" s="28">
        <v>157.6</v>
      </c>
      <c r="O159" s="39">
        <v>67641900</v>
      </c>
      <c r="P159" s="40">
        <v>1.7753001715265865E-2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922</v>
      </c>
      <c r="F160" s="37">
        <v>932.56666666666661</v>
      </c>
      <c r="G160" s="38">
        <v>902.13333333333321</v>
      </c>
      <c r="H160" s="38">
        <v>882.26666666666665</v>
      </c>
      <c r="I160" s="38">
        <v>851.83333333333326</v>
      </c>
      <c r="J160" s="38">
        <v>952.43333333333317</v>
      </c>
      <c r="K160" s="38">
        <v>982.86666666666656</v>
      </c>
      <c r="L160" s="38">
        <v>1002.7333333333331</v>
      </c>
      <c r="M160" s="28">
        <v>963</v>
      </c>
      <c r="N160" s="28">
        <v>912.7</v>
      </c>
      <c r="O160" s="39">
        <v>4210500</v>
      </c>
      <c r="P160" s="40">
        <v>1.0245213301981861E-2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3412.65</v>
      </c>
      <c r="F161" s="37">
        <v>3443.4500000000003</v>
      </c>
      <c r="G161" s="38">
        <v>3340.2000000000007</v>
      </c>
      <c r="H161" s="38">
        <v>3267.7500000000005</v>
      </c>
      <c r="I161" s="38">
        <v>3164.5000000000009</v>
      </c>
      <c r="J161" s="38">
        <v>3515.9000000000005</v>
      </c>
      <c r="K161" s="38">
        <v>3619.1499999999996</v>
      </c>
      <c r="L161" s="38">
        <v>3691.6000000000004</v>
      </c>
      <c r="M161" s="28">
        <v>3546.7</v>
      </c>
      <c r="N161" s="28">
        <v>3371</v>
      </c>
      <c r="O161" s="39">
        <v>373075</v>
      </c>
      <c r="P161" s="40">
        <v>-2.8766677513830132E-2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162.75</v>
      </c>
      <c r="F162" s="37">
        <v>161.56666666666666</v>
      </c>
      <c r="G162" s="38">
        <v>159.63333333333333</v>
      </c>
      <c r="H162" s="38">
        <v>156.51666666666665</v>
      </c>
      <c r="I162" s="38">
        <v>154.58333333333331</v>
      </c>
      <c r="J162" s="38">
        <v>164.68333333333334</v>
      </c>
      <c r="K162" s="38">
        <v>166.61666666666667</v>
      </c>
      <c r="L162" s="38">
        <v>169.73333333333335</v>
      </c>
      <c r="M162" s="28">
        <v>163.5</v>
      </c>
      <c r="N162" s="28">
        <v>158.44999999999999</v>
      </c>
      <c r="O162" s="39">
        <v>49407050</v>
      </c>
      <c r="P162" s="40">
        <v>-4.4239219483131004E-2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45377.95</v>
      </c>
      <c r="F163" s="37">
        <v>45544.6</v>
      </c>
      <c r="G163" s="38">
        <v>44976.2</v>
      </c>
      <c r="H163" s="38">
        <v>44574.45</v>
      </c>
      <c r="I163" s="38">
        <v>44006.049999999996</v>
      </c>
      <c r="J163" s="38">
        <v>45946.35</v>
      </c>
      <c r="K163" s="38">
        <v>46514.750000000007</v>
      </c>
      <c r="L163" s="38">
        <v>46916.5</v>
      </c>
      <c r="M163" s="28">
        <v>46113</v>
      </c>
      <c r="N163" s="28">
        <v>45142.85</v>
      </c>
      <c r="O163" s="39">
        <v>78300</v>
      </c>
      <c r="P163" s="40">
        <v>1.873536299765808E-2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2026.3</v>
      </c>
      <c r="F164" s="37">
        <v>2071.2666666666664</v>
      </c>
      <c r="G164" s="38">
        <v>1957.4333333333329</v>
      </c>
      <c r="H164" s="38">
        <v>1888.5666666666666</v>
      </c>
      <c r="I164" s="38">
        <v>1774.7333333333331</v>
      </c>
      <c r="J164" s="38">
        <v>2140.1333333333328</v>
      </c>
      <c r="K164" s="38">
        <v>2253.9666666666667</v>
      </c>
      <c r="L164" s="38">
        <v>2322.8333333333326</v>
      </c>
      <c r="M164" s="28">
        <v>2185.1</v>
      </c>
      <c r="N164" s="28">
        <v>2002.4</v>
      </c>
      <c r="O164" s="39">
        <v>3423750</v>
      </c>
      <c r="P164" s="40">
        <v>1.0551948051948052E-2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4125.1499999999996</v>
      </c>
      <c r="F165" s="37">
        <v>4159.05</v>
      </c>
      <c r="G165" s="38">
        <v>4068.3</v>
      </c>
      <c r="H165" s="38">
        <v>4011.45</v>
      </c>
      <c r="I165" s="38">
        <v>3920.7</v>
      </c>
      <c r="J165" s="38">
        <v>4215.9000000000005</v>
      </c>
      <c r="K165" s="38">
        <v>4306.6500000000005</v>
      </c>
      <c r="L165" s="38">
        <v>4363.5000000000009</v>
      </c>
      <c r="M165" s="28">
        <v>4249.8</v>
      </c>
      <c r="N165" s="28">
        <v>4102.2</v>
      </c>
      <c r="O165" s="39">
        <v>485550</v>
      </c>
      <c r="P165" s="40">
        <v>-7.9681274900398405E-3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213.8</v>
      </c>
      <c r="F166" s="37">
        <v>212.38333333333333</v>
      </c>
      <c r="G166" s="38">
        <v>209.81666666666666</v>
      </c>
      <c r="H166" s="38">
        <v>205.83333333333334</v>
      </c>
      <c r="I166" s="38">
        <v>203.26666666666668</v>
      </c>
      <c r="J166" s="38">
        <v>216.36666666666665</v>
      </c>
      <c r="K166" s="38">
        <v>218.93333333333331</v>
      </c>
      <c r="L166" s="38">
        <v>222.91666666666663</v>
      </c>
      <c r="M166" s="28">
        <v>214.95</v>
      </c>
      <c r="N166" s="28">
        <v>208.4</v>
      </c>
      <c r="O166" s="39">
        <v>15036000</v>
      </c>
      <c r="P166" s="40">
        <v>-7.0991658943466165E-2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114.3</v>
      </c>
      <c r="F167" s="37">
        <v>115.44999999999999</v>
      </c>
      <c r="G167" s="38">
        <v>112.79999999999998</v>
      </c>
      <c r="H167" s="38">
        <v>111.3</v>
      </c>
      <c r="I167" s="38">
        <v>108.64999999999999</v>
      </c>
      <c r="J167" s="38">
        <v>116.94999999999997</v>
      </c>
      <c r="K167" s="38">
        <v>119.59999999999998</v>
      </c>
      <c r="L167" s="38">
        <v>121.09999999999997</v>
      </c>
      <c r="M167" s="28">
        <v>118.1</v>
      </c>
      <c r="N167" s="28">
        <v>113.95</v>
      </c>
      <c r="O167" s="39">
        <v>41626800</v>
      </c>
      <c r="P167" s="40">
        <v>3.0703101013202335E-2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2324.6</v>
      </c>
      <c r="F168" s="37">
        <v>2347.8999999999996</v>
      </c>
      <c r="G168" s="38">
        <v>2279.8499999999995</v>
      </c>
      <c r="H168" s="38">
        <v>2235.1</v>
      </c>
      <c r="I168" s="38">
        <v>2167.0499999999997</v>
      </c>
      <c r="J168" s="38">
        <v>2392.6499999999992</v>
      </c>
      <c r="K168" s="38">
        <v>2460.6999999999994</v>
      </c>
      <c r="L168" s="38">
        <v>2505.4499999999989</v>
      </c>
      <c r="M168" s="28">
        <v>2415.9499999999998</v>
      </c>
      <c r="N168" s="28">
        <v>2303.15</v>
      </c>
      <c r="O168" s="39">
        <v>2860500</v>
      </c>
      <c r="P168" s="40">
        <v>-2.1800461656835086E-2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2791.2</v>
      </c>
      <c r="F169" s="37">
        <v>2808.5</v>
      </c>
      <c r="G169" s="38">
        <v>2724.7</v>
      </c>
      <c r="H169" s="38">
        <v>2658.2</v>
      </c>
      <c r="I169" s="38">
        <v>2574.3999999999996</v>
      </c>
      <c r="J169" s="38">
        <v>2875</v>
      </c>
      <c r="K169" s="38">
        <v>2958.8</v>
      </c>
      <c r="L169" s="38">
        <v>3025.3</v>
      </c>
      <c r="M169" s="28">
        <v>2892.3</v>
      </c>
      <c r="N169" s="28">
        <v>2742</v>
      </c>
      <c r="O169" s="39">
        <v>1478500</v>
      </c>
      <c r="P169" s="40">
        <v>-1.3511259382819015E-2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34.450000000000003</v>
      </c>
      <c r="F170" s="37">
        <v>34.766666666666673</v>
      </c>
      <c r="G170" s="38">
        <v>33.933333333333344</v>
      </c>
      <c r="H170" s="38">
        <v>33.416666666666671</v>
      </c>
      <c r="I170" s="38">
        <v>32.583333333333343</v>
      </c>
      <c r="J170" s="38">
        <v>35.283333333333346</v>
      </c>
      <c r="K170" s="38">
        <v>36.116666666666674</v>
      </c>
      <c r="L170" s="38">
        <v>36.633333333333347</v>
      </c>
      <c r="M170" s="28">
        <v>35.6</v>
      </c>
      <c r="N170" s="28">
        <v>34.25</v>
      </c>
      <c r="O170" s="39">
        <v>247312000</v>
      </c>
      <c r="P170" s="40">
        <v>2.3777983838919062E-2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2435.65</v>
      </c>
      <c r="F171" s="37">
        <v>2454.8833333333332</v>
      </c>
      <c r="G171" s="38">
        <v>2400.7666666666664</v>
      </c>
      <c r="H171" s="38">
        <v>2365.8833333333332</v>
      </c>
      <c r="I171" s="38">
        <v>2311.7666666666664</v>
      </c>
      <c r="J171" s="38">
        <v>2489.7666666666664</v>
      </c>
      <c r="K171" s="38">
        <v>2543.8833333333332</v>
      </c>
      <c r="L171" s="38">
        <v>2578.7666666666664</v>
      </c>
      <c r="M171" s="28">
        <v>2509</v>
      </c>
      <c r="N171" s="28">
        <v>2420</v>
      </c>
      <c r="O171" s="39">
        <v>676200</v>
      </c>
      <c r="P171" s="40">
        <v>2.0371208691715707E-2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237.9</v>
      </c>
      <c r="F172" s="37">
        <v>237.08333333333334</v>
      </c>
      <c r="G172" s="38">
        <v>234.4666666666667</v>
      </c>
      <c r="H172" s="38">
        <v>231.03333333333336</v>
      </c>
      <c r="I172" s="38">
        <v>228.41666666666671</v>
      </c>
      <c r="J172" s="38">
        <v>240.51666666666668</v>
      </c>
      <c r="K172" s="38">
        <v>243.1333333333333</v>
      </c>
      <c r="L172" s="38">
        <v>246.56666666666666</v>
      </c>
      <c r="M172" s="28">
        <v>239.7</v>
      </c>
      <c r="N172" s="28">
        <v>233.65</v>
      </c>
      <c r="O172" s="39">
        <v>38757678</v>
      </c>
      <c r="P172" s="40">
        <v>-1.2699518417632389E-2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1781.6</v>
      </c>
      <c r="F173" s="37">
        <v>1793.3166666666666</v>
      </c>
      <c r="G173" s="38">
        <v>1764.6333333333332</v>
      </c>
      <c r="H173" s="38">
        <v>1747.6666666666665</v>
      </c>
      <c r="I173" s="38">
        <v>1718.9833333333331</v>
      </c>
      <c r="J173" s="38">
        <v>1810.2833333333333</v>
      </c>
      <c r="K173" s="38">
        <v>1838.9666666666667</v>
      </c>
      <c r="L173" s="38">
        <v>1855.9333333333334</v>
      </c>
      <c r="M173" s="28">
        <v>1822</v>
      </c>
      <c r="N173" s="28">
        <v>1776.35</v>
      </c>
      <c r="O173" s="39">
        <v>2401707</v>
      </c>
      <c r="P173" s="40">
        <v>1.0099281068127354E-2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176.5</v>
      </c>
      <c r="F174" s="37">
        <v>174.76666666666665</v>
      </c>
      <c r="G174" s="38">
        <v>170.1333333333333</v>
      </c>
      <c r="H174" s="38">
        <v>163.76666666666665</v>
      </c>
      <c r="I174" s="38">
        <v>159.1333333333333</v>
      </c>
      <c r="J174" s="38">
        <v>181.1333333333333</v>
      </c>
      <c r="K174" s="38">
        <v>185.76666666666662</v>
      </c>
      <c r="L174" s="38">
        <v>192.1333333333333</v>
      </c>
      <c r="M174" s="28">
        <v>179.4</v>
      </c>
      <c r="N174" s="28">
        <v>168.4</v>
      </c>
      <c r="O174" s="39">
        <v>7864500</v>
      </c>
      <c r="P174" s="40">
        <v>0.18272050530115047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751.3</v>
      </c>
      <c r="F175" s="37">
        <v>759.91666666666663</v>
      </c>
      <c r="G175" s="38">
        <v>733.98333333333323</v>
      </c>
      <c r="H175" s="38">
        <v>716.66666666666663</v>
      </c>
      <c r="I175" s="38">
        <v>690.73333333333323</v>
      </c>
      <c r="J175" s="38">
        <v>777.23333333333323</v>
      </c>
      <c r="K175" s="38">
        <v>803.16666666666663</v>
      </c>
      <c r="L175" s="38">
        <v>820.48333333333323</v>
      </c>
      <c r="M175" s="28">
        <v>785.85</v>
      </c>
      <c r="N175" s="28">
        <v>742.6</v>
      </c>
      <c r="O175" s="39">
        <v>2530450</v>
      </c>
      <c r="P175" s="40">
        <v>-6.8523153942428042E-2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117.35</v>
      </c>
      <c r="F176" s="37">
        <v>118.95</v>
      </c>
      <c r="G176" s="38">
        <v>114.75</v>
      </c>
      <c r="H176" s="38">
        <v>112.14999999999999</v>
      </c>
      <c r="I176" s="38">
        <v>107.94999999999999</v>
      </c>
      <c r="J176" s="38">
        <v>121.55000000000001</v>
      </c>
      <c r="K176" s="38">
        <v>125.75000000000003</v>
      </c>
      <c r="L176" s="38">
        <v>128.35000000000002</v>
      </c>
      <c r="M176" s="28">
        <v>123.15</v>
      </c>
      <c r="N176" s="28">
        <v>116.35</v>
      </c>
      <c r="O176" s="39">
        <v>47215800</v>
      </c>
      <c r="P176" s="40">
        <v>-3.7543622191057044E-2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123.7</v>
      </c>
      <c r="F177" s="37">
        <v>125.01666666666667</v>
      </c>
      <c r="G177" s="38">
        <v>121.88333333333333</v>
      </c>
      <c r="H177" s="38">
        <v>120.06666666666666</v>
      </c>
      <c r="I177" s="38">
        <v>116.93333333333332</v>
      </c>
      <c r="J177" s="38">
        <v>126.83333333333333</v>
      </c>
      <c r="K177" s="38">
        <v>129.9666666666667</v>
      </c>
      <c r="L177" s="38">
        <v>131.78333333333333</v>
      </c>
      <c r="M177" s="28">
        <v>128.15</v>
      </c>
      <c r="N177" s="28">
        <v>123.2</v>
      </c>
      <c r="O177" s="39">
        <v>27798000</v>
      </c>
      <c r="P177" s="40">
        <v>-7.9229122055674527E-3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2703.05</v>
      </c>
      <c r="F178" s="37">
        <v>2728.3333333333335</v>
      </c>
      <c r="G178" s="38">
        <v>2661.7166666666672</v>
      </c>
      <c r="H178" s="38">
        <v>2620.3833333333337</v>
      </c>
      <c r="I178" s="38">
        <v>2553.7666666666673</v>
      </c>
      <c r="J178" s="38">
        <v>2769.666666666667</v>
      </c>
      <c r="K178" s="38">
        <v>2836.2833333333328</v>
      </c>
      <c r="L178" s="38">
        <v>2877.6166666666668</v>
      </c>
      <c r="M178" s="28">
        <v>2794.95</v>
      </c>
      <c r="N178" s="28">
        <v>2687</v>
      </c>
      <c r="O178" s="39">
        <v>34959250</v>
      </c>
      <c r="P178" s="40">
        <v>-1.5208853980721172E-3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94.95</v>
      </c>
      <c r="F179" s="37">
        <v>95.899999999999991</v>
      </c>
      <c r="G179" s="38">
        <v>92.999999999999986</v>
      </c>
      <c r="H179" s="38">
        <v>91.05</v>
      </c>
      <c r="I179" s="38">
        <v>88.149999999999991</v>
      </c>
      <c r="J179" s="38">
        <v>97.84999999999998</v>
      </c>
      <c r="K179" s="38">
        <v>100.74999999999999</v>
      </c>
      <c r="L179" s="38">
        <v>102.69999999999997</v>
      </c>
      <c r="M179" s="28">
        <v>98.8</v>
      </c>
      <c r="N179" s="28">
        <v>93.95</v>
      </c>
      <c r="O179" s="39">
        <v>136481000</v>
      </c>
      <c r="P179" s="40">
        <v>5.3330583321670334E-3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785.75</v>
      </c>
      <c r="F180" s="37">
        <v>797.93333333333339</v>
      </c>
      <c r="G180" s="38">
        <v>765.86666666666679</v>
      </c>
      <c r="H180" s="38">
        <v>745.98333333333335</v>
      </c>
      <c r="I180" s="38">
        <v>713.91666666666674</v>
      </c>
      <c r="J180" s="38">
        <v>817.81666666666683</v>
      </c>
      <c r="K180" s="38">
        <v>849.88333333333344</v>
      </c>
      <c r="L180" s="38">
        <v>869.76666666666688</v>
      </c>
      <c r="M180" s="28">
        <v>830</v>
      </c>
      <c r="N180" s="28">
        <v>778.05</v>
      </c>
      <c r="O180" s="39">
        <v>7629300</v>
      </c>
      <c r="P180" s="40">
        <v>-1.0605703511666273E-3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1080.7</v>
      </c>
      <c r="F181" s="37">
        <v>1081.7666666666667</v>
      </c>
      <c r="G181" s="38">
        <v>1066.4333333333334</v>
      </c>
      <c r="H181" s="38">
        <v>1052.1666666666667</v>
      </c>
      <c r="I181" s="38">
        <v>1036.8333333333335</v>
      </c>
      <c r="J181" s="38">
        <v>1096.0333333333333</v>
      </c>
      <c r="K181" s="38">
        <v>1111.3666666666668</v>
      </c>
      <c r="L181" s="38">
        <v>1125.6333333333332</v>
      </c>
      <c r="M181" s="28">
        <v>1097.0999999999999</v>
      </c>
      <c r="N181" s="28">
        <v>1067.5</v>
      </c>
      <c r="O181" s="39">
        <v>7352250</v>
      </c>
      <c r="P181" s="40">
        <v>-1.2093117000906983E-2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479.3</v>
      </c>
      <c r="F182" s="37">
        <v>484.4666666666667</v>
      </c>
      <c r="G182" s="38">
        <v>471.43333333333339</v>
      </c>
      <c r="H182" s="38">
        <v>463.56666666666672</v>
      </c>
      <c r="I182" s="38">
        <v>450.53333333333342</v>
      </c>
      <c r="J182" s="38">
        <v>492.33333333333337</v>
      </c>
      <c r="K182" s="38">
        <v>505.36666666666667</v>
      </c>
      <c r="L182" s="38">
        <v>513.23333333333335</v>
      </c>
      <c r="M182" s="28">
        <v>497.5</v>
      </c>
      <c r="N182" s="28">
        <v>476.6</v>
      </c>
      <c r="O182" s="39">
        <v>63904500</v>
      </c>
      <c r="P182" s="40">
        <v>3.2599738232585197E-2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25237.55</v>
      </c>
      <c r="F183" s="37">
        <v>25722.350000000002</v>
      </c>
      <c r="G183" s="38">
        <v>24644.700000000004</v>
      </c>
      <c r="H183" s="38">
        <v>24051.850000000002</v>
      </c>
      <c r="I183" s="38">
        <v>22974.200000000004</v>
      </c>
      <c r="J183" s="38">
        <v>26315.200000000004</v>
      </c>
      <c r="K183" s="38">
        <v>27392.850000000006</v>
      </c>
      <c r="L183" s="38">
        <v>27985.700000000004</v>
      </c>
      <c r="M183" s="28">
        <v>26800</v>
      </c>
      <c r="N183" s="28">
        <v>25129.5</v>
      </c>
      <c r="O183" s="39">
        <v>193775</v>
      </c>
      <c r="P183" s="40">
        <v>1.2144162966832071E-2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2204.25</v>
      </c>
      <c r="F184" s="37">
        <v>2223.9500000000003</v>
      </c>
      <c r="G184" s="38">
        <v>2180.1500000000005</v>
      </c>
      <c r="H184" s="38">
        <v>2156.0500000000002</v>
      </c>
      <c r="I184" s="38">
        <v>2112.2500000000005</v>
      </c>
      <c r="J184" s="38">
        <v>2248.0500000000006</v>
      </c>
      <c r="K184" s="38">
        <v>2291.8500000000008</v>
      </c>
      <c r="L184" s="38">
        <v>2315.9500000000007</v>
      </c>
      <c r="M184" s="28">
        <v>2267.75</v>
      </c>
      <c r="N184" s="28">
        <v>2199.85</v>
      </c>
      <c r="O184" s="39">
        <v>1580425</v>
      </c>
      <c r="P184" s="40">
        <v>-5.1930067509087761E-3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2413.75</v>
      </c>
      <c r="F185" s="37">
        <v>2457.2833333333333</v>
      </c>
      <c r="G185" s="38">
        <v>2362.6166666666668</v>
      </c>
      <c r="H185" s="38">
        <v>2311.4833333333336</v>
      </c>
      <c r="I185" s="38">
        <v>2216.8166666666671</v>
      </c>
      <c r="J185" s="38">
        <v>2508.4166666666665</v>
      </c>
      <c r="K185" s="38">
        <v>2603.0833333333335</v>
      </c>
      <c r="L185" s="38">
        <v>2654.2166666666662</v>
      </c>
      <c r="M185" s="28">
        <v>2551.9499999999998</v>
      </c>
      <c r="N185" s="28">
        <v>2406.15</v>
      </c>
      <c r="O185" s="39">
        <v>3080250</v>
      </c>
      <c r="P185" s="40">
        <v>2.176887672596094E-2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1150.3</v>
      </c>
      <c r="F186" s="37">
        <v>1180.75</v>
      </c>
      <c r="G186" s="38">
        <v>1101.8</v>
      </c>
      <c r="H186" s="38">
        <v>1053.3</v>
      </c>
      <c r="I186" s="38">
        <v>974.34999999999991</v>
      </c>
      <c r="J186" s="38">
        <v>1229.25</v>
      </c>
      <c r="K186" s="38">
        <v>1308.1999999999998</v>
      </c>
      <c r="L186" s="38">
        <v>1356.7</v>
      </c>
      <c r="M186" s="28">
        <v>1259.7</v>
      </c>
      <c r="N186" s="28">
        <v>1132.25</v>
      </c>
      <c r="O186" s="39">
        <v>5108400</v>
      </c>
      <c r="P186" s="40">
        <v>-1.0996670022457989E-2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312.85000000000002</v>
      </c>
      <c r="F187" s="37">
        <v>317.81666666666666</v>
      </c>
      <c r="G187" s="38">
        <v>305.7833333333333</v>
      </c>
      <c r="H187" s="38">
        <v>298.71666666666664</v>
      </c>
      <c r="I187" s="38">
        <v>286.68333333333328</v>
      </c>
      <c r="J187" s="38">
        <v>324.88333333333333</v>
      </c>
      <c r="K187" s="38">
        <v>336.91666666666674</v>
      </c>
      <c r="L187" s="38">
        <v>343.98333333333335</v>
      </c>
      <c r="M187" s="28">
        <v>329.85</v>
      </c>
      <c r="N187" s="28">
        <v>310.75</v>
      </c>
      <c r="O187" s="39">
        <v>4473900</v>
      </c>
      <c r="P187" s="40">
        <v>-6.7932067932067932E-3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901.6</v>
      </c>
      <c r="F188" s="37">
        <v>907.66666666666663</v>
      </c>
      <c r="G188" s="38">
        <v>890.13333333333321</v>
      </c>
      <c r="H188" s="38">
        <v>878.66666666666663</v>
      </c>
      <c r="I188" s="38">
        <v>861.13333333333321</v>
      </c>
      <c r="J188" s="38">
        <v>919.13333333333321</v>
      </c>
      <c r="K188" s="38">
        <v>936.66666666666674</v>
      </c>
      <c r="L188" s="38">
        <v>948.13333333333321</v>
      </c>
      <c r="M188" s="28">
        <v>925.2</v>
      </c>
      <c r="N188" s="28">
        <v>896.2</v>
      </c>
      <c r="O188" s="39">
        <v>18583600</v>
      </c>
      <c r="P188" s="40">
        <v>7.1088517711611399E-2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461.55</v>
      </c>
      <c r="F189" s="37">
        <v>468.8</v>
      </c>
      <c r="G189" s="38">
        <v>452.6</v>
      </c>
      <c r="H189" s="38">
        <v>443.65000000000003</v>
      </c>
      <c r="I189" s="38">
        <v>427.45000000000005</v>
      </c>
      <c r="J189" s="38">
        <v>477.75</v>
      </c>
      <c r="K189" s="38">
        <v>493.94999999999993</v>
      </c>
      <c r="L189" s="38">
        <v>502.9</v>
      </c>
      <c r="M189" s="28">
        <v>485</v>
      </c>
      <c r="N189" s="28">
        <v>459.85</v>
      </c>
      <c r="O189" s="39">
        <v>12529500</v>
      </c>
      <c r="P189" s="40">
        <v>-1.171320397539044E-2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609.25</v>
      </c>
      <c r="F190" s="37">
        <v>611.9666666666667</v>
      </c>
      <c r="G190" s="38">
        <v>600.38333333333344</v>
      </c>
      <c r="H190" s="38">
        <v>591.51666666666677</v>
      </c>
      <c r="I190" s="38">
        <v>579.93333333333351</v>
      </c>
      <c r="J190" s="38">
        <v>620.83333333333337</v>
      </c>
      <c r="K190" s="38">
        <v>632.41666666666663</v>
      </c>
      <c r="L190" s="38">
        <v>641.2833333333333</v>
      </c>
      <c r="M190" s="28">
        <v>623.54999999999995</v>
      </c>
      <c r="N190" s="28">
        <v>603.1</v>
      </c>
      <c r="O190" s="39">
        <v>805800</v>
      </c>
      <c r="P190" s="40">
        <v>-3.0674846625766871E-2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1039.4000000000001</v>
      </c>
      <c r="F191" s="37">
        <v>1042.1333333333334</v>
      </c>
      <c r="G191" s="38">
        <v>1028.2666666666669</v>
      </c>
      <c r="H191" s="38">
        <v>1017.1333333333334</v>
      </c>
      <c r="I191" s="38">
        <v>1003.2666666666669</v>
      </c>
      <c r="J191" s="38">
        <v>1053.2666666666669</v>
      </c>
      <c r="K191" s="38">
        <v>1067.1333333333332</v>
      </c>
      <c r="L191" s="38">
        <v>1078.2666666666669</v>
      </c>
      <c r="M191" s="28">
        <v>1056</v>
      </c>
      <c r="N191" s="28">
        <v>1031</v>
      </c>
      <c r="O191" s="39">
        <v>6571000</v>
      </c>
      <c r="P191" s="40">
        <v>3.2202324850769716E-2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1043.3499999999999</v>
      </c>
      <c r="F192" s="37">
        <v>1058.9666666666665</v>
      </c>
      <c r="G192" s="38">
        <v>1020.4333333333329</v>
      </c>
      <c r="H192" s="38">
        <v>997.51666666666642</v>
      </c>
      <c r="I192" s="38">
        <v>958.98333333333289</v>
      </c>
      <c r="J192" s="38">
        <v>1081.883333333333</v>
      </c>
      <c r="K192" s="38">
        <v>1120.4166666666663</v>
      </c>
      <c r="L192" s="38">
        <v>1143.333333333333</v>
      </c>
      <c r="M192" s="28">
        <v>1097.5</v>
      </c>
      <c r="N192" s="28">
        <v>1036.05</v>
      </c>
      <c r="O192" s="39">
        <v>5065700</v>
      </c>
      <c r="P192" s="40">
        <v>-8.4946468066782795E-3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805.9</v>
      </c>
      <c r="F193" s="37">
        <v>812.93333333333339</v>
      </c>
      <c r="G193" s="38">
        <v>795.46666666666681</v>
      </c>
      <c r="H193" s="38">
        <v>785.03333333333342</v>
      </c>
      <c r="I193" s="38">
        <v>767.56666666666683</v>
      </c>
      <c r="J193" s="38">
        <v>823.36666666666679</v>
      </c>
      <c r="K193" s="38">
        <v>840.83333333333348</v>
      </c>
      <c r="L193" s="38">
        <v>851.26666666666677</v>
      </c>
      <c r="M193" s="28">
        <v>830.4</v>
      </c>
      <c r="N193" s="28">
        <v>802.5</v>
      </c>
      <c r="O193" s="39">
        <v>6568425</v>
      </c>
      <c r="P193" s="40">
        <v>3.246684350132626E-2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424.05</v>
      </c>
      <c r="F194" s="37">
        <v>428.95</v>
      </c>
      <c r="G194" s="38">
        <v>416.34999999999997</v>
      </c>
      <c r="H194" s="38">
        <v>408.65</v>
      </c>
      <c r="I194" s="38">
        <v>396.04999999999995</v>
      </c>
      <c r="J194" s="38">
        <v>436.65</v>
      </c>
      <c r="K194" s="38">
        <v>449.25</v>
      </c>
      <c r="L194" s="38">
        <v>456.95</v>
      </c>
      <c r="M194" s="28">
        <v>441.55</v>
      </c>
      <c r="N194" s="28">
        <v>421.25</v>
      </c>
      <c r="O194" s="39">
        <v>83267025</v>
      </c>
      <c r="P194" s="40">
        <v>-3.6149714383152871E-3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245.9</v>
      </c>
      <c r="F195" s="37">
        <v>248.15</v>
      </c>
      <c r="G195" s="38">
        <v>241.5</v>
      </c>
      <c r="H195" s="38">
        <v>237.1</v>
      </c>
      <c r="I195" s="38">
        <v>230.45</v>
      </c>
      <c r="J195" s="38">
        <v>252.55</v>
      </c>
      <c r="K195" s="38">
        <v>259.20000000000005</v>
      </c>
      <c r="L195" s="38">
        <v>263.60000000000002</v>
      </c>
      <c r="M195" s="28">
        <v>254.8</v>
      </c>
      <c r="N195" s="28">
        <v>243.75</v>
      </c>
      <c r="O195" s="39">
        <v>100693125</v>
      </c>
      <c r="P195" s="40">
        <v>2.5538492556873549E-3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1265.05</v>
      </c>
      <c r="F196" s="37">
        <v>1282.95</v>
      </c>
      <c r="G196" s="38">
        <v>1240.9000000000001</v>
      </c>
      <c r="H196" s="38">
        <v>1216.75</v>
      </c>
      <c r="I196" s="38">
        <v>1174.7</v>
      </c>
      <c r="J196" s="38">
        <v>1307.1000000000001</v>
      </c>
      <c r="K196" s="38">
        <v>1349.1499999999999</v>
      </c>
      <c r="L196" s="38">
        <v>1373.3000000000002</v>
      </c>
      <c r="M196" s="28">
        <v>1325</v>
      </c>
      <c r="N196" s="28">
        <v>1258.8</v>
      </c>
      <c r="O196" s="39">
        <v>29359850</v>
      </c>
      <c r="P196" s="40">
        <v>-1.9215487972260349E-3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3483.45</v>
      </c>
      <c r="F197" s="37">
        <v>3507.7833333333333</v>
      </c>
      <c r="G197" s="38">
        <v>3446.9166666666665</v>
      </c>
      <c r="H197" s="38">
        <v>3410.3833333333332</v>
      </c>
      <c r="I197" s="38">
        <v>3349.5166666666664</v>
      </c>
      <c r="J197" s="38">
        <v>3544.3166666666666</v>
      </c>
      <c r="K197" s="38">
        <v>3605.1833333333334</v>
      </c>
      <c r="L197" s="38">
        <v>3641.7166666666667</v>
      </c>
      <c r="M197" s="28">
        <v>3568.65</v>
      </c>
      <c r="N197" s="28">
        <v>3471.25</v>
      </c>
      <c r="O197" s="39">
        <v>11462100</v>
      </c>
      <c r="P197" s="40">
        <v>2.1208921913213146E-2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1217.45</v>
      </c>
      <c r="F198" s="37">
        <v>1224.0333333333335</v>
      </c>
      <c r="G198" s="38">
        <v>1198.666666666667</v>
      </c>
      <c r="H198" s="38">
        <v>1179.8833333333334</v>
      </c>
      <c r="I198" s="38">
        <v>1154.5166666666669</v>
      </c>
      <c r="J198" s="38">
        <v>1242.8166666666671</v>
      </c>
      <c r="K198" s="38">
        <v>1268.1833333333334</v>
      </c>
      <c r="L198" s="38">
        <v>1286.9666666666672</v>
      </c>
      <c r="M198" s="28">
        <v>1249.4000000000001</v>
      </c>
      <c r="N198" s="28">
        <v>1205.25</v>
      </c>
      <c r="O198" s="39">
        <v>17738400</v>
      </c>
      <c r="P198" s="40">
        <v>3.3236640687799253E-2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2290.4</v>
      </c>
      <c r="F199" s="37">
        <v>2327.6833333333334</v>
      </c>
      <c r="G199" s="38">
        <v>2240.416666666667</v>
      </c>
      <c r="H199" s="38">
        <v>2190.4333333333334</v>
      </c>
      <c r="I199" s="38">
        <v>2103.166666666667</v>
      </c>
      <c r="J199" s="38">
        <v>2377.666666666667</v>
      </c>
      <c r="K199" s="38">
        <v>2464.9333333333334</v>
      </c>
      <c r="L199" s="38">
        <v>2514.916666666667</v>
      </c>
      <c r="M199" s="28">
        <v>2414.9499999999998</v>
      </c>
      <c r="N199" s="28">
        <v>2277.6999999999998</v>
      </c>
      <c r="O199" s="39">
        <v>6319125</v>
      </c>
      <c r="P199" s="40">
        <v>5.4373670379176571E-2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2696.85</v>
      </c>
      <c r="F200" s="37">
        <v>2728.2999999999997</v>
      </c>
      <c r="G200" s="38">
        <v>2654.5499999999993</v>
      </c>
      <c r="H200" s="38">
        <v>2612.2499999999995</v>
      </c>
      <c r="I200" s="38">
        <v>2538.4999999999991</v>
      </c>
      <c r="J200" s="38">
        <v>2770.5999999999995</v>
      </c>
      <c r="K200" s="38">
        <v>2844.3500000000004</v>
      </c>
      <c r="L200" s="38">
        <v>2886.6499999999996</v>
      </c>
      <c r="M200" s="28">
        <v>2802.05</v>
      </c>
      <c r="N200" s="28">
        <v>2686</v>
      </c>
      <c r="O200" s="39">
        <v>629750</v>
      </c>
      <c r="P200" s="40">
        <v>2.1492295214922953E-2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530.9</v>
      </c>
      <c r="F201" s="37">
        <v>535.13333333333333</v>
      </c>
      <c r="G201" s="38">
        <v>525.26666666666665</v>
      </c>
      <c r="H201" s="38">
        <v>519.63333333333333</v>
      </c>
      <c r="I201" s="38">
        <v>509.76666666666665</v>
      </c>
      <c r="J201" s="38">
        <v>540.76666666666665</v>
      </c>
      <c r="K201" s="38">
        <v>550.63333333333321</v>
      </c>
      <c r="L201" s="38">
        <v>556.26666666666665</v>
      </c>
      <c r="M201" s="28">
        <v>545</v>
      </c>
      <c r="N201" s="28">
        <v>529.5</v>
      </c>
      <c r="O201" s="39">
        <v>3034500</v>
      </c>
      <c r="P201" s="40">
        <v>6.9686411149825784E-3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1214.6500000000001</v>
      </c>
      <c r="F202" s="37">
        <v>1219.1000000000001</v>
      </c>
      <c r="G202" s="38">
        <v>1201.7000000000003</v>
      </c>
      <c r="H202" s="38">
        <v>1188.7500000000002</v>
      </c>
      <c r="I202" s="38">
        <v>1171.3500000000004</v>
      </c>
      <c r="J202" s="38">
        <v>1232.0500000000002</v>
      </c>
      <c r="K202" s="38">
        <v>1249.4500000000003</v>
      </c>
      <c r="L202" s="38">
        <v>1262.4000000000001</v>
      </c>
      <c r="M202" s="28">
        <v>1236.5</v>
      </c>
      <c r="N202" s="28">
        <v>1206.1500000000001</v>
      </c>
      <c r="O202" s="39">
        <v>2628850</v>
      </c>
      <c r="P202" s="40">
        <v>-4.8543689320388349E-2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629.54999999999995</v>
      </c>
      <c r="F203" s="37">
        <v>637.36666666666667</v>
      </c>
      <c r="G203" s="38">
        <v>618.2833333333333</v>
      </c>
      <c r="H203" s="38">
        <v>607.01666666666665</v>
      </c>
      <c r="I203" s="38">
        <v>587.93333333333328</v>
      </c>
      <c r="J203" s="38">
        <v>648.63333333333333</v>
      </c>
      <c r="K203" s="38">
        <v>667.71666666666658</v>
      </c>
      <c r="L203" s="38">
        <v>678.98333333333335</v>
      </c>
      <c r="M203" s="28">
        <v>656.45</v>
      </c>
      <c r="N203" s="28">
        <v>626.1</v>
      </c>
      <c r="O203" s="39">
        <v>6832000</v>
      </c>
      <c r="P203" s="40">
        <v>2.736842105263158E-2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1500.3</v>
      </c>
      <c r="F204" s="37">
        <v>1527.4666666666665</v>
      </c>
      <c r="G204" s="38">
        <v>1465.1833333333329</v>
      </c>
      <c r="H204" s="38">
        <v>1430.0666666666664</v>
      </c>
      <c r="I204" s="38">
        <v>1367.7833333333328</v>
      </c>
      <c r="J204" s="38">
        <v>1562.583333333333</v>
      </c>
      <c r="K204" s="38">
        <v>1624.8666666666663</v>
      </c>
      <c r="L204" s="38">
        <v>1659.9833333333331</v>
      </c>
      <c r="M204" s="28">
        <v>1589.75</v>
      </c>
      <c r="N204" s="28">
        <v>1492.35</v>
      </c>
      <c r="O204" s="39">
        <v>1260700</v>
      </c>
      <c r="P204" s="40">
        <v>-1.3466413181242079E-3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6526.7</v>
      </c>
      <c r="F205" s="37">
        <v>6585.333333333333</v>
      </c>
      <c r="G205" s="38">
        <v>6449.1166666666659</v>
      </c>
      <c r="H205" s="38">
        <v>6371.5333333333328</v>
      </c>
      <c r="I205" s="38">
        <v>6235.3166666666657</v>
      </c>
      <c r="J205" s="38">
        <v>6662.9166666666661</v>
      </c>
      <c r="K205" s="38">
        <v>6799.1333333333332</v>
      </c>
      <c r="L205" s="38">
        <v>6876.7166666666662</v>
      </c>
      <c r="M205" s="28">
        <v>6721.55</v>
      </c>
      <c r="N205" s="28">
        <v>6507.75</v>
      </c>
      <c r="O205" s="39">
        <v>2029300</v>
      </c>
      <c r="P205" s="40">
        <v>-1.9707345913189142E-4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825.95</v>
      </c>
      <c r="F206" s="37">
        <v>831.2833333333333</v>
      </c>
      <c r="G206" s="38">
        <v>812.66666666666663</v>
      </c>
      <c r="H206" s="38">
        <v>799.38333333333333</v>
      </c>
      <c r="I206" s="38">
        <v>780.76666666666665</v>
      </c>
      <c r="J206" s="38">
        <v>844.56666666666661</v>
      </c>
      <c r="K206" s="38">
        <v>863.18333333333339</v>
      </c>
      <c r="L206" s="38">
        <v>876.46666666666658</v>
      </c>
      <c r="M206" s="28">
        <v>849.9</v>
      </c>
      <c r="N206" s="28">
        <v>818</v>
      </c>
      <c r="O206" s="39">
        <v>22427600</v>
      </c>
      <c r="P206" s="40">
        <v>1.6377989866855191E-2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395.65</v>
      </c>
      <c r="F207" s="37">
        <v>399.93333333333334</v>
      </c>
      <c r="G207" s="38">
        <v>388.36666666666667</v>
      </c>
      <c r="H207" s="38">
        <v>381.08333333333331</v>
      </c>
      <c r="I207" s="38">
        <v>369.51666666666665</v>
      </c>
      <c r="J207" s="38">
        <v>407.2166666666667</v>
      </c>
      <c r="K207" s="38">
        <v>418.78333333333342</v>
      </c>
      <c r="L207" s="38">
        <v>426.06666666666672</v>
      </c>
      <c r="M207" s="28">
        <v>411.5</v>
      </c>
      <c r="N207" s="28">
        <v>392.65</v>
      </c>
      <c r="O207" s="39">
        <v>49217150</v>
      </c>
      <c r="P207" s="40">
        <v>-2.1298236962150167E-2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1140.5999999999999</v>
      </c>
      <c r="F208" s="37">
        <v>1168.3166666666666</v>
      </c>
      <c r="G208" s="38">
        <v>1106.8333333333333</v>
      </c>
      <c r="H208" s="38">
        <v>1073.0666666666666</v>
      </c>
      <c r="I208" s="38">
        <v>1011.5833333333333</v>
      </c>
      <c r="J208" s="38">
        <v>1202.0833333333333</v>
      </c>
      <c r="K208" s="38">
        <v>1263.5666666666668</v>
      </c>
      <c r="L208" s="38">
        <v>1297.3333333333333</v>
      </c>
      <c r="M208" s="28">
        <v>1229.8</v>
      </c>
      <c r="N208" s="28">
        <v>1134.55</v>
      </c>
      <c r="O208" s="39">
        <v>3515000</v>
      </c>
      <c r="P208" s="40">
        <v>0.13956881180094019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1629.5</v>
      </c>
      <c r="F209" s="37">
        <v>1640.8166666666666</v>
      </c>
      <c r="G209" s="38">
        <v>1609.3833333333332</v>
      </c>
      <c r="H209" s="38">
        <v>1589.2666666666667</v>
      </c>
      <c r="I209" s="38">
        <v>1557.8333333333333</v>
      </c>
      <c r="J209" s="38">
        <v>1660.9333333333332</v>
      </c>
      <c r="K209" s="38">
        <v>1692.3666666666666</v>
      </c>
      <c r="L209" s="38">
        <v>1712.4833333333331</v>
      </c>
      <c r="M209" s="28">
        <v>1672.25</v>
      </c>
      <c r="N209" s="28">
        <v>1620.7</v>
      </c>
      <c r="O209" s="39">
        <v>882750</v>
      </c>
      <c r="P209" s="40">
        <v>-1.0092514718250631E-2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493.8</v>
      </c>
      <c r="F210" s="37">
        <v>496.7</v>
      </c>
      <c r="G210" s="38">
        <v>487.84999999999997</v>
      </c>
      <c r="H210" s="38">
        <v>481.9</v>
      </c>
      <c r="I210" s="38">
        <v>473.04999999999995</v>
      </c>
      <c r="J210" s="38">
        <v>502.65</v>
      </c>
      <c r="K210" s="38">
        <v>511.5</v>
      </c>
      <c r="L210" s="38">
        <v>517.45000000000005</v>
      </c>
      <c r="M210" s="28">
        <v>505.55</v>
      </c>
      <c r="N210" s="28">
        <v>490.75</v>
      </c>
      <c r="O210" s="39">
        <v>38912200</v>
      </c>
      <c r="P210" s="40">
        <v>-1.0446812298146124E-2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244.7</v>
      </c>
      <c r="F211" s="37">
        <v>249.04999999999998</v>
      </c>
      <c r="G211" s="38">
        <v>238.64999999999998</v>
      </c>
      <c r="H211" s="38">
        <v>232.6</v>
      </c>
      <c r="I211" s="38">
        <v>222.2</v>
      </c>
      <c r="J211" s="38">
        <v>255.09999999999997</v>
      </c>
      <c r="K211" s="38">
        <v>265.5</v>
      </c>
      <c r="L211" s="38">
        <v>271.54999999999995</v>
      </c>
      <c r="M211" s="28">
        <v>259.45</v>
      </c>
      <c r="N211" s="28">
        <v>243</v>
      </c>
      <c r="O211" s="39">
        <v>82278000</v>
      </c>
      <c r="P211" s="40">
        <v>-7.0957932083122151E-3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339.55</v>
      </c>
      <c r="F212" s="37">
        <v>343.5</v>
      </c>
      <c r="G212" s="38">
        <v>334.55</v>
      </c>
      <c r="H212" s="38">
        <v>329.55</v>
      </c>
      <c r="I212" s="38">
        <v>320.60000000000002</v>
      </c>
      <c r="J212" s="38">
        <v>348.5</v>
      </c>
      <c r="K212" s="38">
        <v>357.45000000000005</v>
      </c>
      <c r="L212" s="38">
        <v>362.45</v>
      </c>
      <c r="M212" s="28">
        <v>352.45</v>
      </c>
      <c r="N212" s="28">
        <v>338.5</v>
      </c>
      <c r="O212" s="39">
        <v>15871100</v>
      </c>
      <c r="P212" s="40">
        <v>-8.9481966230392646E-3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21"/>
      <c r="C215" s="295"/>
      <c r="D215" s="322"/>
      <c r="E215" s="296"/>
      <c r="F215" s="296"/>
      <c r="G215" s="323"/>
      <c r="H215" s="323"/>
      <c r="I215" s="323"/>
      <c r="J215" s="323"/>
      <c r="K215" s="323"/>
      <c r="L215" s="323"/>
      <c r="M215" s="295"/>
      <c r="N215" s="295"/>
      <c r="O215" s="324"/>
      <c r="P215" s="325"/>
    </row>
    <row r="216" spans="1:16" ht="12.75" customHeight="1">
      <c r="A216" s="295"/>
      <c r="B216" s="321"/>
      <c r="C216" s="295"/>
      <c r="D216" s="322"/>
      <c r="E216" s="296"/>
      <c r="F216" s="296"/>
      <c r="G216" s="323"/>
      <c r="H216" s="323"/>
      <c r="I216" s="323"/>
      <c r="J216" s="323"/>
      <c r="K216" s="323"/>
      <c r="L216" s="323"/>
      <c r="M216" s="295"/>
      <c r="N216" s="295"/>
      <c r="O216" s="324"/>
      <c r="P216" s="325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24" sqref="H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4" t="s">
        <v>16</v>
      </c>
      <c r="B8" s="426"/>
      <c r="C8" s="430" t="s">
        <v>20</v>
      </c>
      <c r="D8" s="430" t="s">
        <v>21</v>
      </c>
      <c r="E8" s="421" t="s">
        <v>22</v>
      </c>
      <c r="F8" s="422"/>
      <c r="G8" s="423"/>
      <c r="H8" s="421" t="s">
        <v>23</v>
      </c>
      <c r="I8" s="422"/>
      <c r="J8" s="423"/>
      <c r="K8" s="23"/>
      <c r="L8" s="50"/>
      <c r="M8" s="50"/>
      <c r="N8" s="1"/>
      <c r="O8" s="1"/>
    </row>
    <row r="9" spans="1:15" ht="36" customHeight="1">
      <c r="A9" s="428"/>
      <c r="B9" s="429"/>
      <c r="C9" s="429"/>
      <c r="D9" s="42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16677.599999999999</v>
      </c>
      <c r="D10" s="32">
        <v>16811.466666666664</v>
      </c>
      <c r="E10" s="32">
        <v>16490.083333333328</v>
      </c>
      <c r="F10" s="32">
        <v>16302.566666666666</v>
      </c>
      <c r="G10" s="32">
        <v>15981.183333333331</v>
      </c>
      <c r="H10" s="32">
        <v>16998.983333333326</v>
      </c>
      <c r="I10" s="32">
        <v>17320.366666666665</v>
      </c>
      <c r="J10" s="32">
        <v>17507.883333333324</v>
      </c>
      <c r="K10" s="34">
        <v>17132.849999999999</v>
      </c>
      <c r="L10" s="34">
        <v>16623.95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35264.550000000003</v>
      </c>
      <c r="D11" s="37">
        <v>35567.233333333337</v>
      </c>
      <c r="E11" s="37">
        <v>34825.166666666672</v>
      </c>
      <c r="F11" s="37">
        <v>34385.783333333333</v>
      </c>
      <c r="G11" s="37">
        <v>33643.716666666667</v>
      </c>
      <c r="H11" s="37">
        <v>36006.616666666676</v>
      </c>
      <c r="I11" s="37">
        <v>36748.683333333342</v>
      </c>
      <c r="J11" s="37">
        <v>37188.06666666668</v>
      </c>
      <c r="K11" s="28">
        <v>36309.300000000003</v>
      </c>
      <c r="L11" s="28">
        <v>35127.85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2673.3</v>
      </c>
      <c r="D12" s="37">
        <v>2680.2500000000005</v>
      </c>
      <c r="E12" s="37">
        <v>2651.8500000000008</v>
      </c>
      <c r="F12" s="37">
        <v>2630.4000000000005</v>
      </c>
      <c r="G12" s="37">
        <v>2602.0000000000009</v>
      </c>
      <c r="H12" s="37">
        <v>2701.7000000000007</v>
      </c>
      <c r="I12" s="37">
        <v>2730.1000000000004</v>
      </c>
      <c r="J12" s="37">
        <v>2751.5500000000006</v>
      </c>
      <c r="K12" s="28">
        <v>2708.65</v>
      </c>
      <c r="L12" s="28">
        <v>2658.8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5014.8500000000004</v>
      </c>
      <c r="D13" s="37">
        <v>5050.0333333333328</v>
      </c>
      <c r="E13" s="37">
        <v>4955.1166666666659</v>
      </c>
      <c r="F13" s="37">
        <v>4895.3833333333332</v>
      </c>
      <c r="G13" s="37">
        <v>4800.4666666666662</v>
      </c>
      <c r="H13" s="37">
        <v>5109.7666666666655</v>
      </c>
      <c r="I13" s="37">
        <v>5204.6833333333334</v>
      </c>
      <c r="J13" s="37">
        <v>5264.4166666666652</v>
      </c>
      <c r="K13" s="28">
        <v>5144.95</v>
      </c>
      <c r="L13" s="28">
        <v>4990.3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30794.6</v>
      </c>
      <c r="D14" s="37">
        <v>30970.266666666663</v>
      </c>
      <c r="E14" s="37">
        <v>30487.733333333326</v>
      </c>
      <c r="F14" s="37">
        <v>30180.866666666665</v>
      </c>
      <c r="G14" s="37">
        <v>29698.333333333328</v>
      </c>
      <c r="H14" s="37">
        <v>31277.133333333324</v>
      </c>
      <c r="I14" s="37">
        <v>31759.666666666664</v>
      </c>
      <c r="J14" s="37">
        <v>32066.533333333322</v>
      </c>
      <c r="K14" s="28">
        <v>31452.799999999999</v>
      </c>
      <c r="L14" s="28">
        <v>30663.4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4248.95</v>
      </c>
      <c r="D15" s="37">
        <v>4262.583333333333</v>
      </c>
      <c r="E15" s="37">
        <v>4211.4666666666662</v>
      </c>
      <c r="F15" s="37">
        <v>4173.9833333333336</v>
      </c>
      <c r="G15" s="37">
        <v>4122.8666666666668</v>
      </c>
      <c r="H15" s="37">
        <v>4300.0666666666657</v>
      </c>
      <c r="I15" s="37">
        <v>4351.1833333333325</v>
      </c>
      <c r="J15" s="37">
        <v>4388.6666666666652</v>
      </c>
      <c r="K15" s="28">
        <v>4313.7</v>
      </c>
      <c r="L15" s="28">
        <v>4225.1000000000004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7933.7</v>
      </c>
      <c r="D16" s="37">
        <v>8006.05</v>
      </c>
      <c r="E16" s="37">
        <v>7831.4000000000005</v>
      </c>
      <c r="F16" s="37">
        <v>7729.1</v>
      </c>
      <c r="G16" s="37">
        <v>7554.4500000000007</v>
      </c>
      <c r="H16" s="37">
        <v>8108.35</v>
      </c>
      <c r="I16" s="37">
        <v>8283</v>
      </c>
      <c r="J16" s="37">
        <v>8385.2999999999993</v>
      </c>
      <c r="K16" s="28">
        <v>8180.7</v>
      </c>
      <c r="L16" s="28">
        <v>7903.75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2300.1</v>
      </c>
      <c r="D17" s="37">
        <v>2312.3166666666666</v>
      </c>
      <c r="E17" s="37">
        <v>2261.2833333333333</v>
      </c>
      <c r="F17" s="37">
        <v>2222.4666666666667</v>
      </c>
      <c r="G17" s="37">
        <v>2171.4333333333334</v>
      </c>
      <c r="H17" s="37">
        <v>2351.1333333333332</v>
      </c>
      <c r="I17" s="37">
        <v>2402.1666666666661</v>
      </c>
      <c r="J17" s="37">
        <v>2440.9833333333331</v>
      </c>
      <c r="K17" s="28">
        <v>2363.35</v>
      </c>
      <c r="L17" s="28">
        <v>2273.5</v>
      </c>
      <c r="M17" s="28">
        <v>4.5142800000000003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1327.05</v>
      </c>
      <c r="D18" s="37">
        <v>1345.4666666666665</v>
      </c>
      <c r="E18" s="37">
        <v>1296.633333333333</v>
      </c>
      <c r="F18" s="37">
        <v>1266.2166666666665</v>
      </c>
      <c r="G18" s="37">
        <v>1217.383333333333</v>
      </c>
      <c r="H18" s="37">
        <v>1375.883333333333</v>
      </c>
      <c r="I18" s="37">
        <v>1424.7166666666665</v>
      </c>
      <c r="J18" s="37">
        <v>1455.133333333333</v>
      </c>
      <c r="K18" s="28">
        <v>1394.3</v>
      </c>
      <c r="L18" s="28">
        <v>1315.05</v>
      </c>
      <c r="M18" s="28">
        <v>10.92343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836.05</v>
      </c>
      <c r="D19" s="37">
        <v>840.73333333333323</v>
      </c>
      <c r="E19" s="37">
        <v>825.81666666666649</v>
      </c>
      <c r="F19" s="37">
        <v>815.58333333333326</v>
      </c>
      <c r="G19" s="37">
        <v>800.66666666666652</v>
      </c>
      <c r="H19" s="37">
        <v>850.96666666666647</v>
      </c>
      <c r="I19" s="37">
        <v>865.88333333333321</v>
      </c>
      <c r="J19" s="37">
        <v>876.11666666666645</v>
      </c>
      <c r="K19" s="28">
        <v>855.65</v>
      </c>
      <c r="L19" s="28">
        <v>830.5</v>
      </c>
      <c r="M19" s="28">
        <v>6.4317299999999999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2253.8000000000002</v>
      </c>
      <c r="D20" s="37">
        <v>2283.2500000000005</v>
      </c>
      <c r="E20" s="37">
        <v>2203.6000000000008</v>
      </c>
      <c r="F20" s="37">
        <v>2153.4000000000005</v>
      </c>
      <c r="G20" s="37">
        <v>2073.7500000000009</v>
      </c>
      <c r="H20" s="37">
        <v>2333.4500000000007</v>
      </c>
      <c r="I20" s="37">
        <v>2413.1000000000004</v>
      </c>
      <c r="J20" s="37">
        <v>2463.3000000000006</v>
      </c>
      <c r="K20" s="28">
        <v>2362.9</v>
      </c>
      <c r="L20" s="28">
        <v>2233.0500000000002</v>
      </c>
      <c r="M20" s="28">
        <v>17.446860000000001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2671.35</v>
      </c>
      <c r="D21" s="37">
        <v>2699.9666666666667</v>
      </c>
      <c r="E21" s="37">
        <v>2599.9333333333334</v>
      </c>
      <c r="F21" s="37">
        <v>2528.5166666666669</v>
      </c>
      <c r="G21" s="37">
        <v>2428.4833333333336</v>
      </c>
      <c r="H21" s="37">
        <v>2771.3833333333332</v>
      </c>
      <c r="I21" s="37">
        <v>2871.416666666667</v>
      </c>
      <c r="J21" s="37">
        <v>2942.833333333333</v>
      </c>
      <c r="K21" s="28">
        <v>2800</v>
      </c>
      <c r="L21" s="28">
        <v>2628.55</v>
      </c>
      <c r="M21" s="28">
        <v>8.6212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812.8</v>
      </c>
      <c r="D22" s="37">
        <v>827.6</v>
      </c>
      <c r="E22" s="37">
        <v>791</v>
      </c>
      <c r="F22" s="37">
        <v>769.19999999999993</v>
      </c>
      <c r="G22" s="37">
        <v>732.59999999999991</v>
      </c>
      <c r="H22" s="37">
        <v>849.40000000000009</v>
      </c>
      <c r="I22" s="37">
        <v>886.00000000000023</v>
      </c>
      <c r="J22" s="37">
        <v>907.80000000000018</v>
      </c>
      <c r="K22" s="28">
        <v>864.2</v>
      </c>
      <c r="L22" s="28">
        <v>805.8</v>
      </c>
      <c r="M22" s="28">
        <v>79.691640000000007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2447.0500000000002</v>
      </c>
      <c r="D23" s="37">
        <v>2462.0166666666669</v>
      </c>
      <c r="E23" s="37">
        <v>2419.0833333333339</v>
      </c>
      <c r="F23" s="37">
        <v>2391.1166666666672</v>
      </c>
      <c r="G23" s="37">
        <v>2348.1833333333343</v>
      </c>
      <c r="H23" s="37">
        <v>2489.9833333333336</v>
      </c>
      <c r="I23" s="37">
        <v>2532.916666666667</v>
      </c>
      <c r="J23" s="37">
        <v>2560.8833333333332</v>
      </c>
      <c r="K23" s="28">
        <v>2504.9499999999998</v>
      </c>
      <c r="L23" s="28">
        <v>2434.0500000000002</v>
      </c>
      <c r="M23" s="28">
        <v>3.1019899999999998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2783.3</v>
      </c>
      <c r="D24" s="37">
        <v>2781.6833333333329</v>
      </c>
      <c r="E24" s="37">
        <v>2743.3666666666659</v>
      </c>
      <c r="F24" s="37">
        <v>2703.4333333333329</v>
      </c>
      <c r="G24" s="37">
        <v>2665.1166666666659</v>
      </c>
      <c r="H24" s="37">
        <v>2821.6166666666659</v>
      </c>
      <c r="I24" s="37">
        <v>2859.9333333333325</v>
      </c>
      <c r="J24" s="37">
        <v>2899.8666666666659</v>
      </c>
      <c r="K24" s="28">
        <v>2820</v>
      </c>
      <c r="L24" s="28">
        <v>2741.75</v>
      </c>
      <c r="M24" s="28">
        <v>3.00718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114</v>
      </c>
      <c r="D25" s="37">
        <v>115.33333333333333</v>
      </c>
      <c r="E25" s="37">
        <v>111.66666666666666</v>
      </c>
      <c r="F25" s="37">
        <v>109.33333333333333</v>
      </c>
      <c r="G25" s="37">
        <v>105.66666666666666</v>
      </c>
      <c r="H25" s="37">
        <v>117.66666666666666</v>
      </c>
      <c r="I25" s="37">
        <v>121.33333333333331</v>
      </c>
      <c r="J25" s="37">
        <v>123.66666666666666</v>
      </c>
      <c r="K25" s="28">
        <v>119</v>
      </c>
      <c r="L25" s="28">
        <v>113</v>
      </c>
      <c r="M25" s="28">
        <v>60.569769999999998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278.60000000000002</v>
      </c>
      <c r="D26" s="37">
        <v>281.00000000000006</v>
      </c>
      <c r="E26" s="37">
        <v>273.7000000000001</v>
      </c>
      <c r="F26" s="37">
        <v>268.80000000000007</v>
      </c>
      <c r="G26" s="37">
        <v>261.50000000000011</v>
      </c>
      <c r="H26" s="37">
        <v>285.90000000000009</v>
      </c>
      <c r="I26" s="37">
        <v>293.20000000000005</v>
      </c>
      <c r="J26" s="37">
        <v>298.10000000000008</v>
      </c>
      <c r="K26" s="28">
        <v>288.3</v>
      </c>
      <c r="L26" s="28">
        <v>276.10000000000002</v>
      </c>
      <c r="M26" s="28">
        <v>14.24245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1758.95</v>
      </c>
      <c r="D27" s="37">
        <v>1786.8166666666666</v>
      </c>
      <c r="E27" s="37">
        <v>1720.1833333333332</v>
      </c>
      <c r="F27" s="37">
        <v>1681.4166666666665</v>
      </c>
      <c r="G27" s="37">
        <v>1614.7833333333331</v>
      </c>
      <c r="H27" s="37">
        <v>1825.5833333333333</v>
      </c>
      <c r="I27" s="37">
        <v>1892.2166666666665</v>
      </c>
      <c r="J27" s="37">
        <v>1930.9833333333333</v>
      </c>
      <c r="K27" s="28">
        <v>1853.45</v>
      </c>
      <c r="L27" s="28">
        <v>1748.05</v>
      </c>
      <c r="M27" s="28">
        <v>0.87080999999999997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733.85</v>
      </c>
      <c r="D28" s="37">
        <v>742.9</v>
      </c>
      <c r="E28" s="37">
        <v>710.94999999999993</v>
      </c>
      <c r="F28" s="37">
        <v>688.05</v>
      </c>
      <c r="G28" s="37">
        <v>656.09999999999991</v>
      </c>
      <c r="H28" s="37">
        <v>765.8</v>
      </c>
      <c r="I28" s="37">
        <v>797.75</v>
      </c>
      <c r="J28" s="37">
        <v>820.65</v>
      </c>
      <c r="K28" s="28">
        <v>774.85</v>
      </c>
      <c r="L28" s="28">
        <v>720</v>
      </c>
      <c r="M28" s="28">
        <v>14.147539999999999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3190.9</v>
      </c>
      <c r="D29" s="37">
        <v>3222.5166666666664</v>
      </c>
      <c r="E29" s="37">
        <v>3150.0333333333328</v>
      </c>
      <c r="F29" s="37">
        <v>3109.1666666666665</v>
      </c>
      <c r="G29" s="37">
        <v>3036.6833333333329</v>
      </c>
      <c r="H29" s="37">
        <v>3263.3833333333328</v>
      </c>
      <c r="I29" s="37">
        <v>3335.8666666666663</v>
      </c>
      <c r="J29" s="37">
        <v>3376.7333333333327</v>
      </c>
      <c r="K29" s="28">
        <v>3295</v>
      </c>
      <c r="L29" s="28">
        <v>3181.65</v>
      </c>
      <c r="M29" s="28">
        <v>0.54708999999999997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542.6</v>
      </c>
      <c r="D30" s="37">
        <v>547.53333333333342</v>
      </c>
      <c r="E30" s="37">
        <v>535.11666666666679</v>
      </c>
      <c r="F30" s="37">
        <v>527.63333333333333</v>
      </c>
      <c r="G30" s="37">
        <v>515.2166666666667</v>
      </c>
      <c r="H30" s="37">
        <v>555.01666666666688</v>
      </c>
      <c r="I30" s="37">
        <v>567.43333333333362</v>
      </c>
      <c r="J30" s="37">
        <v>574.91666666666697</v>
      </c>
      <c r="K30" s="28">
        <v>559.95000000000005</v>
      </c>
      <c r="L30" s="28">
        <v>540.04999999999995</v>
      </c>
      <c r="M30" s="28">
        <v>4.6024200000000004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368.1</v>
      </c>
      <c r="D31" s="37">
        <v>371.58333333333331</v>
      </c>
      <c r="E31" s="37">
        <v>361.16666666666663</v>
      </c>
      <c r="F31" s="37">
        <v>354.23333333333329</v>
      </c>
      <c r="G31" s="37">
        <v>343.81666666666661</v>
      </c>
      <c r="H31" s="37">
        <v>378.51666666666665</v>
      </c>
      <c r="I31" s="37">
        <v>388.93333333333328</v>
      </c>
      <c r="J31" s="37">
        <v>395.86666666666667</v>
      </c>
      <c r="K31" s="28">
        <v>382</v>
      </c>
      <c r="L31" s="28">
        <v>364.65</v>
      </c>
      <c r="M31" s="28">
        <v>54.150060000000003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4013.3</v>
      </c>
      <c r="D32" s="37">
        <v>4111.5666666666666</v>
      </c>
      <c r="E32" s="37">
        <v>3897.7833333333328</v>
      </c>
      <c r="F32" s="37">
        <v>3782.2666666666664</v>
      </c>
      <c r="G32" s="37">
        <v>3568.4833333333327</v>
      </c>
      <c r="H32" s="37">
        <v>4227.083333333333</v>
      </c>
      <c r="I32" s="37">
        <v>4440.8666666666677</v>
      </c>
      <c r="J32" s="37">
        <v>4556.3833333333332</v>
      </c>
      <c r="K32" s="28">
        <v>4325.3500000000004</v>
      </c>
      <c r="L32" s="28">
        <v>3996.05</v>
      </c>
      <c r="M32" s="28">
        <v>17.29814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200</v>
      </c>
      <c r="D33" s="37">
        <v>201.66666666666666</v>
      </c>
      <c r="E33" s="37">
        <v>196.83333333333331</v>
      </c>
      <c r="F33" s="37">
        <v>193.66666666666666</v>
      </c>
      <c r="G33" s="37">
        <v>188.83333333333331</v>
      </c>
      <c r="H33" s="37">
        <v>204.83333333333331</v>
      </c>
      <c r="I33" s="37">
        <v>209.66666666666663</v>
      </c>
      <c r="J33" s="37">
        <v>212.83333333333331</v>
      </c>
      <c r="K33" s="28">
        <v>206.5</v>
      </c>
      <c r="L33" s="28">
        <v>198.5</v>
      </c>
      <c r="M33" s="28">
        <v>36.336289999999998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120.55</v>
      </c>
      <c r="D34" s="37">
        <v>122.5</v>
      </c>
      <c r="E34" s="37">
        <v>117.25</v>
      </c>
      <c r="F34" s="37">
        <v>113.95</v>
      </c>
      <c r="G34" s="37">
        <v>108.7</v>
      </c>
      <c r="H34" s="37">
        <v>125.8</v>
      </c>
      <c r="I34" s="37">
        <v>131.05000000000001</v>
      </c>
      <c r="J34" s="37">
        <v>134.35</v>
      </c>
      <c r="K34" s="28">
        <v>127.75</v>
      </c>
      <c r="L34" s="28">
        <v>119.2</v>
      </c>
      <c r="M34" s="28">
        <v>104.73186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3100.85</v>
      </c>
      <c r="D35" s="37">
        <v>3125.6666666666665</v>
      </c>
      <c r="E35" s="37">
        <v>3056.6333333333332</v>
      </c>
      <c r="F35" s="37">
        <v>3012.4166666666665</v>
      </c>
      <c r="G35" s="37">
        <v>2943.3833333333332</v>
      </c>
      <c r="H35" s="37">
        <v>3169.8833333333332</v>
      </c>
      <c r="I35" s="37">
        <v>3238.916666666667</v>
      </c>
      <c r="J35" s="37">
        <v>3283.1333333333332</v>
      </c>
      <c r="K35" s="28">
        <v>3194.7</v>
      </c>
      <c r="L35" s="28">
        <v>3081.45</v>
      </c>
      <c r="M35" s="28">
        <v>11.20002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2019.25</v>
      </c>
      <c r="D36" s="37">
        <v>2038.95</v>
      </c>
      <c r="E36" s="37">
        <v>1988.35</v>
      </c>
      <c r="F36" s="37">
        <v>1957.4499999999998</v>
      </c>
      <c r="G36" s="37">
        <v>1906.8499999999997</v>
      </c>
      <c r="H36" s="37">
        <v>2069.8500000000004</v>
      </c>
      <c r="I36" s="37">
        <v>2120.4499999999998</v>
      </c>
      <c r="J36" s="37">
        <v>2151.3500000000004</v>
      </c>
      <c r="K36" s="28">
        <v>2089.5500000000002</v>
      </c>
      <c r="L36" s="28">
        <v>2008.05</v>
      </c>
      <c r="M36" s="28">
        <v>3.9482200000000001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624.65</v>
      </c>
      <c r="D37" s="37">
        <v>632.55000000000007</v>
      </c>
      <c r="E37" s="37">
        <v>614.70000000000016</v>
      </c>
      <c r="F37" s="37">
        <v>604.75000000000011</v>
      </c>
      <c r="G37" s="37">
        <v>586.9000000000002</v>
      </c>
      <c r="H37" s="37">
        <v>642.50000000000011</v>
      </c>
      <c r="I37" s="37">
        <v>660.35</v>
      </c>
      <c r="J37" s="37">
        <v>670.30000000000007</v>
      </c>
      <c r="K37" s="28">
        <v>650.4</v>
      </c>
      <c r="L37" s="28">
        <v>622.6</v>
      </c>
      <c r="M37" s="28">
        <v>16.745950000000001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3867.15</v>
      </c>
      <c r="D38" s="37">
        <v>3913.7666666666664</v>
      </c>
      <c r="E38" s="37">
        <v>3803.583333333333</v>
      </c>
      <c r="F38" s="37">
        <v>3740.0166666666664</v>
      </c>
      <c r="G38" s="37">
        <v>3629.833333333333</v>
      </c>
      <c r="H38" s="37">
        <v>3977.333333333333</v>
      </c>
      <c r="I38" s="37">
        <v>4087.5166666666664</v>
      </c>
      <c r="J38" s="37">
        <v>4151.083333333333</v>
      </c>
      <c r="K38" s="28">
        <v>4023.95</v>
      </c>
      <c r="L38" s="28">
        <v>3850.2</v>
      </c>
      <c r="M38" s="28">
        <v>2.7040000000000002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707.2</v>
      </c>
      <c r="D39" s="37">
        <v>715.44999999999993</v>
      </c>
      <c r="E39" s="37">
        <v>695.74999999999989</v>
      </c>
      <c r="F39" s="37">
        <v>684.3</v>
      </c>
      <c r="G39" s="37">
        <v>664.59999999999991</v>
      </c>
      <c r="H39" s="37">
        <v>726.89999999999986</v>
      </c>
      <c r="I39" s="37">
        <v>746.59999999999991</v>
      </c>
      <c r="J39" s="37">
        <v>758.04999999999984</v>
      </c>
      <c r="K39" s="28">
        <v>735.15</v>
      </c>
      <c r="L39" s="28">
        <v>704</v>
      </c>
      <c r="M39" s="28">
        <v>145.48684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3496.9</v>
      </c>
      <c r="D40" s="37">
        <v>3555.1</v>
      </c>
      <c r="E40" s="37">
        <v>3427.2</v>
      </c>
      <c r="F40" s="37">
        <v>3357.5</v>
      </c>
      <c r="G40" s="37">
        <v>3229.6</v>
      </c>
      <c r="H40" s="37">
        <v>3624.7999999999997</v>
      </c>
      <c r="I40" s="37">
        <v>3752.7000000000003</v>
      </c>
      <c r="J40" s="37">
        <v>3822.3999999999996</v>
      </c>
      <c r="K40" s="28">
        <v>3683</v>
      </c>
      <c r="L40" s="28">
        <v>3485.4</v>
      </c>
      <c r="M40" s="28">
        <v>5.7542799999999996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6339.75</v>
      </c>
      <c r="D41" s="37">
        <v>6432.5166666666664</v>
      </c>
      <c r="E41" s="37">
        <v>6197.2333333333327</v>
      </c>
      <c r="F41" s="37">
        <v>6054.7166666666662</v>
      </c>
      <c r="G41" s="37">
        <v>5819.4333333333325</v>
      </c>
      <c r="H41" s="37">
        <v>6575.0333333333328</v>
      </c>
      <c r="I41" s="37">
        <v>6810.3166666666657</v>
      </c>
      <c r="J41" s="37">
        <v>6952.833333333333</v>
      </c>
      <c r="K41" s="28">
        <v>6667.8</v>
      </c>
      <c r="L41" s="28">
        <v>6290</v>
      </c>
      <c r="M41" s="28">
        <v>16.491150000000001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14322.45</v>
      </c>
      <c r="D42" s="37">
        <v>14550.4</v>
      </c>
      <c r="E42" s="37">
        <v>14042.05</v>
      </c>
      <c r="F42" s="37">
        <v>13761.65</v>
      </c>
      <c r="G42" s="37">
        <v>13253.3</v>
      </c>
      <c r="H42" s="37">
        <v>14830.8</v>
      </c>
      <c r="I42" s="37">
        <v>15339.150000000001</v>
      </c>
      <c r="J42" s="37">
        <v>15619.55</v>
      </c>
      <c r="K42" s="28">
        <v>15058.75</v>
      </c>
      <c r="L42" s="28">
        <v>14270</v>
      </c>
      <c r="M42" s="28">
        <v>3.16404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5263.9</v>
      </c>
      <c r="D43" s="37">
        <v>5303.45</v>
      </c>
      <c r="E43" s="37">
        <v>5156.8999999999996</v>
      </c>
      <c r="F43" s="37">
        <v>5049.8999999999996</v>
      </c>
      <c r="G43" s="37">
        <v>4903.3499999999995</v>
      </c>
      <c r="H43" s="37">
        <v>5410.45</v>
      </c>
      <c r="I43" s="37">
        <v>5557.0000000000009</v>
      </c>
      <c r="J43" s="37">
        <v>5664</v>
      </c>
      <c r="K43" s="28">
        <v>5450</v>
      </c>
      <c r="L43" s="28">
        <v>5196.45</v>
      </c>
      <c r="M43" s="28">
        <v>0.58553999999999995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2098.5</v>
      </c>
      <c r="D44" s="37">
        <v>2108.6666666666665</v>
      </c>
      <c r="E44" s="37">
        <v>2071.7833333333328</v>
      </c>
      <c r="F44" s="37">
        <v>2045.0666666666662</v>
      </c>
      <c r="G44" s="37">
        <v>2008.1833333333325</v>
      </c>
      <c r="H44" s="37">
        <v>2135.3833333333332</v>
      </c>
      <c r="I44" s="37">
        <v>2172.2666666666673</v>
      </c>
      <c r="J44" s="37">
        <v>2198.9833333333336</v>
      </c>
      <c r="K44" s="28">
        <v>2145.5500000000002</v>
      </c>
      <c r="L44" s="28">
        <v>2081.9499999999998</v>
      </c>
      <c r="M44" s="28">
        <v>3.0938099999999999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325.85000000000002</v>
      </c>
      <c r="D45" s="37">
        <v>329.41666666666669</v>
      </c>
      <c r="E45" s="37">
        <v>319.58333333333337</v>
      </c>
      <c r="F45" s="37">
        <v>313.31666666666666</v>
      </c>
      <c r="G45" s="37">
        <v>303.48333333333335</v>
      </c>
      <c r="H45" s="37">
        <v>335.68333333333339</v>
      </c>
      <c r="I45" s="37">
        <v>345.51666666666677</v>
      </c>
      <c r="J45" s="37">
        <v>351.78333333333342</v>
      </c>
      <c r="K45" s="28">
        <v>339.25</v>
      </c>
      <c r="L45" s="28">
        <v>323.14999999999998</v>
      </c>
      <c r="M45" s="28">
        <v>59.296300000000002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108.15</v>
      </c>
      <c r="D46" s="37">
        <v>110.31666666666666</v>
      </c>
      <c r="E46" s="37">
        <v>105.38333333333333</v>
      </c>
      <c r="F46" s="37">
        <v>102.61666666666666</v>
      </c>
      <c r="G46" s="37">
        <v>97.683333333333323</v>
      </c>
      <c r="H46" s="37">
        <v>113.08333333333333</v>
      </c>
      <c r="I46" s="37">
        <v>118.01666666666667</v>
      </c>
      <c r="J46" s="37">
        <v>120.78333333333333</v>
      </c>
      <c r="K46" s="28">
        <v>115.25</v>
      </c>
      <c r="L46" s="28">
        <v>107.55</v>
      </c>
      <c r="M46" s="28">
        <v>316.18133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46.55</v>
      </c>
      <c r="D47" s="37">
        <v>46.883333333333333</v>
      </c>
      <c r="E47" s="37">
        <v>45.666666666666664</v>
      </c>
      <c r="F47" s="37">
        <v>44.783333333333331</v>
      </c>
      <c r="G47" s="37">
        <v>43.566666666666663</v>
      </c>
      <c r="H47" s="37">
        <v>47.766666666666666</v>
      </c>
      <c r="I47" s="37">
        <v>48.983333333333334</v>
      </c>
      <c r="J47" s="37">
        <v>49.866666666666667</v>
      </c>
      <c r="K47" s="28">
        <v>48.1</v>
      </c>
      <c r="L47" s="28">
        <v>46</v>
      </c>
      <c r="M47" s="28">
        <v>29.668410000000002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1905.1</v>
      </c>
      <c r="D48" s="37">
        <v>1928.3166666666666</v>
      </c>
      <c r="E48" s="37">
        <v>1869.6333333333332</v>
      </c>
      <c r="F48" s="37">
        <v>1834.1666666666665</v>
      </c>
      <c r="G48" s="37">
        <v>1775.4833333333331</v>
      </c>
      <c r="H48" s="37">
        <v>1963.7833333333333</v>
      </c>
      <c r="I48" s="37">
        <v>2022.4666666666667</v>
      </c>
      <c r="J48" s="37">
        <v>2057.9333333333334</v>
      </c>
      <c r="K48" s="28">
        <v>1987</v>
      </c>
      <c r="L48" s="28">
        <v>1892.85</v>
      </c>
      <c r="M48" s="28">
        <v>2.02203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687.15</v>
      </c>
      <c r="D49" s="37">
        <v>696.51666666666677</v>
      </c>
      <c r="E49" s="37">
        <v>676.18333333333351</v>
      </c>
      <c r="F49" s="37">
        <v>665.2166666666667</v>
      </c>
      <c r="G49" s="37">
        <v>644.88333333333344</v>
      </c>
      <c r="H49" s="37">
        <v>707.48333333333358</v>
      </c>
      <c r="I49" s="37">
        <v>727.81666666666683</v>
      </c>
      <c r="J49" s="37">
        <v>738.78333333333364</v>
      </c>
      <c r="K49" s="28">
        <v>716.85</v>
      </c>
      <c r="L49" s="28">
        <v>685.55</v>
      </c>
      <c r="M49" s="28">
        <v>5.0404099999999996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231.2</v>
      </c>
      <c r="D50" s="37">
        <v>233.2833333333333</v>
      </c>
      <c r="E50" s="37">
        <v>226.71666666666661</v>
      </c>
      <c r="F50" s="37">
        <v>222.23333333333332</v>
      </c>
      <c r="G50" s="37">
        <v>215.66666666666663</v>
      </c>
      <c r="H50" s="37">
        <v>237.76666666666659</v>
      </c>
      <c r="I50" s="37">
        <v>244.33333333333331</v>
      </c>
      <c r="J50" s="37">
        <v>248.81666666666658</v>
      </c>
      <c r="K50" s="28">
        <v>239.85</v>
      </c>
      <c r="L50" s="28">
        <v>228.8</v>
      </c>
      <c r="M50" s="28">
        <v>53.471110000000003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671.65</v>
      </c>
      <c r="D51" s="37">
        <v>677.4666666666667</v>
      </c>
      <c r="E51" s="37">
        <v>659.78333333333342</v>
      </c>
      <c r="F51" s="37">
        <v>647.91666666666674</v>
      </c>
      <c r="G51" s="37">
        <v>630.23333333333346</v>
      </c>
      <c r="H51" s="37">
        <v>689.33333333333337</v>
      </c>
      <c r="I51" s="37">
        <v>707.01666666666677</v>
      </c>
      <c r="J51" s="37">
        <v>718.88333333333333</v>
      </c>
      <c r="K51" s="28">
        <v>695.15</v>
      </c>
      <c r="L51" s="28">
        <v>665.6</v>
      </c>
      <c r="M51" s="28">
        <v>15.561019999999999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52.35</v>
      </c>
      <c r="D52" s="37">
        <v>52.866666666666667</v>
      </c>
      <c r="E52" s="37">
        <v>51.333333333333336</v>
      </c>
      <c r="F52" s="37">
        <v>50.31666666666667</v>
      </c>
      <c r="G52" s="37">
        <v>48.783333333333339</v>
      </c>
      <c r="H52" s="37">
        <v>53.883333333333333</v>
      </c>
      <c r="I52" s="37">
        <v>55.416666666666664</v>
      </c>
      <c r="J52" s="37">
        <v>56.43333333333333</v>
      </c>
      <c r="K52" s="28">
        <v>54.4</v>
      </c>
      <c r="L52" s="28">
        <v>51.85</v>
      </c>
      <c r="M52" s="28">
        <v>324.42012999999997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363.45</v>
      </c>
      <c r="D53" s="37">
        <v>364.7833333333333</v>
      </c>
      <c r="E53" s="37">
        <v>358.16666666666663</v>
      </c>
      <c r="F53" s="37">
        <v>352.88333333333333</v>
      </c>
      <c r="G53" s="37">
        <v>346.26666666666665</v>
      </c>
      <c r="H53" s="37">
        <v>370.06666666666661</v>
      </c>
      <c r="I53" s="37">
        <v>376.68333333333328</v>
      </c>
      <c r="J53" s="37">
        <v>381.96666666666658</v>
      </c>
      <c r="K53" s="28">
        <v>371.4</v>
      </c>
      <c r="L53" s="28">
        <v>359.5</v>
      </c>
      <c r="M53" s="28">
        <v>28.685469999999999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722.4</v>
      </c>
      <c r="D54" s="37">
        <v>726.25</v>
      </c>
      <c r="E54" s="37">
        <v>713.15</v>
      </c>
      <c r="F54" s="37">
        <v>703.9</v>
      </c>
      <c r="G54" s="37">
        <v>690.8</v>
      </c>
      <c r="H54" s="37">
        <v>735.5</v>
      </c>
      <c r="I54" s="37">
        <v>748.59999999999991</v>
      </c>
      <c r="J54" s="37">
        <v>757.85</v>
      </c>
      <c r="K54" s="28">
        <v>739.35</v>
      </c>
      <c r="L54" s="28">
        <v>717</v>
      </c>
      <c r="M54" s="28">
        <v>67.852710000000002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367.05</v>
      </c>
      <c r="D55" s="37">
        <v>369.48333333333335</v>
      </c>
      <c r="E55" s="37">
        <v>362.06666666666672</v>
      </c>
      <c r="F55" s="37">
        <v>357.08333333333337</v>
      </c>
      <c r="G55" s="37">
        <v>349.66666666666674</v>
      </c>
      <c r="H55" s="37">
        <v>374.4666666666667</v>
      </c>
      <c r="I55" s="37">
        <v>381.88333333333333</v>
      </c>
      <c r="J55" s="37">
        <v>386.86666666666667</v>
      </c>
      <c r="K55" s="28">
        <v>376.9</v>
      </c>
      <c r="L55" s="28">
        <v>364.5</v>
      </c>
      <c r="M55" s="28">
        <v>21.38364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14166.15</v>
      </c>
      <c r="D56" s="37">
        <v>14277.183333333334</v>
      </c>
      <c r="E56" s="37">
        <v>13994.366666666669</v>
      </c>
      <c r="F56" s="37">
        <v>13822.583333333334</v>
      </c>
      <c r="G56" s="37">
        <v>13539.766666666668</v>
      </c>
      <c r="H56" s="37">
        <v>14448.966666666669</v>
      </c>
      <c r="I56" s="37">
        <v>14731.783333333335</v>
      </c>
      <c r="J56" s="37">
        <v>14903.566666666669</v>
      </c>
      <c r="K56" s="28">
        <v>14560</v>
      </c>
      <c r="L56" s="28">
        <v>14105.4</v>
      </c>
      <c r="M56" s="28">
        <v>0.23857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3385.45</v>
      </c>
      <c r="D57" s="37">
        <v>3436.5333333333333</v>
      </c>
      <c r="E57" s="37">
        <v>3277.0666666666666</v>
      </c>
      <c r="F57" s="37">
        <v>3168.6833333333334</v>
      </c>
      <c r="G57" s="37">
        <v>3009.2166666666667</v>
      </c>
      <c r="H57" s="37">
        <v>3544.9166666666665</v>
      </c>
      <c r="I57" s="37">
        <v>3704.3833333333328</v>
      </c>
      <c r="J57" s="37">
        <v>3812.7666666666664</v>
      </c>
      <c r="K57" s="28">
        <v>3596</v>
      </c>
      <c r="L57" s="28">
        <v>3328.15</v>
      </c>
      <c r="M57" s="28">
        <v>28.718299999999999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763.6</v>
      </c>
      <c r="D58" s="37">
        <v>776.08333333333337</v>
      </c>
      <c r="E58" s="37">
        <v>745.16666666666674</v>
      </c>
      <c r="F58" s="37">
        <v>726.73333333333335</v>
      </c>
      <c r="G58" s="37">
        <v>695.81666666666672</v>
      </c>
      <c r="H58" s="37">
        <v>794.51666666666677</v>
      </c>
      <c r="I58" s="37">
        <v>825.43333333333351</v>
      </c>
      <c r="J58" s="37">
        <v>843.86666666666679</v>
      </c>
      <c r="K58" s="28">
        <v>807</v>
      </c>
      <c r="L58" s="28">
        <v>757.65</v>
      </c>
      <c r="M58" s="28">
        <v>5.3932900000000004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222.9</v>
      </c>
      <c r="D59" s="37">
        <v>226.66666666666666</v>
      </c>
      <c r="E59" s="37">
        <v>217.48333333333332</v>
      </c>
      <c r="F59" s="37">
        <v>212.06666666666666</v>
      </c>
      <c r="G59" s="37">
        <v>202.88333333333333</v>
      </c>
      <c r="H59" s="37">
        <v>232.08333333333331</v>
      </c>
      <c r="I59" s="37">
        <v>241.26666666666665</v>
      </c>
      <c r="J59" s="37">
        <v>246.68333333333331</v>
      </c>
      <c r="K59" s="28">
        <v>235.85</v>
      </c>
      <c r="L59" s="28">
        <v>221.25</v>
      </c>
      <c r="M59" s="28">
        <v>95.092699999999994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106.95</v>
      </c>
      <c r="D60" s="37">
        <v>107.38333333333333</v>
      </c>
      <c r="E60" s="37">
        <v>105.76666666666665</v>
      </c>
      <c r="F60" s="37">
        <v>104.58333333333333</v>
      </c>
      <c r="G60" s="37">
        <v>102.96666666666665</v>
      </c>
      <c r="H60" s="37">
        <v>108.56666666666665</v>
      </c>
      <c r="I60" s="37">
        <v>110.18333333333332</v>
      </c>
      <c r="J60" s="37">
        <v>111.36666666666665</v>
      </c>
      <c r="K60" s="28">
        <v>109</v>
      </c>
      <c r="L60" s="28">
        <v>106.2</v>
      </c>
      <c r="M60" s="28">
        <v>9.5505700000000004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712.15</v>
      </c>
      <c r="D61" s="37">
        <v>724.11666666666667</v>
      </c>
      <c r="E61" s="37">
        <v>696.7833333333333</v>
      </c>
      <c r="F61" s="37">
        <v>681.41666666666663</v>
      </c>
      <c r="G61" s="37">
        <v>654.08333333333326</v>
      </c>
      <c r="H61" s="37">
        <v>739.48333333333335</v>
      </c>
      <c r="I61" s="37">
        <v>766.81666666666661</v>
      </c>
      <c r="J61" s="37">
        <v>782.18333333333339</v>
      </c>
      <c r="K61" s="28">
        <v>751.45</v>
      </c>
      <c r="L61" s="28">
        <v>708.75</v>
      </c>
      <c r="M61" s="28">
        <v>13.422980000000001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957.55</v>
      </c>
      <c r="D62" s="37">
        <v>962.5333333333333</v>
      </c>
      <c r="E62" s="37">
        <v>942.06666666666661</v>
      </c>
      <c r="F62" s="37">
        <v>926.58333333333326</v>
      </c>
      <c r="G62" s="37">
        <v>906.11666666666656</v>
      </c>
      <c r="H62" s="37">
        <v>978.01666666666665</v>
      </c>
      <c r="I62" s="37">
        <v>998.48333333333335</v>
      </c>
      <c r="J62" s="37">
        <v>1013.9666666666667</v>
      </c>
      <c r="K62" s="28">
        <v>983</v>
      </c>
      <c r="L62" s="28">
        <v>947.05</v>
      </c>
      <c r="M62" s="28">
        <v>20.863720000000001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132.15</v>
      </c>
      <c r="D63" s="37">
        <v>133.36666666666667</v>
      </c>
      <c r="E63" s="37">
        <v>130.18333333333334</v>
      </c>
      <c r="F63" s="37">
        <v>128.21666666666667</v>
      </c>
      <c r="G63" s="37">
        <v>125.03333333333333</v>
      </c>
      <c r="H63" s="37">
        <v>135.33333333333334</v>
      </c>
      <c r="I63" s="37">
        <v>138.51666666666668</v>
      </c>
      <c r="J63" s="37">
        <v>140.48333333333335</v>
      </c>
      <c r="K63" s="28">
        <v>136.55000000000001</v>
      </c>
      <c r="L63" s="28">
        <v>131.4</v>
      </c>
      <c r="M63" s="28">
        <v>13.76463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187.35</v>
      </c>
      <c r="D64" s="37">
        <v>188.18333333333331</v>
      </c>
      <c r="E64" s="37">
        <v>185.66666666666663</v>
      </c>
      <c r="F64" s="37">
        <v>183.98333333333332</v>
      </c>
      <c r="G64" s="37">
        <v>181.46666666666664</v>
      </c>
      <c r="H64" s="37">
        <v>189.86666666666662</v>
      </c>
      <c r="I64" s="37">
        <v>192.38333333333333</v>
      </c>
      <c r="J64" s="37">
        <v>194.06666666666661</v>
      </c>
      <c r="K64" s="28">
        <v>190.7</v>
      </c>
      <c r="L64" s="28">
        <v>186.5</v>
      </c>
      <c r="M64" s="28">
        <v>182.39948999999999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4058.45</v>
      </c>
      <c r="D65" s="37">
        <v>4091.0500000000006</v>
      </c>
      <c r="E65" s="37">
        <v>3997.1000000000013</v>
      </c>
      <c r="F65" s="37">
        <v>3935.7500000000005</v>
      </c>
      <c r="G65" s="37">
        <v>3841.8000000000011</v>
      </c>
      <c r="H65" s="37">
        <v>4152.4000000000015</v>
      </c>
      <c r="I65" s="37">
        <v>4246.3500000000013</v>
      </c>
      <c r="J65" s="37">
        <v>4307.7000000000016</v>
      </c>
      <c r="K65" s="28">
        <v>4185</v>
      </c>
      <c r="L65" s="28">
        <v>4029.7</v>
      </c>
      <c r="M65" s="28">
        <v>1.3853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1616.8</v>
      </c>
      <c r="D66" s="37">
        <v>1629.7</v>
      </c>
      <c r="E66" s="37">
        <v>1597.4</v>
      </c>
      <c r="F66" s="37">
        <v>1578</v>
      </c>
      <c r="G66" s="37">
        <v>1545.7</v>
      </c>
      <c r="H66" s="37">
        <v>1649.1000000000001</v>
      </c>
      <c r="I66" s="37">
        <v>1681.3999999999999</v>
      </c>
      <c r="J66" s="37">
        <v>1700.8000000000002</v>
      </c>
      <c r="K66" s="28">
        <v>1662</v>
      </c>
      <c r="L66" s="28">
        <v>1610.3</v>
      </c>
      <c r="M66" s="28">
        <v>3.5131100000000002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640.95000000000005</v>
      </c>
      <c r="D67" s="37">
        <v>643.58333333333337</v>
      </c>
      <c r="E67" s="37">
        <v>634.81666666666672</v>
      </c>
      <c r="F67" s="37">
        <v>628.68333333333339</v>
      </c>
      <c r="G67" s="37">
        <v>619.91666666666674</v>
      </c>
      <c r="H67" s="37">
        <v>649.7166666666667</v>
      </c>
      <c r="I67" s="37">
        <v>658.48333333333335</v>
      </c>
      <c r="J67" s="37">
        <v>664.61666666666667</v>
      </c>
      <c r="K67" s="28">
        <v>652.35</v>
      </c>
      <c r="L67" s="28">
        <v>637.45000000000005</v>
      </c>
      <c r="M67" s="28">
        <v>8.6589799999999997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906.85</v>
      </c>
      <c r="D68" s="37">
        <v>908.86666666666667</v>
      </c>
      <c r="E68" s="37">
        <v>892.73333333333335</v>
      </c>
      <c r="F68" s="37">
        <v>878.61666666666667</v>
      </c>
      <c r="G68" s="37">
        <v>862.48333333333335</v>
      </c>
      <c r="H68" s="37">
        <v>922.98333333333335</v>
      </c>
      <c r="I68" s="37">
        <v>939.11666666666679</v>
      </c>
      <c r="J68" s="37">
        <v>953.23333333333335</v>
      </c>
      <c r="K68" s="28">
        <v>925</v>
      </c>
      <c r="L68" s="28">
        <v>894.75</v>
      </c>
      <c r="M68" s="28">
        <v>5.2625599999999997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369.55</v>
      </c>
      <c r="D69" s="37">
        <v>372.9666666666667</v>
      </c>
      <c r="E69" s="37">
        <v>364.13333333333338</v>
      </c>
      <c r="F69" s="37">
        <v>358.7166666666667</v>
      </c>
      <c r="G69" s="37">
        <v>349.88333333333338</v>
      </c>
      <c r="H69" s="37">
        <v>378.38333333333338</v>
      </c>
      <c r="I69" s="37">
        <v>387.21666666666664</v>
      </c>
      <c r="J69" s="37">
        <v>392.63333333333338</v>
      </c>
      <c r="K69" s="28">
        <v>381.8</v>
      </c>
      <c r="L69" s="28">
        <v>367.55</v>
      </c>
      <c r="M69" s="28">
        <v>17.390350000000002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1013.75</v>
      </c>
      <c r="D70" s="37">
        <v>1021.7166666666667</v>
      </c>
      <c r="E70" s="37">
        <v>1002.4333333333334</v>
      </c>
      <c r="F70" s="37">
        <v>991.11666666666667</v>
      </c>
      <c r="G70" s="37">
        <v>971.83333333333337</v>
      </c>
      <c r="H70" s="37">
        <v>1033.0333333333333</v>
      </c>
      <c r="I70" s="37">
        <v>1052.3166666666666</v>
      </c>
      <c r="J70" s="37">
        <v>1063.6333333333334</v>
      </c>
      <c r="K70" s="28">
        <v>1041</v>
      </c>
      <c r="L70" s="28">
        <v>1010.4</v>
      </c>
      <c r="M70" s="28">
        <v>2.8214899999999998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348.4</v>
      </c>
      <c r="D71" s="37">
        <v>355.93333333333339</v>
      </c>
      <c r="E71" s="37">
        <v>339.06666666666678</v>
      </c>
      <c r="F71" s="37">
        <v>329.73333333333341</v>
      </c>
      <c r="G71" s="37">
        <v>312.86666666666679</v>
      </c>
      <c r="H71" s="37">
        <v>365.26666666666677</v>
      </c>
      <c r="I71" s="37">
        <v>382.13333333333333</v>
      </c>
      <c r="J71" s="37">
        <v>391.46666666666675</v>
      </c>
      <c r="K71" s="28">
        <v>372.8</v>
      </c>
      <c r="L71" s="28">
        <v>346.6</v>
      </c>
      <c r="M71" s="28">
        <v>67.418970000000002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538.04999999999995</v>
      </c>
      <c r="D72" s="37">
        <v>545.11666666666667</v>
      </c>
      <c r="E72" s="37">
        <v>525.23333333333335</v>
      </c>
      <c r="F72" s="37">
        <v>512.41666666666663</v>
      </c>
      <c r="G72" s="37">
        <v>492.5333333333333</v>
      </c>
      <c r="H72" s="37">
        <v>557.93333333333339</v>
      </c>
      <c r="I72" s="37">
        <v>577.81666666666683</v>
      </c>
      <c r="J72" s="37">
        <v>590.63333333333344</v>
      </c>
      <c r="K72" s="28">
        <v>565</v>
      </c>
      <c r="L72" s="28">
        <v>532.29999999999995</v>
      </c>
      <c r="M72" s="28">
        <v>34.097149999999999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1444.55</v>
      </c>
      <c r="D73" s="37">
        <v>1463.5</v>
      </c>
      <c r="E73" s="37">
        <v>1417.05</v>
      </c>
      <c r="F73" s="37">
        <v>1389.55</v>
      </c>
      <c r="G73" s="37">
        <v>1343.1</v>
      </c>
      <c r="H73" s="37">
        <v>1491</v>
      </c>
      <c r="I73" s="37">
        <v>1537.4499999999998</v>
      </c>
      <c r="J73" s="37">
        <v>1564.95</v>
      </c>
      <c r="K73" s="28">
        <v>1509.95</v>
      </c>
      <c r="L73" s="28">
        <v>1436</v>
      </c>
      <c r="M73" s="28">
        <v>1.1231500000000001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2288.0500000000002</v>
      </c>
      <c r="D74" s="37">
        <v>2307.6833333333334</v>
      </c>
      <c r="E74" s="37">
        <v>2246.3666666666668</v>
      </c>
      <c r="F74" s="37">
        <v>2204.6833333333334</v>
      </c>
      <c r="G74" s="37">
        <v>2143.3666666666668</v>
      </c>
      <c r="H74" s="37">
        <v>2349.3666666666668</v>
      </c>
      <c r="I74" s="37">
        <v>2410.6833333333334</v>
      </c>
      <c r="J74" s="37">
        <v>2452.3666666666668</v>
      </c>
      <c r="K74" s="28">
        <v>2369</v>
      </c>
      <c r="L74" s="28">
        <v>2266</v>
      </c>
      <c r="M74" s="28">
        <v>10.5672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51.25</v>
      </c>
      <c r="D75" s="37">
        <v>52.300000000000004</v>
      </c>
      <c r="E75" s="37">
        <v>49.350000000000009</v>
      </c>
      <c r="F75" s="37">
        <v>47.45</v>
      </c>
      <c r="G75" s="37">
        <v>44.500000000000007</v>
      </c>
      <c r="H75" s="37">
        <v>54.20000000000001</v>
      </c>
      <c r="I75" s="37">
        <v>57.150000000000013</v>
      </c>
      <c r="J75" s="37">
        <v>59.050000000000011</v>
      </c>
      <c r="K75" s="28">
        <v>55.25</v>
      </c>
      <c r="L75" s="28">
        <v>50.4</v>
      </c>
      <c r="M75" s="28">
        <v>29.951039999999999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4344.1499999999996</v>
      </c>
      <c r="D76" s="37">
        <v>4424.7166666666662</v>
      </c>
      <c r="E76" s="37">
        <v>4249.4333333333325</v>
      </c>
      <c r="F76" s="37">
        <v>4154.7166666666662</v>
      </c>
      <c r="G76" s="37">
        <v>3979.4333333333325</v>
      </c>
      <c r="H76" s="37">
        <v>4519.4333333333325</v>
      </c>
      <c r="I76" s="37">
        <v>4694.7166666666672</v>
      </c>
      <c r="J76" s="37">
        <v>4789.4333333333325</v>
      </c>
      <c r="K76" s="28">
        <v>4600</v>
      </c>
      <c r="L76" s="28">
        <v>4330</v>
      </c>
      <c r="M76" s="28">
        <v>3.8910999999999998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3810.45</v>
      </c>
      <c r="D77" s="37">
        <v>3898.65</v>
      </c>
      <c r="E77" s="37">
        <v>3691.8</v>
      </c>
      <c r="F77" s="37">
        <v>3573.15</v>
      </c>
      <c r="G77" s="37">
        <v>3366.3</v>
      </c>
      <c r="H77" s="37">
        <v>4017.3</v>
      </c>
      <c r="I77" s="37">
        <v>4224.1499999999996</v>
      </c>
      <c r="J77" s="37">
        <v>4342.8</v>
      </c>
      <c r="K77" s="28">
        <v>4105.5</v>
      </c>
      <c r="L77" s="28">
        <v>3780</v>
      </c>
      <c r="M77" s="28">
        <v>10.13739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2391.0500000000002</v>
      </c>
      <c r="D78" s="37">
        <v>2427.15</v>
      </c>
      <c r="E78" s="37">
        <v>2335.3000000000002</v>
      </c>
      <c r="F78" s="37">
        <v>2279.5500000000002</v>
      </c>
      <c r="G78" s="37">
        <v>2187.7000000000003</v>
      </c>
      <c r="H78" s="37">
        <v>2482.9</v>
      </c>
      <c r="I78" s="37">
        <v>2574.7499999999995</v>
      </c>
      <c r="J78" s="37">
        <v>2630.5</v>
      </c>
      <c r="K78" s="28">
        <v>2519</v>
      </c>
      <c r="L78" s="28">
        <v>2371.4</v>
      </c>
      <c r="M78" s="28">
        <v>2.3576899999999998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3992.35</v>
      </c>
      <c r="D79" s="37">
        <v>4031.5833333333335</v>
      </c>
      <c r="E79" s="37">
        <v>3927.7666666666673</v>
      </c>
      <c r="F79" s="37">
        <v>3863.1833333333338</v>
      </c>
      <c r="G79" s="37">
        <v>3759.3666666666677</v>
      </c>
      <c r="H79" s="37">
        <v>4096.166666666667</v>
      </c>
      <c r="I79" s="37">
        <v>4199.9833333333336</v>
      </c>
      <c r="J79" s="37">
        <v>4264.5666666666666</v>
      </c>
      <c r="K79" s="28">
        <v>4135.3999999999996</v>
      </c>
      <c r="L79" s="28">
        <v>3967</v>
      </c>
      <c r="M79" s="28">
        <v>3.4249499999999999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2483.1999999999998</v>
      </c>
      <c r="D80" s="37">
        <v>2500.2666666666664</v>
      </c>
      <c r="E80" s="37">
        <v>2438.5333333333328</v>
      </c>
      <c r="F80" s="37">
        <v>2393.8666666666663</v>
      </c>
      <c r="G80" s="37">
        <v>2332.1333333333328</v>
      </c>
      <c r="H80" s="37">
        <v>2544.9333333333329</v>
      </c>
      <c r="I80" s="37">
        <v>2606.6666666666665</v>
      </c>
      <c r="J80" s="37">
        <v>2651.333333333333</v>
      </c>
      <c r="K80" s="28">
        <v>2562</v>
      </c>
      <c r="L80" s="28">
        <v>2455.6</v>
      </c>
      <c r="M80" s="28">
        <v>5.1507699999999996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484.65</v>
      </c>
      <c r="D81" s="37">
        <v>485.84999999999997</v>
      </c>
      <c r="E81" s="37">
        <v>478.79999999999995</v>
      </c>
      <c r="F81" s="37">
        <v>472.95</v>
      </c>
      <c r="G81" s="37">
        <v>465.9</v>
      </c>
      <c r="H81" s="37">
        <v>491.69999999999993</v>
      </c>
      <c r="I81" s="37">
        <v>498.75</v>
      </c>
      <c r="J81" s="37">
        <v>504.59999999999991</v>
      </c>
      <c r="K81" s="28">
        <v>492.9</v>
      </c>
      <c r="L81" s="28">
        <v>480</v>
      </c>
      <c r="M81" s="28">
        <v>2.57464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1205.9000000000001</v>
      </c>
      <c r="D82" s="37">
        <v>1216</v>
      </c>
      <c r="E82" s="37">
        <v>1182</v>
      </c>
      <c r="F82" s="37">
        <v>1158.0999999999999</v>
      </c>
      <c r="G82" s="37">
        <v>1124.0999999999999</v>
      </c>
      <c r="H82" s="37">
        <v>1239.9000000000001</v>
      </c>
      <c r="I82" s="37">
        <v>1273.9000000000001</v>
      </c>
      <c r="J82" s="37">
        <v>1297.8000000000002</v>
      </c>
      <c r="K82" s="28">
        <v>1250</v>
      </c>
      <c r="L82" s="28">
        <v>1192.0999999999999</v>
      </c>
      <c r="M82" s="28">
        <v>0.96911000000000003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1563.85</v>
      </c>
      <c r="D83" s="37">
        <v>1571.4333333333334</v>
      </c>
      <c r="E83" s="37">
        <v>1547.4166666666667</v>
      </c>
      <c r="F83" s="37">
        <v>1530.9833333333333</v>
      </c>
      <c r="G83" s="37">
        <v>1506.9666666666667</v>
      </c>
      <c r="H83" s="37">
        <v>1587.8666666666668</v>
      </c>
      <c r="I83" s="37">
        <v>1611.8833333333332</v>
      </c>
      <c r="J83" s="37">
        <v>1628.3166666666668</v>
      </c>
      <c r="K83" s="28">
        <v>1595.45</v>
      </c>
      <c r="L83" s="28">
        <v>1555</v>
      </c>
      <c r="M83" s="28">
        <v>3.6865899999999998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152.30000000000001</v>
      </c>
      <c r="D84" s="37">
        <v>153.31666666666669</v>
      </c>
      <c r="E84" s="37">
        <v>150.23333333333338</v>
      </c>
      <c r="F84" s="37">
        <v>148.16666666666669</v>
      </c>
      <c r="G84" s="37">
        <v>145.08333333333337</v>
      </c>
      <c r="H84" s="37">
        <v>155.38333333333338</v>
      </c>
      <c r="I84" s="37">
        <v>158.4666666666667</v>
      </c>
      <c r="J84" s="37">
        <v>160.53333333333339</v>
      </c>
      <c r="K84" s="28">
        <v>156.4</v>
      </c>
      <c r="L84" s="28">
        <v>151.25</v>
      </c>
      <c r="M84" s="28">
        <v>26.788499999999999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94.45</v>
      </c>
      <c r="D85" s="37">
        <v>95.34999999999998</v>
      </c>
      <c r="E85" s="37">
        <v>92.94999999999996</v>
      </c>
      <c r="F85" s="37">
        <v>91.449999999999974</v>
      </c>
      <c r="G85" s="37">
        <v>89.049999999999955</v>
      </c>
      <c r="H85" s="37">
        <v>96.849999999999966</v>
      </c>
      <c r="I85" s="37">
        <v>99.249999999999972</v>
      </c>
      <c r="J85" s="37">
        <v>100.74999999999997</v>
      </c>
      <c r="K85" s="28">
        <v>97.75</v>
      </c>
      <c r="L85" s="28">
        <v>93.85</v>
      </c>
      <c r="M85" s="28">
        <v>156.28039000000001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259.55</v>
      </c>
      <c r="D86" s="37">
        <v>262.10000000000002</v>
      </c>
      <c r="E86" s="37">
        <v>255.10000000000002</v>
      </c>
      <c r="F86" s="37">
        <v>250.64999999999998</v>
      </c>
      <c r="G86" s="37">
        <v>243.64999999999998</v>
      </c>
      <c r="H86" s="37">
        <v>266.55000000000007</v>
      </c>
      <c r="I86" s="37">
        <v>273.55000000000007</v>
      </c>
      <c r="J86" s="37">
        <v>278.00000000000011</v>
      </c>
      <c r="K86" s="28">
        <v>269.10000000000002</v>
      </c>
      <c r="L86" s="28">
        <v>257.64999999999998</v>
      </c>
      <c r="M86" s="28">
        <v>14.45918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157.55000000000001</v>
      </c>
      <c r="D87" s="37">
        <v>157.88333333333333</v>
      </c>
      <c r="E87" s="37">
        <v>155.66666666666666</v>
      </c>
      <c r="F87" s="37">
        <v>153.78333333333333</v>
      </c>
      <c r="G87" s="37">
        <v>151.56666666666666</v>
      </c>
      <c r="H87" s="37">
        <v>159.76666666666665</v>
      </c>
      <c r="I87" s="37">
        <v>161.98333333333335</v>
      </c>
      <c r="J87" s="37">
        <v>163.86666666666665</v>
      </c>
      <c r="K87" s="28">
        <v>160.1</v>
      </c>
      <c r="L87" s="28">
        <v>156</v>
      </c>
      <c r="M87" s="28">
        <v>100.45072999999999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36.1</v>
      </c>
      <c r="D88" s="37">
        <v>36.56666666666667</v>
      </c>
      <c r="E88" s="37">
        <v>35.183333333333337</v>
      </c>
      <c r="F88" s="37">
        <v>34.266666666666666</v>
      </c>
      <c r="G88" s="37">
        <v>32.883333333333333</v>
      </c>
      <c r="H88" s="37">
        <v>37.483333333333341</v>
      </c>
      <c r="I88" s="37">
        <v>38.866666666666681</v>
      </c>
      <c r="J88" s="37">
        <v>39.783333333333346</v>
      </c>
      <c r="K88" s="28">
        <v>37.950000000000003</v>
      </c>
      <c r="L88" s="28">
        <v>35.65</v>
      </c>
      <c r="M88" s="28">
        <v>90.193330000000003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3126</v>
      </c>
      <c r="D89" s="37">
        <v>3147.5666666666671</v>
      </c>
      <c r="E89" s="37">
        <v>3056.6833333333343</v>
      </c>
      <c r="F89" s="37">
        <v>2987.3666666666672</v>
      </c>
      <c r="G89" s="37">
        <v>2896.4833333333345</v>
      </c>
      <c r="H89" s="37">
        <v>3216.8833333333341</v>
      </c>
      <c r="I89" s="37">
        <v>3307.7666666666664</v>
      </c>
      <c r="J89" s="37">
        <v>3377.0833333333339</v>
      </c>
      <c r="K89" s="28">
        <v>3238.45</v>
      </c>
      <c r="L89" s="28">
        <v>3078.25</v>
      </c>
      <c r="M89" s="28">
        <v>1.68062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421.05</v>
      </c>
      <c r="D90" s="37">
        <v>427.05</v>
      </c>
      <c r="E90" s="37">
        <v>413.20000000000005</v>
      </c>
      <c r="F90" s="37">
        <v>405.35</v>
      </c>
      <c r="G90" s="37">
        <v>391.50000000000006</v>
      </c>
      <c r="H90" s="37">
        <v>434.90000000000003</v>
      </c>
      <c r="I90" s="37">
        <v>448.75000000000006</v>
      </c>
      <c r="J90" s="37">
        <v>456.6</v>
      </c>
      <c r="K90" s="28">
        <v>440.9</v>
      </c>
      <c r="L90" s="28">
        <v>419.2</v>
      </c>
      <c r="M90" s="28">
        <v>7.8323299999999998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755.55</v>
      </c>
      <c r="D91" s="37">
        <v>763.75</v>
      </c>
      <c r="E91" s="37">
        <v>741.9</v>
      </c>
      <c r="F91" s="37">
        <v>728.25</v>
      </c>
      <c r="G91" s="37">
        <v>706.4</v>
      </c>
      <c r="H91" s="37">
        <v>777.4</v>
      </c>
      <c r="I91" s="37">
        <v>799.24999999999989</v>
      </c>
      <c r="J91" s="37">
        <v>812.9</v>
      </c>
      <c r="K91" s="28">
        <v>785.6</v>
      </c>
      <c r="L91" s="28">
        <v>750.1</v>
      </c>
      <c r="M91" s="28">
        <v>7.0296700000000003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482.3</v>
      </c>
      <c r="D92" s="37">
        <v>485.18333333333334</v>
      </c>
      <c r="E92" s="37">
        <v>478.11666666666667</v>
      </c>
      <c r="F92" s="37">
        <v>473.93333333333334</v>
      </c>
      <c r="G92" s="37">
        <v>466.86666666666667</v>
      </c>
      <c r="H92" s="37">
        <v>489.36666666666667</v>
      </c>
      <c r="I92" s="37">
        <v>496.43333333333339</v>
      </c>
      <c r="J92" s="37">
        <v>500.61666666666667</v>
      </c>
      <c r="K92" s="28">
        <v>492.25</v>
      </c>
      <c r="L92" s="28">
        <v>481</v>
      </c>
      <c r="M92" s="28">
        <v>1.0965800000000001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1546.95</v>
      </c>
      <c r="D93" s="37">
        <v>1583.8333333333333</v>
      </c>
      <c r="E93" s="37">
        <v>1499.1166666666666</v>
      </c>
      <c r="F93" s="37">
        <v>1451.2833333333333</v>
      </c>
      <c r="G93" s="37">
        <v>1366.5666666666666</v>
      </c>
      <c r="H93" s="37">
        <v>1631.6666666666665</v>
      </c>
      <c r="I93" s="37">
        <v>1716.3833333333332</v>
      </c>
      <c r="J93" s="37">
        <v>1764.2166666666665</v>
      </c>
      <c r="K93" s="28">
        <v>1668.55</v>
      </c>
      <c r="L93" s="28">
        <v>1536</v>
      </c>
      <c r="M93" s="28">
        <v>21.315239999999999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1622.25</v>
      </c>
      <c r="D94" s="37">
        <v>1647.0333333333335</v>
      </c>
      <c r="E94" s="37">
        <v>1590.5666666666671</v>
      </c>
      <c r="F94" s="37">
        <v>1558.8833333333334</v>
      </c>
      <c r="G94" s="37">
        <v>1502.416666666667</v>
      </c>
      <c r="H94" s="37">
        <v>1678.7166666666672</v>
      </c>
      <c r="I94" s="37">
        <v>1735.1833333333338</v>
      </c>
      <c r="J94" s="37">
        <v>1766.8666666666672</v>
      </c>
      <c r="K94" s="28">
        <v>1703.5</v>
      </c>
      <c r="L94" s="28">
        <v>1615.35</v>
      </c>
      <c r="M94" s="28">
        <v>6.0528899999999997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502.25</v>
      </c>
      <c r="D95" s="37">
        <v>499.58333333333331</v>
      </c>
      <c r="E95" s="37">
        <v>492.66666666666663</v>
      </c>
      <c r="F95" s="37">
        <v>483.08333333333331</v>
      </c>
      <c r="G95" s="37">
        <v>476.16666666666663</v>
      </c>
      <c r="H95" s="37">
        <v>509.16666666666663</v>
      </c>
      <c r="I95" s="37">
        <v>516.08333333333326</v>
      </c>
      <c r="J95" s="37">
        <v>525.66666666666663</v>
      </c>
      <c r="K95" s="28">
        <v>506.5</v>
      </c>
      <c r="L95" s="28">
        <v>490</v>
      </c>
      <c r="M95" s="28">
        <v>13.425829999999999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257.39999999999998</v>
      </c>
      <c r="D96" s="37">
        <v>260.41666666666669</v>
      </c>
      <c r="E96" s="37">
        <v>252.68333333333339</v>
      </c>
      <c r="F96" s="37">
        <v>247.9666666666667</v>
      </c>
      <c r="G96" s="37">
        <v>240.23333333333341</v>
      </c>
      <c r="H96" s="37">
        <v>265.13333333333338</v>
      </c>
      <c r="I96" s="37">
        <v>272.86666666666662</v>
      </c>
      <c r="J96" s="37">
        <v>277.58333333333337</v>
      </c>
      <c r="K96" s="28">
        <v>268.14999999999998</v>
      </c>
      <c r="L96" s="28">
        <v>255.7</v>
      </c>
      <c r="M96" s="28">
        <v>3.8410600000000001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1044.95</v>
      </c>
      <c r="D97" s="37">
        <v>1052.25</v>
      </c>
      <c r="E97" s="37">
        <v>1028.5</v>
      </c>
      <c r="F97" s="37">
        <v>1012.05</v>
      </c>
      <c r="G97" s="37">
        <v>988.3</v>
      </c>
      <c r="H97" s="37">
        <v>1068.7</v>
      </c>
      <c r="I97" s="37">
        <v>1092.45</v>
      </c>
      <c r="J97" s="37">
        <v>1108.9000000000001</v>
      </c>
      <c r="K97" s="28">
        <v>1076</v>
      </c>
      <c r="L97" s="28">
        <v>1035.8</v>
      </c>
      <c r="M97" s="28">
        <v>33.857250000000001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1995.4</v>
      </c>
      <c r="D98" s="37">
        <v>2009.1166666666668</v>
      </c>
      <c r="E98" s="37">
        <v>1961.2833333333338</v>
      </c>
      <c r="F98" s="37">
        <v>1927.166666666667</v>
      </c>
      <c r="G98" s="37">
        <v>1879.3333333333339</v>
      </c>
      <c r="H98" s="37">
        <v>2043.2333333333336</v>
      </c>
      <c r="I98" s="37">
        <v>2091.0666666666666</v>
      </c>
      <c r="J98" s="37">
        <v>2125.1833333333334</v>
      </c>
      <c r="K98" s="28">
        <v>2056.9499999999998</v>
      </c>
      <c r="L98" s="28">
        <v>1975</v>
      </c>
      <c r="M98" s="28">
        <v>2.9952700000000001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1356</v>
      </c>
      <c r="D99" s="37">
        <v>1369.8666666666668</v>
      </c>
      <c r="E99" s="37">
        <v>1336.1333333333337</v>
      </c>
      <c r="F99" s="37">
        <v>1316.2666666666669</v>
      </c>
      <c r="G99" s="37">
        <v>1282.5333333333338</v>
      </c>
      <c r="H99" s="37">
        <v>1389.7333333333336</v>
      </c>
      <c r="I99" s="37">
        <v>1423.4666666666667</v>
      </c>
      <c r="J99" s="37">
        <v>1443.3333333333335</v>
      </c>
      <c r="K99" s="28">
        <v>1403.6</v>
      </c>
      <c r="L99" s="28">
        <v>1350</v>
      </c>
      <c r="M99" s="28">
        <v>145.27958000000001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567.6</v>
      </c>
      <c r="D100" s="37">
        <v>570.85</v>
      </c>
      <c r="E100" s="37">
        <v>561.15000000000009</v>
      </c>
      <c r="F100" s="37">
        <v>554.70000000000005</v>
      </c>
      <c r="G100" s="37">
        <v>545.00000000000011</v>
      </c>
      <c r="H100" s="37">
        <v>577.30000000000007</v>
      </c>
      <c r="I100" s="37">
        <v>587.00000000000011</v>
      </c>
      <c r="J100" s="37">
        <v>593.45000000000005</v>
      </c>
      <c r="K100" s="28">
        <v>580.54999999999995</v>
      </c>
      <c r="L100" s="28">
        <v>564.4</v>
      </c>
      <c r="M100" s="28">
        <v>35.878340000000001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1253</v>
      </c>
      <c r="D101" s="37">
        <v>1265.5999999999999</v>
      </c>
      <c r="E101" s="37">
        <v>1237.2499999999998</v>
      </c>
      <c r="F101" s="37">
        <v>1221.4999999999998</v>
      </c>
      <c r="G101" s="37">
        <v>1193.1499999999996</v>
      </c>
      <c r="H101" s="37">
        <v>1281.3499999999999</v>
      </c>
      <c r="I101" s="37">
        <v>1309.7000000000003</v>
      </c>
      <c r="J101" s="37">
        <v>1325.45</v>
      </c>
      <c r="K101" s="28">
        <v>1293.95</v>
      </c>
      <c r="L101" s="28">
        <v>1249.8499999999999</v>
      </c>
      <c r="M101" s="28">
        <v>10.5221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2409.5</v>
      </c>
      <c r="D102" s="37">
        <v>2442.7666666666669</v>
      </c>
      <c r="E102" s="37">
        <v>2365.5333333333338</v>
      </c>
      <c r="F102" s="37">
        <v>2321.5666666666671</v>
      </c>
      <c r="G102" s="37">
        <v>2244.3333333333339</v>
      </c>
      <c r="H102" s="37">
        <v>2486.7333333333336</v>
      </c>
      <c r="I102" s="37">
        <v>2563.9666666666662</v>
      </c>
      <c r="J102" s="37">
        <v>2607.9333333333334</v>
      </c>
      <c r="K102" s="28">
        <v>2520</v>
      </c>
      <c r="L102" s="28">
        <v>2398.8000000000002</v>
      </c>
      <c r="M102" s="28">
        <v>12.63034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461.65</v>
      </c>
      <c r="D103" s="37">
        <v>467.88333333333338</v>
      </c>
      <c r="E103" s="37">
        <v>452.76666666666677</v>
      </c>
      <c r="F103" s="37">
        <v>443.88333333333338</v>
      </c>
      <c r="G103" s="37">
        <v>428.76666666666677</v>
      </c>
      <c r="H103" s="37">
        <v>476.76666666666677</v>
      </c>
      <c r="I103" s="37">
        <v>491.88333333333344</v>
      </c>
      <c r="J103" s="37">
        <v>500.76666666666677</v>
      </c>
      <c r="K103" s="28">
        <v>483</v>
      </c>
      <c r="L103" s="28">
        <v>459</v>
      </c>
      <c r="M103" s="28">
        <v>103.66562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1581.9</v>
      </c>
      <c r="D104" s="37">
        <v>1588.3999999999999</v>
      </c>
      <c r="E104" s="37">
        <v>1562.7999999999997</v>
      </c>
      <c r="F104" s="37">
        <v>1543.6999999999998</v>
      </c>
      <c r="G104" s="37">
        <v>1518.0999999999997</v>
      </c>
      <c r="H104" s="37">
        <v>1607.4999999999998</v>
      </c>
      <c r="I104" s="37">
        <v>1633.0999999999997</v>
      </c>
      <c r="J104" s="37">
        <v>1652.1999999999998</v>
      </c>
      <c r="K104" s="28">
        <v>1614</v>
      </c>
      <c r="L104" s="28">
        <v>1569.3</v>
      </c>
      <c r="M104" s="28">
        <v>8.4139099999999996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109.85</v>
      </c>
      <c r="D105" s="37">
        <v>111.03333333333335</v>
      </c>
      <c r="E105" s="37">
        <v>108.11666666666669</v>
      </c>
      <c r="F105" s="37">
        <v>106.38333333333334</v>
      </c>
      <c r="G105" s="37">
        <v>103.46666666666668</v>
      </c>
      <c r="H105" s="37">
        <v>112.76666666666669</v>
      </c>
      <c r="I105" s="37">
        <v>115.68333333333335</v>
      </c>
      <c r="J105" s="37">
        <v>117.4166666666667</v>
      </c>
      <c r="K105" s="28">
        <v>113.95</v>
      </c>
      <c r="L105" s="28">
        <v>109.3</v>
      </c>
      <c r="M105" s="28">
        <v>30.347069999999999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272.05</v>
      </c>
      <c r="D106" s="37">
        <v>273.09999999999997</v>
      </c>
      <c r="E106" s="37">
        <v>269.39999999999992</v>
      </c>
      <c r="F106" s="37">
        <v>266.74999999999994</v>
      </c>
      <c r="G106" s="37">
        <v>263.0499999999999</v>
      </c>
      <c r="H106" s="37">
        <v>275.74999999999994</v>
      </c>
      <c r="I106" s="37">
        <v>279.45</v>
      </c>
      <c r="J106" s="37">
        <v>282.09999999999997</v>
      </c>
      <c r="K106" s="28">
        <v>276.8</v>
      </c>
      <c r="L106" s="28">
        <v>270.45</v>
      </c>
      <c r="M106" s="28">
        <v>21.372119999999999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2171.5500000000002</v>
      </c>
      <c r="D107" s="37">
        <v>2190.35</v>
      </c>
      <c r="E107" s="37">
        <v>2129.85</v>
      </c>
      <c r="F107" s="37">
        <v>2088.15</v>
      </c>
      <c r="G107" s="37">
        <v>2027.65</v>
      </c>
      <c r="H107" s="37">
        <v>2232.0499999999997</v>
      </c>
      <c r="I107" s="37">
        <v>2292.5499999999997</v>
      </c>
      <c r="J107" s="37">
        <v>2334.2499999999995</v>
      </c>
      <c r="K107" s="28">
        <v>2250.85</v>
      </c>
      <c r="L107" s="28">
        <v>2148.65</v>
      </c>
      <c r="M107" s="28">
        <v>16.083950000000002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315.85000000000002</v>
      </c>
      <c r="D108" s="37">
        <v>318.28333333333336</v>
      </c>
      <c r="E108" s="37">
        <v>311.56666666666672</v>
      </c>
      <c r="F108" s="37">
        <v>307.28333333333336</v>
      </c>
      <c r="G108" s="37">
        <v>300.56666666666672</v>
      </c>
      <c r="H108" s="37">
        <v>322.56666666666672</v>
      </c>
      <c r="I108" s="37">
        <v>329.2833333333333</v>
      </c>
      <c r="J108" s="37">
        <v>333.56666666666672</v>
      </c>
      <c r="K108" s="28">
        <v>325</v>
      </c>
      <c r="L108" s="28">
        <v>314</v>
      </c>
      <c r="M108" s="28">
        <v>6.1242599999999996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2206.9499999999998</v>
      </c>
      <c r="D109" s="37">
        <v>2225.65</v>
      </c>
      <c r="E109" s="37">
        <v>2173.3000000000002</v>
      </c>
      <c r="F109" s="37">
        <v>2139.65</v>
      </c>
      <c r="G109" s="37">
        <v>2087.3000000000002</v>
      </c>
      <c r="H109" s="37">
        <v>2259.3000000000002</v>
      </c>
      <c r="I109" s="37">
        <v>2311.6499999999996</v>
      </c>
      <c r="J109" s="37">
        <v>2345.3000000000002</v>
      </c>
      <c r="K109" s="28">
        <v>2278</v>
      </c>
      <c r="L109" s="28">
        <v>2192</v>
      </c>
      <c r="M109" s="28">
        <v>47.547040000000003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724.25</v>
      </c>
      <c r="D110" s="37">
        <v>730.80000000000007</v>
      </c>
      <c r="E110" s="37">
        <v>714.60000000000014</v>
      </c>
      <c r="F110" s="37">
        <v>704.95</v>
      </c>
      <c r="G110" s="37">
        <v>688.75000000000011</v>
      </c>
      <c r="H110" s="37">
        <v>740.45000000000016</v>
      </c>
      <c r="I110" s="37">
        <v>756.6500000000002</v>
      </c>
      <c r="J110" s="37">
        <v>766.30000000000018</v>
      </c>
      <c r="K110" s="28">
        <v>747</v>
      </c>
      <c r="L110" s="28">
        <v>721.15</v>
      </c>
      <c r="M110" s="28">
        <v>122.12165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1275.1500000000001</v>
      </c>
      <c r="D111" s="37">
        <v>1279.1166666666668</v>
      </c>
      <c r="E111" s="37">
        <v>1263.0833333333335</v>
      </c>
      <c r="F111" s="37">
        <v>1251.0166666666667</v>
      </c>
      <c r="G111" s="37">
        <v>1234.9833333333333</v>
      </c>
      <c r="H111" s="37">
        <v>1291.1833333333336</v>
      </c>
      <c r="I111" s="37">
        <v>1307.2166666666669</v>
      </c>
      <c r="J111" s="37">
        <v>1319.2833333333338</v>
      </c>
      <c r="K111" s="28">
        <v>1295.1500000000001</v>
      </c>
      <c r="L111" s="28">
        <v>1267.05</v>
      </c>
      <c r="M111" s="28">
        <v>2.8416700000000001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511.35</v>
      </c>
      <c r="D112" s="37">
        <v>513.6</v>
      </c>
      <c r="E112" s="37">
        <v>503.20000000000005</v>
      </c>
      <c r="F112" s="37">
        <v>495.05</v>
      </c>
      <c r="G112" s="37">
        <v>484.65000000000003</v>
      </c>
      <c r="H112" s="37">
        <v>521.75</v>
      </c>
      <c r="I112" s="37">
        <v>532.14999999999986</v>
      </c>
      <c r="J112" s="37">
        <v>540.30000000000007</v>
      </c>
      <c r="K112" s="28">
        <v>524</v>
      </c>
      <c r="L112" s="28">
        <v>505.45</v>
      </c>
      <c r="M112" s="28">
        <v>30.180599999999998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520.29999999999995</v>
      </c>
      <c r="D113" s="37">
        <v>530.43333333333328</v>
      </c>
      <c r="E113" s="37">
        <v>504.86666666666656</v>
      </c>
      <c r="F113" s="37">
        <v>489.43333333333328</v>
      </c>
      <c r="G113" s="37">
        <v>463.86666666666656</v>
      </c>
      <c r="H113" s="37">
        <v>545.86666666666656</v>
      </c>
      <c r="I113" s="37">
        <v>571.43333333333339</v>
      </c>
      <c r="J113" s="37">
        <v>586.86666666666656</v>
      </c>
      <c r="K113" s="28">
        <v>556</v>
      </c>
      <c r="L113" s="28">
        <v>515</v>
      </c>
      <c r="M113" s="28">
        <v>4.3237800000000002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38.4</v>
      </c>
      <c r="D114" s="37">
        <v>39.099999999999994</v>
      </c>
      <c r="E114" s="37">
        <v>37.399999999999991</v>
      </c>
      <c r="F114" s="37">
        <v>36.4</v>
      </c>
      <c r="G114" s="37">
        <v>34.699999999999996</v>
      </c>
      <c r="H114" s="37">
        <v>40.099999999999987</v>
      </c>
      <c r="I114" s="37">
        <v>41.79999999999999</v>
      </c>
      <c r="J114" s="37">
        <v>42.799999999999983</v>
      </c>
      <c r="K114" s="28">
        <v>40.799999999999997</v>
      </c>
      <c r="L114" s="28">
        <v>38.1</v>
      </c>
      <c r="M114" s="28">
        <v>583.86315000000002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259.75</v>
      </c>
      <c r="D115" s="37">
        <v>261.46666666666664</v>
      </c>
      <c r="E115" s="37">
        <v>256.88333333333327</v>
      </c>
      <c r="F115" s="37">
        <v>254.01666666666665</v>
      </c>
      <c r="G115" s="37">
        <v>249.43333333333328</v>
      </c>
      <c r="H115" s="37">
        <v>264.33333333333326</v>
      </c>
      <c r="I115" s="37">
        <v>268.91666666666663</v>
      </c>
      <c r="J115" s="37">
        <v>271.78333333333325</v>
      </c>
      <c r="K115" s="28">
        <v>266.05</v>
      </c>
      <c r="L115" s="28">
        <v>258.60000000000002</v>
      </c>
      <c r="M115" s="28">
        <v>259.51999000000001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4827.95</v>
      </c>
      <c r="D116" s="37">
        <v>4848.9333333333334</v>
      </c>
      <c r="E116" s="37">
        <v>4749.0166666666664</v>
      </c>
      <c r="F116" s="37">
        <v>4670.083333333333</v>
      </c>
      <c r="G116" s="37">
        <v>4570.1666666666661</v>
      </c>
      <c r="H116" s="37">
        <v>4927.8666666666668</v>
      </c>
      <c r="I116" s="37">
        <v>5027.7833333333328</v>
      </c>
      <c r="J116" s="37">
        <v>5106.7166666666672</v>
      </c>
      <c r="K116" s="28">
        <v>4948.8500000000004</v>
      </c>
      <c r="L116" s="28">
        <v>4770</v>
      </c>
      <c r="M116" s="28">
        <v>1.17665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155.1</v>
      </c>
      <c r="D117" s="37">
        <v>156.15</v>
      </c>
      <c r="E117" s="37">
        <v>148.95000000000002</v>
      </c>
      <c r="F117" s="37">
        <v>142.80000000000001</v>
      </c>
      <c r="G117" s="37">
        <v>135.60000000000002</v>
      </c>
      <c r="H117" s="37">
        <v>162.30000000000001</v>
      </c>
      <c r="I117" s="37">
        <v>169.5</v>
      </c>
      <c r="J117" s="37">
        <v>175.65</v>
      </c>
      <c r="K117" s="28">
        <v>163.35</v>
      </c>
      <c r="L117" s="28">
        <v>150</v>
      </c>
      <c r="M117" s="28">
        <v>12.597519999999999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257.45</v>
      </c>
      <c r="D118" s="37">
        <v>260.13333333333333</v>
      </c>
      <c r="E118" s="37">
        <v>251.31666666666666</v>
      </c>
      <c r="F118" s="37">
        <v>245.18333333333334</v>
      </c>
      <c r="G118" s="37">
        <v>236.36666666666667</v>
      </c>
      <c r="H118" s="37">
        <v>266.26666666666665</v>
      </c>
      <c r="I118" s="37">
        <v>275.08333333333326</v>
      </c>
      <c r="J118" s="37">
        <v>281.21666666666664</v>
      </c>
      <c r="K118" s="28">
        <v>268.95</v>
      </c>
      <c r="L118" s="28">
        <v>254</v>
      </c>
      <c r="M118" s="28">
        <v>141.85747000000001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125.85</v>
      </c>
      <c r="D119" s="37">
        <v>126.55</v>
      </c>
      <c r="E119" s="37">
        <v>124.4</v>
      </c>
      <c r="F119" s="37">
        <v>122.95</v>
      </c>
      <c r="G119" s="37">
        <v>120.80000000000001</v>
      </c>
      <c r="H119" s="37">
        <v>128</v>
      </c>
      <c r="I119" s="37">
        <v>130.15</v>
      </c>
      <c r="J119" s="37">
        <v>131.6</v>
      </c>
      <c r="K119" s="28">
        <v>128.69999999999999</v>
      </c>
      <c r="L119" s="28">
        <v>125.1</v>
      </c>
      <c r="M119" s="28">
        <v>54.122900000000001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721.65</v>
      </c>
      <c r="D120" s="37">
        <v>728.5</v>
      </c>
      <c r="E120" s="37">
        <v>712.3</v>
      </c>
      <c r="F120" s="37">
        <v>702.94999999999993</v>
      </c>
      <c r="G120" s="37">
        <v>686.74999999999989</v>
      </c>
      <c r="H120" s="37">
        <v>737.85</v>
      </c>
      <c r="I120" s="37">
        <v>754.05000000000007</v>
      </c>
      <c r="J120" s="37">
        <v>763.40000000000009</v>
      </c>
      <c r="K120" s="28">
        <v>744.7</v>
      </c>
      <c r="L120" s="28">
        <v>719.15</v>
      </c>
      <c r="M120" s="28">
        <v>16.540400000000002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22</v>
      </c>
      <c r="D121" s="37">
        <v>22.116666666666664</v>
      </c>
      <c r="E121" s="37">
        <v>21.883333333333326</v>
      </c>
      <c r="F121" s="37">
        <v>21.766666666666662</v>
      </c>
      <c r="G121" s="37">
        <v>21.533333333333324</v>
      </c>
      <c r="H121" s="37">
        <v>22.233333333333327</v>
      </c>
      <c r="I121" s="37">
        <v>22.466666666666669</v>
      </c>
      <c r="J121" s="37">
        <v>22.583333333333329</v>
      </c>
      <c r="K121" s="28">
        <v>22.35</v>
      </c>
      <c r="L121" s="28">
        <v>22</v>
      </c>
      <c r="M121" s="28">
        <v>50.20823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346.9</v>
      </c>
      <c r="D122" s="37">
        <v>346.81666666666661</v>
      </c>
      <c r="E122" s="37">
        <v>340.73333333333323</v>
      </c>
      <c r="F122" s="37">
        <v>334.56666666666661</v>
      </c>
      <c r="G122" s="37">
        <v>328.48333333333323</v>
      </c>
      <c r="H122" s="37">
        <v>352.98333333333323</v>
      </c>
      <c r="I122" s="37">
        <v>359.06666666666661</v>
      </c>
      <c r="J122" s="37">
        <v>365.23333333333323</v>
      </c>
      <c r="K122" s="28">
        <v>352.9</v>
      </c>
      <c r="L122" s="28">
        <v>340.65</v>
      </c>
      <c r="M122" s="28">
        <v>22.637740000000001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200.45</v>
      </c>
      <c r="D123" s="37">
        <v>202.45000000000002</v>
      </c>
      <c r="E123" s="37">
        <v>197.65000000000003</v>
      </c>
      <c r="F123" s="37">
        <v>194.85000000000002</v>
      </c>
      <c r="G123" s="37">
        <v>190.05000000000004</v>
      </c>
      <c r="H123" s="37">
        <v>205.25000000000003</v>
      </c>
      <c r="I123" s="37">
        <v>210.05000000000004</v>
      </c>
      <c r="J123" s="37">
        <v>212.85000000000002</v>
      </c>
      <c r="K123" s="28">
        <v>207.25</v>
      </c>
      <c r="L123" s="28">
        <v>199.65</v>
      </c>
      <c r="M123" s="28">
        <v>30.710979999999999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978.3</v>
      </c>
      <c r="D124" s="37">
        <v>992.76666666666677</v>
      </c>
      <c r="E124" s="37">
        <v>956.53333333333353</v>
      </c>
      <c r="F124" s="37">
        <v>934.76666666666677</v>
      </c>
      <c r="G124" s="37">
        <v>898.53333333333353</v>
      </c>
      <c r="H124" s="37">
        <v>1014.5333333333335</v>
      </c>
      <c r="I124" s="37">
        <v>1050.7666666666669</v>
      </c>
      <c r="J124" s="37">
        <v>1072.5333333333335</v>
      </c>
      <c r="K124" s="28">
        <v>1029</v>
      </c>
      <c r="L124" s="28">
        <v>971</v>
      </c>
      <c r="M124" s="28">
        <v>45.65643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4225.3999999999996</v>
      </c>
      <c r="D125" s="37">
        <v>4329.1500000000005</v>
      </c>
      <c r="E125" s="37">
        <v>4084.3000000000011</v>
      </c>
      <c r="F125" s="37">
        <v>3943.2000000000007</v>
      </c>
      <c r="G125" s="37">
        <v>3698.3500000000013</v>
      </c>
      <c r="H125" s="37">
        <v>4470.2500000000009</v>
      </c>
      <c r="I125" s="37">
        <v>4715.1000000000013</v>
      </c>
      <c r="J125" s="37">
        <v>4856.2000000000007</v>
      </c>
      <c r="K125" s="28">
        <v>4574</v>
      </c>
      <c r="L125" s="28">
        <v>4188.05</v>
      </c>
      <c r="M125" s="28">
        <v>9.0499700000000001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1535.55</v>
      </c>
      <c r="D126" s="37">
        <v>1545.2333333333336</v>
      </c>
      <c r="E126" s="37">
        <v>1520.4666666666672</v>
      </c>
      <c r="F126" s="37">
        <v>1505.3833333333337</v>
      </c>
      <c r="G126" s="37">
        <v>1480.6166666666672</v>
      </c>
      <c r="H126" s="37">
        <v>1560.3166666666671</v>
      </c>
      <c r="I126" s="37">
        <v>1585.0833333333335</v>
      </c>
      <c r="J126" s="37">
        <v>1600.166666666667</v>
      </c>
      <c r="K126" s="28">
        <v>1570</v>
      </c>
      <c r="L126" s="28">
        <v>1530.15</v>
      </c>
      <c r="M126" s="28">
        <v>62.209589999999999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1801.75</v>
      </c>
      <c r="D127" s="37">
        <v>1821.1833333333334</v>
      </c>
      <c r="E127" s="37">
        <v>1775.5666666666668</v>
      </c>
      <c r="F127" s="37">
        <v>1749.3833333333334</v>
      </c>
      <c r="G127" s="37">
        <v>1703.7666666666669</v>
      </c>
      <c r="H127" s="37">
        <v>1847.3666666666668</v>
      </c>
      <c r="I127" s="37">
        <v>1892.9833333333336</v>
      </c>
      <c r="J127" s="37">
        <v>1919.1666666666667</v>
      </c>
      <c r="K127" s="28">
        <v>1866.8</v>
      </c>
      <c r="L127" s="28">
        <v>1795</v>
      </c>
      <c r="M127" s="28">
        <v>3.1629200000000002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1000.2</v>
      </c>
      <c r="D128" s="37">
        <v>1010.1166666666668</v>
      </c>
      <c r="E128" s="37">
        <v>982.78333333333353</v>
      </c>
      <c r="F128" s="37">
        <v>965.36666666666679</v>
      </c>
      <c r="G128" s="37">
        <v>938.03333333333353</v>
      </c>
      <c r="H128" s="37">
        <v>1027.5333333333335</v>
      </c>
      <c r="I128" s="37">
        <v>1054.8666666666668</v>
      </c>
      <c r="J128" s="37">
        <v>1072.2833333333335</v>
      </c>
      <c r="K128" s="28">
        <v>1037.45</v>
      </c>
      <c r="L128" s="28">
        <v>992.7</v>
      </c>
      <c r="M128" s="28">
        <v>3.0744600000000002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309.10000000000002</v>
      </c>
      <c r="D129" s="37">
        <v>310.43333333333334</v>
      </c>
      <c r="E129" s="37">
        <v>300.7166666666667</v>
      </c>
      <c r="F129" s="37">
        <v>292.33333333333337</v>
      </c>
      <c r="G129" s="37">
        <v>282.61666666666673</v>
      </c>
      <c r="H129" s="37">
        <v>318.81666666666666</v>
      </c>
      <c r="I129" s="37">
        <v>328.53333333333325</v>
      </c>
      <c r="J129" s="37">
        <v>336.91666666666663</v>
      </c>
      <c r="K129" s="28">
        <v>320.14999999999998</v>
      </c>
      <c r="L129" s="28">
        <v>302.05</v>
      </c>
      <c r="M129" s="28">
        <v>19.97888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711.55</v>
      </c>
      <c r="D130" s="37">
        <v>718.5333333333333</v>
      </c>
      <c r="E130" s="37">
        <v>701.06666666666661</v>
      </c>
      <c r="F130" s="37">
        <v>690.58333333333326</v>
      </c>
      <c r="G130" s="37">
        <v>673.11666666666656</v>
      </c>
      <c r="H130" s="37">
        <v>729.01666666666665</v>
      </c>
      <c r="I130" s="37">
        <v>746.48333333333335</v>
      </c>
      <c r="J130" s="37">
        <v>756.9666666666667</v>
      </c>
      <c r="K130" s="28">
        <v>736</v>
      </c>
      <c r="L130" s="28">
        <v>708.05</v>
      </c>
      <c r="M130" s="28">
        <v>30.112310000000001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520.35</v>
      </c>
      <c r="D131" s="37">
        <v>525.88333333333333</v>
      </c>
      <c r="E131" s="37">
        <v>511.76666666666665</v>
      </c>
      <c r="F131" s="37">
        <v>503.18333333333328</v>
      </c>
      <c r="G131" s="37">
        <v>489.06666666666661</v>
      </c>
      <c r="H131" s="37">
        <v>534.4666666666667</v>
      </c>
      <c r="I131" s="37">
        <v>548.58333333333326</v>
      </c>
      <c r="J131" s="37">
        <v>557.16666666666674</v>
      </c>
      <c r="K131" s="28">
        <v>540</v>
      </c>
      <c r="L131" s="28">
        <v>517.29999999999995</v>
      </c>
      <c r="M131" s="28">
        <v>41.775379999999998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520.85</v>
      </c>
      <c r="D132" s="37">
        <v>528.21666666666658</v>
      </c>
      <c r="E132" s="37">
        <v>507.68333333333317</v>
      </c>
      <c r="F132" s="37">
        <v>494.51666666666654</v>
      </c>
      <c r="G132" s="37">
        <v>473.98333333333312</v>
      </c>
      <c r="H132" s="37">
        <v>541.38333333333321</v>
      </c>
      <c r="I132" s="37">
        <v>561.91666666666674</v>
      </c>
      <c r="J132" s="37">
        <v>575.08333333333326</v>
      </c>
      <c r="K132" s="28">
        <v>548.75</v>
      </c>
      <c r="L132" s="28">
        <v>515.04999999999995</v>
      </c>
      <c r="M132" s="28">
        <v>29.247070000000001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1775.6</v>
      </c>
      <c r="D133" s="37">
        <v>1789.1000000000001</v>
      </c>
      <c r="E133" s="37">
        <v>1754.5000000000002</v>
      </c>
      <c r="F133" s="37">
        <v>1733.4</v>
      </c>
      <c r="G133" s="37">
        <v>1698.8000000000002</v>
      </c>
      <c r="H133" s="37">
        <v>1810.2000000000003</v>
      </c>
      <c r="I133" s="37">
        <v>1844.8000000000002</v>
      </c>
      <c r="J133" s="37">
        <v>1865.9000000000003</v>
      </c>
      <c r="K133" s="28">
        <v>1823.7</v>
      </c>
      <c r="L133" s="28">
        <v>1768</v>
      </c>
      <c r="M133" s="28">
        <v>57.464739999999999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81.05</v>
      </c>
      <c r="D134" s="37">
        <v>82.683333333333337</v>
      </c>
      <c r="E134" s="37">
        <v>78.916666666666671</v>
      </c>
      <c r="F134" s="37">
        <v>76.783333333333331</v>
      </c>
      <c r="G134" s="37">
        <v>73.016666666666666</v>
      </c>
      <c r="H134" s="37">
        <v>84.816666666666677</v>
      </c>
      <c r="I134" s="37">
        <v>88.583333333333329</v>
      </c>
      <c r="J134" s="37">
        <v>90.716666666666683</v>
      </c>
      <c r="K134" s="28">
        <v>86.45</v>
      </c>
      <c r="L134" s="28">
        <v>80.55</v>
      </c>
      <c r="M134" s="28">
        <v>138.74564000000001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3936.15</v>
      </c>
      <c r="D135" s="37">
        <v>3951.0833333333335</v>
      </c>
      <c r="E135" s="37">
        <v>3886.4666666666672</v>
      </c>
      <c r="F135" s="37">
        <v>3836.7833333333338</v>
      </c>
      <c r="G135" s="37">
        <v>3772.1666666666674</v>
      </c>
      <c r="H135" s="37">
        <v>4000.7666666666669</v>
      </c>
      <c r="I135" s="37">
        <v>4065.3833333333328</v>
      </c>
      <c r="J135" s="37">
        <v>4115.0666666666666</v>
      </c>
      <c r="K135" s="28">
        <v>4015.7</v>
      </c>
      <c r="L135" s="28">
        <v>3901.4</v>
      </c>
      <c r="M135" s="28">
        <v>2.9100799999999998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369.8</v>
      </c>
      <c r="D136" s="37">
        <v>376.7</v>
      </c>
      <c r="E136" s="37">
        <v>359.9</v>
      </c>
      <c r="F136" s="37">
        <v>350</v>
      </c>
      <c r="G136" s="37">
        <v>333.2</v>
      </c>
      <c r="H136" s="37">
        <v>386.59999999999997</v>
      </c>
      <c r="I136" s="37">
        <v>403.40000000000003</v>
      </c>
      <c r="J136" s="37">
        <v>413.29999999999995</v>
      </c>
      <c r="K136" s="28">
        <v>393.5</v>
      </c>
      <c r="L136" s="28">
        <v>366.8</v>
      </c>
      <c r="M136" s="28">
        <v>46.299900000000001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4738.1499999999996</v>
      </c>
      <c r="D137" s="37">
        <v>4743.0666666666666</v>
      </c>
      <c r="E137" s="37">
        <v>4675.083333333333</v>
      </c>
      <c r="F137" s="37">
        <v>4612.0166666666664</v>
      </c>
      <c r="G137" s="37">
        <v>4544.0333333333328</v>
      </c>
      <c r="H137" s="37">
        <v>4806.1333333333332</v>
      </c>
      <c r="I137" s="37">
        <v>4874.1166666666668</v>
      </c>
      <c r="J137" s="37">
        <v>4937.1833333333334</v>
      </c>
      <c r="K137" s="28">
        <v>4811.05</v>
      </c>
      <c r="L137" s="28">
        <v>4680</v>
      </c>
      <c r="M137" s="28">
        <v>4.1525400000000001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1633.95</v>
      </c>
      <c r="D138" s="37">
        <v>1646.9666666666669</v>
      </c>
      <c r="E138" s="37">
        <v>1612.0333333333338</v>
      </c>
      <c r="F138" s="37">
        <v>1590.1166666666668</v>
      </c>
      <c r="G138" s="37">
        <v>1555.1833333333336</v>
      </c>
      <c r="H138" s="37">
        <v>1668.8833333333339</v>
      </c>
      <c r="I138" s="37">
        <v>1703.8166666666668</v>
      </c>
      <c r="J138" s="37">
        <v>1725.733333333334</v>
      </c>
      <c r="K138" s="28">
        <v>1681.9</v>
      </c>
      <c r="L138" s="28">
        <v>1625.05</v>
      </c>
      <c r="M138" s="28">
        <v>17.776730000000001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579.4</v>
      </c>
      <c r="D139" s="37">
        <v>583.46666666666658</v>
      </c>
      <c r="E139" s="37">
        <v>568.98333333333312</v>
      </c>
      <c r="F139" s="37">
        <v>558.56666666666649</v>
      </c>
      <c r="G139" s="37">
        <v>544.08333333333303</v>
      </c>
      <c r="H139" s="37">
        <v>593.88333333333321</v>
      </c>
      <c r="I139" s="37">
        <v>608.36666666666656</v>
      </c>
      <c r="J139" s="37">
        <v>618.7833333333333</v>
      </c>
      <c r="K139" s="28">
        <v>597.95000000000005</v>
      </c>
      <c r="L139" s="28">
        <v>573.04999999999995</v>
      </c>
      <c r="M139" s="28">
        <v>13.38758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726.75</v>
      </c>
      <c r="D140" s="37">
        <v>733.76666666666677</v>
      </c>
      <c r="E140" s="37">
        <v>715.08333333333348</v>
      </c>
      <c r="F140" s="37">
        <v>703.41666666666674</v>
      </c>
      <c r="G140" s="37">
        <v>684.73333333333346</v>
      </c>
      <c r="H140" s="37">
        <v>745.43333333333351</v>
      </c>
      <c r="I140" s="37">
        <v>764.11666666666667</v>
      </c>
      <c r="J140" s="37">
        <v>775.78333333333353</v>
      </c>
      <c r="K140" s="28">
        <v>752.45</v>
      </c>
      <c r="L140" s="28">
        <v>722.1</v>
      </c>
      <c r="M140" s="28">
        <v>7.1579699999999997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71878.350000000006</v>
      </c>
      <c r="D141" s="37">
        <v>72163</v>
      </c>
      <c r="E141" s="37">
        <v>71015.350000000006</v>
      </c>
      <c r="F141" s="37">
        <v>70152.350000000006</v>
      </c>
      <c r="G141" s="37">
        <v>69004.700000000012</v>
      </c>
      <c r="H141" s="37">
        <v>73026</v>
      </c>
      <c r="I141" s="37">
        <v>74173.649999999994</v>
      </c>
      <c r="J141" s="37">
        <v>75036.649999999994</v>
      </c>
      <c r="K141" s="28">
        <v>73310.649999999994</v>
      </c>
      <c r="L141" s="28">
        <v>71300</v>
      </c>
      <c r="M141" s="28">
        <v>9.5100000000000004E-2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766.8</v>
      </c>
      <c r="D142" s="37">
        <v>770</v>
      </c>
      <c r="E142" s="37">
        <v>760</v>
      </c>
      <c r="F142" s="37">
        <v>753.2</v>
      </c>
      <c r="G142" s="37">
        <v>743.2</v>
      </c>
      <c r="H142" s="37">
        <v>776.8</v>
      </c>
      <c r="I142" s="37">
        <v>786.8</v>
      </c>
      <c r="J142" s="37">
        <v>793.59999999999991</v>
      </c>
      <c r="K142" s="28">
        <v>780</v>
      </c>
      <c r="L142" s="28">
        <v>763.2</v>
      </c>
      <c r="M142" s="28">
        <v>2.9584299999999999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180.25</v>
      </c>
      <c r="D143" s="37">
        <v>182.9</v>
      </c>
      <c r="E143" s="37">
        <v>175.25</v>
      </c>
      <c r="F143" s="37">
        <v>170.25</v>
      </c>
      <c r="G143" s="37">
        <v>162.6</v>
      </c>
      <c r="H143" s="37">
        <v>187.9</v>
      </c>
      <c r="I143" s="37">
        <v>195.55000000000004</v>
      </c>
      <c r="J143" s="37">
        <v>200.55</v>
      </c>
      <c r="K143" s="28">
        <v>190.55</v>
      </c>
      <c r="L143" s="28">
        <v>177.9</v>
      </c>
      <c r="M143" s="28">
        <v>213.85544999999999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896.1</v>
      </c>
      <c r="D144" s="37">
        <v>903.70000000000016</v>
      </c>
      <c r="E144" s="37">
        <v>883.45000000000027</v>
      </c>
      <c r="F144" s="37">
        <v>870.80000000000007</v>
      </c>
      <c r="G144" s="37">
        <v>850.55000000000018</v>
      </c>
      <c r="H144" s="37">
        <v>916.35000000000036</v>
      </c>
      <c r="I144" s="37">
        <v>936.60000000000014</v>
      </c>
      <c r="J144" s="37">
        <v>949.25000000000045</v>
      </c>
      <c r="K144" s="28">
        <v>923.95</v>
      </c>
      <c r="L144" s="28">
        <v>891.05</v>
      </c>
      <c r="M144" s="28">
        <v>24.082609999999999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111.3</v>
      </c>
      <c r="D145" s="37">
        <v>112.78333333333335</v>
      </c>
      <c r="E145" s="37">
        <v>109.31666666666669</v>
      </c>
      <c r="F145" s="37">
        <v>107.33333333333334</v>
      </c>
      <c r="G145" s="37">
        <v>103.86666666666669</v>
      </c>
      <c r="H145" s="37">
        <v>114.76666666666669</v>
      </c>
      <c r="I145" s="37">
        <v>118.23333333333336</v>
      </c>
      <c r="J145" s="37">
        <v>120.2166666666667</v>
      </c>
      <c r="K145" s="28">
        <v>116.25</v>
      </c>
      <c r="L145" s="28">
        <v>110.8</v>
      </c>
      <c r="M145" s="28">
        <v>33.54654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519.54999999999995</v>
      </c>
      <c r="D146" s="37">
        <v>524.08333333333337</v>
      </c>
      <c r="E146" s="37">
        <v>511.06666666666672</v>
      </c>
      <c r="F146" s="37">
        <v>502.58333333333337</v>
      </c>
      <c r="G146" s="37">
        <v>489.56666666666672</v>
      </c>
      <c r="H146" s="37">
        <v>532.56666666666672</v>
      </c>
      <c r="I146" s="37">
        <v>545.58333333333337</v>
      </c>
      <c r="J146" s="37">
        <v>554.06666666666672</v>
      </c>
      <c r="K146" s="28">
        <v>537.1</v>
      </c>
      <c r="L146" s="28">
        <v>515.6</v>
      </c>
      <c r="M146" s="28">
        <v>19.18045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7397.9</v>
      </c>
      <c r="D147" s="37">
        <v>7500.4666666666672</v>
      </c>
      <c r="E147" s="37">
        <v>7253.9333333333343</v>
      </c>
      <c r="F147" s="37">
        <v>7109.9666666666672</v>
      </c>
      <c r="G147" s="37">
        <v>6863.4333333333343</v>
      </c>
      <c r="H147" s="37">
        <v>7644.4333333333343</v>
      </c>
      <c r="I147" s="37">
        <v>7890.9666666666672</v>
      </c>
      <c r="J147" s="37">
        <v>8034.9333333333343</v>
      </c>
      <c r="K147" s="28">
        <v>7747</v>
      </c>
      <c r="L147" s="28">
        <v>7356.5</v>
      </c>
      <c r="M147" s="28">
        <v>5.9921100000000003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717.9</v>
      </c>
      <c r="D148" s="37">
        <v>726.25</v>
      </c>
      <c r="E148" s="37">
        <v>705.5</v>
      </c>
      <c r="F148" s="37">
        <v>693.1</v>
      </c>
      <c r="G148" s="37">
        <v>672.35</v>
      </c>
      <c r="H148" s="37">
        <v>738.65</v>
      </c>
      <c r="I148" s="37">
        <v>759.4</v>
      </c>
      <c r="J148" s="37">
        <v>771.8</v>
      </c>
      <c r="K148" s="28">
        <v>747</v>
      </c>
      <c r="L148" s="28">
        <v>713.85</v>
      </c>
      <c r="M148" s="28">
        <v>4.0057299999999998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3469.05</v>
      </c>
      <c r="D149" s="37">
        <v>3485.9833333333336</v>
      </c>
      <c r="E149" s="37">
        <v>3423.0666666666671</v>
      </c>
      <c r="F149" s="37">
        <v>3377.0833333333335</v>
      </c>
      <c r="G149" s="37">
        <v>3314.166666666667</v>
      </c>
      <c r="H149" s="37">
        <v>3531.9666666666672</v>
      </c>
      <c r="I149" s="37">
        <v>3594.8833333333332</v>
      </c>
      <c r="J149" s="37">
        <v>3640.8666666666672</v>
      </c>
      <c r="K149" s="28">
        <v>3548.9</v>
      </c>
      <c r="L149" s="28">
        <v>3440</v>
      </c>
      <c r="M149" s="28">
        <v>4.4815199999999997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2683.8</v>
      </c>
      <c r="D150" s="37">
        <v>2700.9833333333336</v>
      </c>
      <c r="E150" s="37">
        <v>2637.8166666666671</v>
      </c>
      <c r="F150" s="37">
        <v>2591.8333333333335</v>
      </c>
      <c r="G150" s="37">
        <v>2528.666666666667</v>
      </c>
      <c r="H150" s="37">
        <v>2746.9666666666672</v>
      </c>
      <c r="I150" s="37">
        <v>2810.1333333333332</v>
      </c>
      <c r="J150" s="37">
        <v>2856.1166666666672</v>
      </c>
      <c r="K150" s="28">
        <v>2764.15</v>
      </c>
      <c r="L150" s="28">
        <v>2655</v>
      </c>
      <c r="M150" s="28">
        <v>3.7233200000000002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1252.8499999999999</v>
      </c>
      <c r="D151" s="37">
        <v>1263.2666666666667</v>
      </c>
      <c r="E151" s="37">
        <v>1234.5833333333333</v>
      </c>
      <c r="F151" s="37">
        <v>1216.3166666666666</v>
      </c>
      <c r="G151" s="37">
        <v>1187.6333333333332</v>
      </c>
      <c r="H151" s="37">
        <v>1281.5333333333333</v>
      </c>
      <c r="I151" s="37">
        <v>1310.2166666666667</v>
      </c>
      <c r="J151" s="37">
        <v>1328.4833333333333</v>
      </c>
      <c r="K151" s="28">
        <v>1291.95</v>
      </c>
      <c r="L151" s="28">
        <v>1245</v>
      </c>
      <c r="M151" s="28">
        <v>5.2247500000000002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780.55</v>
      </c>
      <c r="D152" s="37">
        <v>781.21666666666658</v>
      </c>
      <c r="E152" s="37">
        <v>774.53333333333319</v>
      </c>
      <c r="F152" s="37">
        <v>768.51666666666665</v>
      </c>
      <c r="G152" s="37">
        <v>761.83333333333326</v>
      </c>
      <c r="H152" s="37">
        <v>787.23333333333312</v>
      </c>
      <c r="I152" s="37">
        <v>793.91666666666652</v>
      </c>
      <c r="J152" s="37">
        <v>799.93333333333305</v>
      </c>
      <c r="K152" s="28">
        <v>787.9</v>
      </c>
      <c r="L152" s="28">
        <v>775.2</v>
      </c>
      <c r="M152" s="28">
        <v>0.65263000000000004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156.65</v>
      </c>
      <c r="D153" s="37">
        <v>158.04999999999998</v>
      </c>
      <c r="E153" s="37">
        <v>154.09999999999997</v>
      </c>
      <c r="F153" s="37">
        <v>151.54999999999998</v>
      </c>
      <c r="G153" s="37">
        <v>147.59999999999997</v>
      </c>
      <c r="H153" s="37">
        <v>160.59999999999997</v>
      </c>
      <c r="I153" s="37">
        <v>164.54999999999995</v>
      </c>
      <c r="J153" s="37">
        <v>167.09999999999997</v>
      </c>
      <c r="K153" s="28">
        <v>162</v>
      </c>
      <c r="L153" s="28">
        <v>155.5</v>
      </c>
      <c r="M153" s="28">
        <v>49.732230000000001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158.65</v>
      </c>
      <c r="D154" s="37">
        <v>159.28333333333333</v>
      </c>
      <c r="E154" s="37">
        <v>156.66666666666666</v>
      </c>
      <c r="F154" s="37">
        <v>154.68333333333334</v>
      </c>
      <c r="G154" s="37">
        <v>152.06666666666666</v>
      </c>
      <c r="H154" s="37">
        <v>161.26666666666665</v>
      </c>
      <c r="I154" s="37">
        <v>163.88333333333333</v>
      </c>
      <c r="J154" s="37">
        <v>165.86666666666665</v>
      </c>
      <c r="K154" s="28">
        <v>161.9</v>
      </c>
      <c r="L154" s="28">
        <v>157.30000000000001</v>
      </c>
      <c r="M154" s="28">
        <v>245.11385000000001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101</v>
      </c>
      <c r="D155" s="37">
        <v>102.58333333333333</v>
      </c>
      <c r="E155" s="37">
        <v>98.816666666666663</v>
      </c>
      <c r="F155" s="37">
        <v>96.63333333333334</v>
      </c>
      <c r="G155" s="37">
        <v>92.866666666666674</v>
      </c>
      <c r="H155" s="37">
        <v>104.76666666666665</v>
      </c>
      <c r="I155" s="37">
        <v>108.53333333333333</v>
      </c>
      <c r="J155" s="37">
        <v>110.71666666666664</v>
      </c>
      <c r="K155" s="28">
        <v>106.35</v>
      </c>
      <c r="L155" s="28">
        <v>100.4</v>
      </c>
      <c r="M155" s="28">
        <v>206.22693000000001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3842.9</v>
      </c>
      <c r="D156" s="37">
        <v>3875.3166666666671</v>
      </c>
      <c r="E156" s="37">
        <v>3783.6333333333341</v>
      </c>
      <c r="F156" s="37">
        <v>3724.3666666666672</v>
      </c>
      <c r="G156" s="37">
        <v>3632.6833333333343</v>
      </c>
      <c r="H156" s="37">
        <v>3934.5833333333339</v>
      </c>
      <c r="I156" s="37">
        <v>4026.2666666666673</v>
      </c>
      <c r="J156" s="37">
        <v>4085.5333333333338</v>
      </c>
      <c r="K156" s="28">
        <v>3967</v>
      </c>
      <c r="L156" s="28">
        <v>3816.05</v>
      </c>
      <c r="M156" s="28">
        <v>0.57757999999999998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18087.75</v>
      </c>
      <c r="D157" s="37">
        <v>18176.833333333332</v>
      </c>
      <c r="E157" s="37">
        <v>17881.566666666666</v>
      </c>
      <c r="F157" s="37">
        <v>17675.383333333335</v>
      </c>
      <c r="G157" s="37">
        <v>17380.116666666669</v>
      </c>
      <c r="H157" s="37">
        <v>18383.016666666663</v>
      </c>
      <c r="I157" s="37">
        <v>18678.283333333333</v>
      </c>
      <c r="J157" s="37">
        <v>18884.46666666666</v>
      </c>
      <c r="K157" s="28">
        <v>18472.099999999999</v>
      </c>
      <c r="L157" s="28">
        <v>17970.650000000001</v>
      </c>
      <c r="M157" s="28">
        <v>0.60857000000000006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305.3</v>
      </c>
      <c r="D158" s="37">
        <v>307.7</v>
      </c>
      <c r="E158" s="37">
        <v>300.89999999999998</v>
      </c>
      <c r="F158" s="37">
        <v>296.5</v>
      </c>
      <c r="G158" s="37">
        <v>289.7</v>
      </c>
      <c r="H158" s="37">
        <v>312.09999999999997</v>
      </c>
      <c r="I158" s="37">
        <v>318.90000000000003</v>
      </c>
      <c r="J158" s="37">
        <v>323.29999999999995</v>
      </c>
      <c r="K158" s="28">
        <v>314.5</v>
      </c>
      <c r="L158" s="28">
        <v>303.3</v>
      </c>
      <c r="M158" s="28">
        <v>4.0291600000000001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916.2</v>
      </c>
      <c r="D159" s="37">
        <v>927.25</v>
      </c>
      <c r="E159" s="37">
        <v>895.5</v>
      </c>
      <c r="F159" s="37">
        <v>874.8</v>
      </c>
      <c r="G159" s="37">
        <v>843.05</v>
      </c>
      <c r="H159" s="37">
        <v>947.95</v>
      </c>
      <c r="I159" s="37">
        <v>979.7</v>
      </c>
      <c r="J159" s="37">
        <v>1000.4000000000001</v>
      </c>
      <c r="K159" s="28">
        <v>959</v>
      </c>
      <c r="L159" s="28">
        <v>906.55</v>
      </c>
      <c r="M159" s="28">
        <v>6.5387399999999998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162.25</v>
      </c>
      <c r="D160" s="37">
        <v>161</v>
      </c>
      <c r="E160" s="37">
        <v>159.19999999999999</v>
      </c>
      <c r="F160" s="37">
        <v>156.14999999999998</v>
      </c>
      <c r="G160" s="37">
        <v>154.34999999999997</v>
      </c>
      <c r="H160" s="37">
        <v>164.05</v>
      </c>
      <c r="I160" s="37">
        <v>165.85000000000002</v>
      </c>
      <c r="J160" s="37">
        <v>168.90000000000003</v>
      </c>
      <c r="K160" s="28">
        <v>162.80000000000001</v>
      </c>
      <c r="L160" s="28">
        <v>157.94999999999999</v>
      </c>
      <c r="M160" s="28">
        <v>236.61920000000001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221.8</v>
      </c>
      <c r="D161" s="37">
        <v>222.76666666666665</v>
      </c>
      <c r="E161" s="37">
        <v>220.0333333333333</v>
      </c>
      <c r="F161" s="37">
        <v>218.26666666666665</v>
      </c>
      <c r="G161" s="37">
        <v>215.5333333333333</v>
      </c>
      <c r="H161" s="37">
        <v>224.5333333333333</v>
      </c>
      <c r="I161" s="37">
        <v>227.26666666666665</v>
      </c>
      <c r="J161" s="37">
        <v>229.0333333333333</v>
      </c>
      <c r="K161" s="28">
        <v>225.5</v>
      </c>
      <c r="L161" s="28">
        <v>221</v>
      </c>
      <c r="M161" s="28">
        <v>12.14667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2775.1</v>
      </c>
      <c r="D162" s="37">
        <v>2800.2666666666664</v>
      </c>
      <c r="E162" s="37">
        <v>2703.7833333333328</v>
      </c>
      <c r="F162" s="37">
        <v>2632.4666666666662</v>
      </c>
      <c r="G162" s="37">
        <v>2535.9833333333327</v>
      </c>
      <c r="H162" s="37">
        <v>2871.583333333333</v>
      </c>
      <c r="I162" s="37">
        <v>2968.0666666666666</v>
      </c>
      <c r="J162" s="37">
        <v>3039.3833333333332</v>
      </c>
      <c r="K162" s="28">
        <v>2896.75</v>
      </c>
      <c r="L162" s="28">
        <v>2728.95</v>
      </c>
      <c r="M162" s="28">
        <v>1.7231799999999999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45345.1</v>
      </c>
      <c r="D163" s="37">
        <v>45533.700000000004</v>
      </c>
      <c r="E163" s="37">
        <v>44886.400000000009</v>
      </c>
      <c r="F163" s="37">
        <v>44427.700000000004</v>
      </c>
      <c r="G163" s="37">
        <v>43780.400000000009</v>
      </c>
      <c r="H163" s="37">
        <v>45992.400000000009</v>
      </c>
      <c r="I163" s="37">
        <v>46639.700000000012</v>
      </c>
      <c r="J163" s="37">
        <v>47098.400000000009</v>
      </c>
      <c r="K163" s="28">
        <v>46181</v>
      </c>
      <c r="L163" s="28">
        <v>45075</v>
      </c>
      <c r="M163" s="28">
        <v>0.23208999999999999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213.65</v>
      </c>
      <c r="D164" s="37">
        <v>212.15</v>
      </c>
      <c r="E164" s="37">
        <v>209.55</v>
      </c>
      <c r="F164" s="37">
        <v>205.45000000000002</v>
      </c>
      <c r="G164" s="37">
        <v>202.85000000000002</v>
      </c>
      <c r="H164" s="37">
        <v>216.25</v>
      </c>
      <c r="I164" s="37">
        <v>218.84999999999997</v>
      </c>
      <c r="J164" s="37">
        <v>222.95</v>
      </c>
      <c r="K164" s="28">
        <v>214.75</v>
      </c>
      <c r="L164" s="28">
        <v>208.05</v>
      </c>
      <c r="M164" s="28">
        <v>52.57723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4368.6000000000004</v>
      </c>
      <c r="D165" s="37">
        <v>4363.1833333333334</v>
      </c>
      <c r="E165" s="37">
        <v>4306.416666666667</v>
      </c>
      <c r="F165" s="37">
        <v>4244.2333333333336</v>
      </c>
      <c r="G165" s="37">
        <v>4187.4666666666672</v>
      </c>
      <c r="H165" s="37">
        <v>4425.3666666666668</v>
      </c>
      <c r="I165" s="37">
        <v>4482.1333333333332</v>
      </c>
      <c r="J165" s="37">
        <v>4544.3166666666666</v>
      </c>
      <c r="K165" s="28">
        <v>4419.95</v>
      </c>
      <c r="L165" s="28">
        <v>4301</v>
      </c>
      <c r="M165" s="28">
        <v>0.12256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2324.0500000000002</v>
      </c>
      <c r="D166" s="37">
        <v>2348.3500000000004</v>
      </c>
      <c r="E166" s="37">
        <v>2277.8000000000006</v>
      </c>
      <c r="F166" s="37">
        <v>2231.5500000000002</v>
      </c>
      <c r="G166" s="37">
        <v>2161.0000000000005</v>
      </c>
      <c r="H166" s="37">
        <v>2394.6000000000008</v>
      </c>
      <c r="I166" s="37">
        <v>2465.15</v>
      </c>
      <c r="J166" s="37">
        <v>2511.400000000001</v>
      </c>
      <c r="K166" s="28">
        <v>2418.9</v>
      </c>
      <c r="L166" s="28">
        <v>2302.1</v>
      </c>
      <c r="M166" s="28">
        <v>6.45967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2026.2</v>
      </c>
      <c r="D167" s="37">
        <v>2069.7999999999997</v>
      </c>
      <c r="E167" s="37">
        <v>1957.3999999999996</v>
      </c>
      <c r="F167" s="37">
        <v>1888.6</v>
      </c>
      <c r="G167" s="37">
        <v>1776.1999999999998</v>
      </c>
      <c r="H167" s="37">
        <v>2138.5999999999995</v>
      </c>
      <c r="I167" s="37">
        <v>2251</v>
      </c>
      <c r="J167" s="37">
        <v>2319.7999999999993</v>
      </c>
      <c r="K167" s="28">
        <v>2182.1999999999998</v>
      </c>
      <c r="L167" s="28">
        <v>2001</v>
      </c>
      <c r="M167" s="28">
        <v>5.9553900000000004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2428.3000000000002</v>
      </c>
      <c r="D168" s="37">
        <v>2447.5</v>
      </c>
      <c r="E168" s="37">
        <v>2390.8000000000002</v>
      </c>
      <c r="F168" s="37">
        <v>2353.3000000000002</v>
      </c>
      <c r="G168" s="37">
        <v>2296.6000000000004</v>
      </c>
      <c r="H168" s="37">
        <v>2485</v>
      </c>
      <c r="I168" s="37">
        <v>2541.6999999999998</v>
      </c>
      <c r="J168" s="37">
        <v>2579.1999999999998</v>
      </c>
      <c r="K168" s="28">
        <v>2504.1999999999998</v>
      </c>
      <c r="L168" s="28">
        <v>2410</v>
      </c>
      <c r="M168" s="28">
        <v>1.93279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113.85</v>
      </c>
      <c r="D169" s="37">
        <v>115.05</v>
      </c>
      <c r="E169" s="37">
        <v>112.35</v>
      </c>
      <c r="F169" s="37">
        <v>110.85</v>
      </c>
      <c r="G169" s="37">
        <v>108.14999999999999</v>
      </c>
      <c r="H169" s="37">
        <v>116.55</v>
      </c>
      <c r="I169" s="37">
        <v>119.25000000000001</v>
      </c>
      <c r="J169" s="37">
        <v>120.75</v>
      </c>
      <c r="K169" s="28">
        <v>117.75</v>
      </c>
      <c r="L169" s="28">
        <v>113.55</v>
      </c>
      <c r="M169" s="28">
        <v>45.686450000000001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237.6</v>
      </c>
      <c r="D170" s="37">
        <v>236.64999999999998</v>
      </c>
      <c r="E170" s="37">
        <v>233.84999999999997</v>
      </c>
      <c r="F170" s="37">
        <v>230.1</v>
      </c>
      <c r="G170" s="37">
        <v>227.29999999999998</v>
      </c>
      <c r="H170" s="37">
        <v>240.39999999999995</v>
      </c>
      <c r="I170" s="37">
        <v>243.19999999999996</v>
      </c>
      <c r="J170" s="37">
        <v>246.94999999999993</v>
      </c>
      <c r="K170" s="28">
        <v>239.45</v>
      </c>
      <c r="L170" s="28">
        <v>232.9</v>
      </c>
      <c r="M170" s="28">
        <v>173.43483000000001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478</v>
      </c>
      <c r="D171" s="37">
        <v>476.66666666666669</v>
      </c>
      <c r="E171" s="37">
        <v>470.33333333333337</v>
      </c>
      <c r="F171" s="37">
        <v>462.66666666666669</v>
      </c>
      <c r="G171" s="37">
        <v>456.33333333333337</v>
      </c>
      <c r="H171" s="37">
        <v>484.33333333333337</v>
      </c>
      <c r="I171" s="37">
        <v>490.66666666666674</v>
      </c>
      <c r="J171" s="37">
        <v>498.33333333333337</v>
      </c>
      <c r="K171" s="28">
        <v>483</v>
      </c>
      <c r="L171" s="28">
        <v>469</v>
      </c>
      <c r="M171" s="28">
        <v>4.1146700000000003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13450.3</v>
      </c>
      <c r="D172" s="37">
        <v>13551.433333333334</v>
      </c>
      <c r="E172" s="37">
        <v>13216.866666666669</v>
      </c>
      <c r="F172" s="37">
        <v>12983.433333333334</v>
      </c>
      <c r="G172" s="37">
        <v>12648.866666666669</v>
      </c>
      <c r="H172" s="37">
        <v>13784.866666666669</v>
      </c>
      <c r="I172" s="37">
        <v>14119.433333333334</v>
      </c>
      <c r="J172" s="37">
        <v>14352.866666666669</v>
      </c>
      <c r="K172" s="28">
        <v>13886</v>
      </c>
      <c r="L172" s="28">
        <v>13318</v>
      </c>
      <c r="M172" s="28">
        <v>5.7459999999999997E-2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34.35</v>
      </c>
      <c r="D173" s="37">
        <v>34.666666666666671</v>
      </c>
      <c r="E173" s="37">
        <v>33.88333333333334</v>
      </c>
      <c r="F173" s="37">
        <v>33.416666666666671</v>
      </c>
      <c r="G173" s="37">
        <v>32.63333333333334</v>
      </c>
      <c r="H173" s="37">
        <v>35.13333333333334</v>
      </c>
      <c r="I173" s="37">
        <v>35.916666666666671</v>
      </c>
      <c r="J173" s="37">
        <v>36.38333333333334</v>
      </c>
      <c r="K173" s="28">
        <v>35.450000000000003</v>
      </c>
      <c r="L173" s="28">
        <v>34.200000000000003</v>
      </c>
      <c r="M173" s="28">
        <v>356.64305999999999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116.75</v>
      </c>
      <c r="D174" s="37">
        <v>118.41666666666667</v>
      </c>
      <c r="E174" s="37">
        <v>114.23333333333335</v>
      </c>
      <c r="F174" s="37">
        <v>111.71666666666668</v>
      </c>
      <c r="G174" s="37">
        <v>107.53333333333336</v>
      </c>
      <c r="H174" s="37">
        <v>120.93333333333334</v>
      </c>
      <c r="I174" s="37">
        <v>125.11666666666665</v>
      </c>
      <c r="J174" s="37">
        <v>127.63333333333333</v>
      </c>
      <c r="K174" s="28">
        <v>122.6</v>
      </c>
      <c r="L174" s="28">
        <v>115.9</v>
      </c>
      <c r="M174" s="28">
        <v>245.53001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123.45</v>
      </c>
      <c r="D175" s="37">
        <v>124.7</v>
      </c>
      <c r="E175" s="37">
        <v>121.75</v>
      </c>
      <c r="F175" s="37">
        <v>120.05</v>
      </c>
      <c r="G175" s="37">
        <v>117.1</v>
      </c>
      <c r="H175" s="37">
        <v>126.4</v>
      </c>
      <c r="I175" s="37">
        <v>129.35000000000002</v>
      </c>
      <c r="J175" s="37">
        <v>131.05000000000001</v>
      </c>
      <c r="K175" s="28">
        <v>127.65</v>
      </c>
      <c r="L175" s="28">
        <v>123</v>
      </c>
      <c r="M175" s="28">
        <v>29.211310000000001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2693.65</v>
      </c>
      <c r="D176" s="37">
        <v>2719.9833333333331</v>
      </c>
      <c r="E176" s="37">
        <v>2649.9666666666662</v>
      </c>
      <c r="F176" s="37">
        <v>2606.2833333333333</v>
      </c>
      <c r="G176" s="37">
        <v>2536.2666666666664</v>
      </c>
      <c r="H176" s="37">
        <v>2763.6666666666661</v>
      </c>
      <c r="I176" s="37">
        <v>2833.6833333333334</v>
      </c>
      <c r="J176" s="37">
        <v>2877.3666666666659</v>
      </c>
      <c r="K176" s="28">
        <v>2790</v>
      </c>
      <c r="L176" s="28">
        <v>2676.3</v>
      </c>
      <c r="M176" s="28">
        <v>88.827920000000006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784.8</v>
      </c>
      <c r="D177" s="37">
        <v>797.11666666666667</v>
      </c>
      <c r="E177" s="37">
        <v>765.2833333333333</v>
      </c>
      <c r="F177" s="37">
        <v>745.76666666666665</v>
      </c>
      <c r="G177" s="37">
        <v>713.93333333333328</v>
      </c>
      <c r="H177" s="37">
        <v>816.63333333333333</v>
      </c>
      <c r="I177" s="37">
        <v>848.46666666666658</v>
      </c>
      <c r="J177" s="37">
        <v>867.98333333333335</v>
      </c>
      <c r="K177" s="28">
        <v>828.95</v>
      </c>
      <c r="L177" s="28">
        <v>777.6</v>
      </c>
      <c r="M177" s="28">
        <v>36.609200000000001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1077.8499999999999</v>
      </c>
      <c r="D178" s="37">
        <v>1079.9333333333334</v>
      </c>
      <c r="E178" s="37">
        <v>1062.9166666666667</v>
      </c>
      <c r="F178" s="37">
        <v>1047.9833333333333</v>
      </c>
      <c r="G178" s="37">
        <v>1030.9666666666667</v>
      </c>
      <c r="H178" s="37">
        <v>1094.8666666666668</v>
      </c>
      <c r="I178" s="37">
        <v>1111.8833333333332</v>
      </c>
      <c r="J178" s="37">
        <v>1126.8166666666668</v>
      </c>
      <c r="K178" s="28">
        <v>1096.95</v>
      </c>
      <c r="L178" s="28">
        <v>1065</v>
      </c>
      <c r="M178" s="28">
        <v>11.69983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2403</v>
      </c>
      <c r="D179" s="37">
        <v>2439.9666666666667</v>
      </c>
      <c r="E179" s="37">
        <v>2358.0333333333333</v>
      </c>
      <c r="F179" s="37">
        <v>2313.0666666666666</v>
      </c>
      <c r="G179" s="37">
        <v>2231.1333333333332</v>
      </c>
      <c r="H179" s="37">
        <v>2484.9333333333334</v>
      </c>
      <c r="I179" s="37">
        <v>2566.8666666666668</v>
      </c>
      <c r="J179" s="37">
        <v>2611.8333333333335</v>
      </c>
      <c r="K179" s="28">
        <v>2521.9</v>
      </c>
      <c r="L179" s="28">
        <v>2395</v>
      </c>
      <c r="M179" s="28">
        <v>3.4755699999999998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6957.7</v>
      </c>
      <c r="D180" s="37">
        <v>6952.5666666666666</v>
      </c>
      <c r="E180" s="37">
        <v>6905.1333333333332</v>
      </c>
      <c r="F180" s="37">
        <v>6852.5666666666666</v>
      </c>
      <c r="G180" s="37">
        <v>6805.1333333333332</v>
      </c>
      <c r="H180" s="37">
        <v>7005.1333333333332</v>
      </c>
      <c r="I180" s="37">
        <v>7052.5666666666657</v>
      </c>
      <c r="J180" s="37">
        <v>7105.1333333333332</v>
      </c>
      <c r="K180" s="28">
        <v>7000</v>
      </c>
      <c r="L180" s="28">
        <v>6900</v>
      </c>
      <c r="M180" s="28">
        <v>0.15162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25193.5</v>
      </c>
      <c r="D181" s="37">
        <v>25500.2</v>
      </c>
      <c r="E181" s="37">
        <v>24801.4</v>
      </c>
      <c r="F181" s="37">
        <v>24409.3</v>
      </c>
      <c r="G181" s="37">
        <v>23710.5</v>
      </c>
      <c r="H181" s="37">
        <v>25892.300000000003</v>
      </c>
      <c r="I181" s="37">
        <v>26591.1</v>
      </c>
      <c r="J181" s="37">
        <v>26983.200000000004</v>
      </c>
      <c r="K181" s="28">
        <v>26199</v>
      </c>
      <c r="L181" s="28">
        <v>25108.1</v>
      </c>
      <c r="M181" s="28">
        <v>0.29265000000000002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1148.9000000000001</v>
      </c>
      <c r="D182" s="37">
        <v>1179.1500000000001</v>
      </c>
      <c r="E182" s="37">
        <v>1100.8500000000001</v>
      </c>
      <c r="F182" s="37">
        <v>1052.8</v>
      </c>
      <c r="G182" s="37">
        <v>974.5</v>
      </c>
      <c r="H182" s="37">
        <v>1227.2000000000003</v>
      </c>
      <c r="I182" s="37">
        <v>1305.5000000000005</v>
      </c>
      <c r="J182" s="37">
        <v>1353.5500000000004</v>
      </c>
      <c r="K182" s="28">
        <v>1257.45</v>
      </c>
      <c r="L182" s="28">
        <v>1131.0999999999999</v>
      </c>
      <c r="M182" s="28">
        <v>19.458939999999998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2200.25</v>
      </c>
      <c r="D183" s="37">
        <v>2221.0499999999997</v>
      </c>
      <c r="E183" s="37">
        <v>2171.4499999999994</v>
      </c>
      <c r="F183" s="37">
        <v>2142.6499999999996</v>
      </c>
      <c r="G183" s="37">
        <v>2093.0499999999993</v>
      </c>
      <c r="H183" s="37">
        <v>2249.8499999999995</v>
      </c>
      <c r="I183" s="37">
        <v>2299.4499999999998</v>
      </c>
      <c r="J183" s="37">
        <v>2328.2499999999995</v>
      </c>
      <c r="K183" s="28">
        <v>2270.65</v>
      </c>
      <c r="L183" s="28">
        <v>2192.25</v>
      </c>
      <c r="M183" s="28">
        <v>3.60073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479.65</v>
      </c>
      <c r="D184" s="37">
        <v>484.5333333333333</v>
      </c>
      <c r="E184" s="37">
        <v>472.61666666666662</v>
      </c>
      <c r="F184" s="37">
        <v>465.58333333333331</v>
      </c>
      <c r="G184" s="37">
        <v>453.66666666666663</v>
      </c>
      <c r="H184" s="37">
        <v>491.56666666666661</v>
      </c>
      <c r="I184" s="37">
        <v>503.48333333333335</v>
      </c>
      <c r="J184" s="37">
        <v>510.51666666666659</v>
      </c>
      <c r="K184" s="28">
        <v>496.45</v>
      </c>
      <c r="L184" s="28">
        <v>477.5</v>
      </c>
      <c r="M184" s="28">
        <v>146.45322999999999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94.85</v>
      </c>
      <c r="D185" s="37">
        <v>95.7</v>
      </c>
      <c r="E185" s="37">
        <v>93</v>
      </c>
      <c r="F185" s="37">
        <v>91.149999999999991</v>
      </c>
      <c r="G185" s="37">
        <v>88.449999999999989</v>
      </c>
      <c r="H185" s="37">
        <v>97.550000000000011</v>
      </c>
      <c r="I185" s="37">
        <v>100.25000000000003</v>
      </c>
      <c r="J185" s="37">
        <v>102.10000000000002</v>
      </c>
      <c r="K185" s="28">
        <v>98.4</v>
      </c>
      <c r="L185" s="28">
        <v>93.85</v>
      </c>
      <c r="M185" s="28">
        <v>312.71235000000001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900.9</v>
      </c>
      <c r="D186" s="37">
        <v>905.6</v>
      </c>
      <c r="E186" s="37">
        <v>890.30000000000007</v>
      </c>
      <c r="F186" s="37">
        <v>879.7</v>
      </c>
      <c r="G186" s="37">
        <v>864.40000000000009</v>
      </c>
      <c r="H186" s="37">
        <v>916.2</v>
      </c>
      <c r="I186" s="37">
        <v>931.5</v>
      </c>
      <c r="J186" s="37">
        <v>942.1</v>
      </c>
      <c r="K186" s="28">
        <v>920.9</v>
      </c>
      <c r="L186" s="28">
        <v>895</v>
      </c>
      <c r="M186" s="28">
        <v>39.259169999999997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460.5</v>
      </c>
      <c r="D187" s="37">
        <v>468.58333333333331</v>
      </c>
      <c r="E187" s="37">
        <v>450.06666666666661</v>
      </c>
      <c r="F187" s="37">
        <v>439.63333333333327</v>
      </c>
      <c r="G187" s="37">
        <v>421.11666666666656</v>
      </c>
      <c r="H187" s="37">
        <v>479.01666666666665</v>
      </c>
      <c r="I187" s="37">
        <v>497.53333333333342</v>
      </c>
      <c r="J187" s="37">
        <v>507.9666666666667</v>
      </c>
      <c r="K187" s="28">
        <v>487.1</v>
      </c>
      <c r="L187" s="28">
        <v>458.15</v>
      </c>
      <c r="M187" s="28">
        <v>7.43424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609.04999999999995</v>
      </c>
      <c r="D188" s="37">
        <v>610.6</v>
      </c>
      <c r="E188" s="37">
        <v>598.95000000000005</v>
      </c>
      <c r="F188" s="37">
        <v>588.85</v>
      </c>
      <c r="G188" s="37">
        <v>577.20000000000005</v>
      </c>
      <c r="H188" s="37">
        <v>620.70000000000005</v>
      </c>
      <c r="I188" s="37">
        <v>632.34999999999991</v>
      </c>
      <c r="J188" s="37">
        <v>642.45000000000005</v>
      </c>
      <c r="K188" s="28">
        <v>622.25</v>
      </c>
      <c r="L188" s="28">
        <v>600.5</v>
      </c>
      <c r="M188" s="28">
        <v>4.9638799999999996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627.5</v>
      </c>
      <c r="D189" s="37">
        <v>635.4</v>
      </c>
      <c r="E189" s="37">
        <v>616.29999999999995</v>
      </c>
      <c r="F189" s="37">
        <v>605.1</v>
      </c>
      <c r="G189" s="37">
        <v>586</v>
      </c>
      <c r="H189" s="37">
        <v>646.59999999999991</v>
      </c>
      <c r="I189" s="37">
        <v>665.7</v>
      </c>
      <c r="J189" s="37">
        <v>676.89999999999986</v>
      </c>
      <c r="K189" s="28">
        <v>654.5</v>
      </c>
      <c r="L189" s="28">
        <v>624.20000000000005</v>
      </c>
      <c r="M189" s="28">
        <v>20.564789999999999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1034.55</v>
      </c>
      <c r="D190" s="37">
        <v>1038.2666666666667</v>
      </c>
      <c r="E190" s="37">
        <v>1022.3333333333333</v>
      </c>
      <c r="F190" s="37">
        <v>1010.1166666666666</v>
      </c>
      <c r="G190" s="37">
        <v>994.18333333333317</v>
      </c>
      <c r="H190" s="37">
        <v>1050.4833333333333</v>
      </c>
      <c r="I190" s="37">
        <v>1066.4166666666667</v>
      </c>
      <c r="J190" s="37">
        <v>1078.6333333333334</v>
      </c>
      <c r="K190" s="28">
        <v>1054.2</v>
      </c>
      <c r="L190" s="28">
        <v>1026.05</v>
      </c>
      <c r="M190" s="28">
        <v>43.513689999999997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1038.55</v>
      </c>
      <c r="D191" s="37">
        <v>1055.2666666666667</v>
      </c>
      <c r="E191" s="37">
        <v>1014.5833333333333</v>
      </c>
      <c r="F191" s="37">
        <v>990.61666666666656</v>
      </c>
      <c r="G191" s="37">
        <v>949.93333333333317</v>
      </c>
      <c r="H191" s="37">
        <v>1079.2333333333333</v>
      </c>
      <c r="I191" s="37">
        <v>1119.9166666666667</v>
      </c>
      <c r="J191" s="37">
        <v>1143.8833333333334</v>
      </c>
      <c r="K191" s="28">
        <v>1095.95</v>
      </c>
      <c r="L191" s="28">
        <v>1031.3</v>
      </c>
      <c r="M191" s="28">
        <v>6.13028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3479.75</v>
      </c>
      <c r="D192" s="37">
        <v>3496.8333333333335</v>
      </c>
      <c r="E192" s="37">
        <v>3448.2166666666672</v>
      </c>
      <c r="F192" s="37">
        <v>3416.6833333333338</v>
      </c>
      <c r="G192" s="37">
        <v>3368.0666666666675</v>
      </c>
      <c r="H192" s="37">
        <v>3528.3666666666668</v>
      </c>
      <c r="I192" s="37">
        <v>3576.9833333333327</v>
      </c>
      <c r="J192" s="37">
        <v>3608.5166666666664</v>
      </c>
      <c r="K192" s="28">
        <v>3545.45</v>
      </c>
      <c r="L192" s="28">
        <v>3465.3</v>
      </c>
      <c r="M192" s="28">
        <v>23.058250000000001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803.3</v>
      </c>
      <c r="D193" s="37">
        <v>812.0333333333333</v>
      </c>
      <c r="E193" s="37">
        <v>792.06666666666661</v>
      </c>
      <c r="F193" s="37">
        <v>780.83333333333326</v>
      </c>
      <c r="G193" s="37">
        <v>760.86666666666656</v>
      </c>
      <c r="H193" s="37">
        <v>823.26666666666665</v>
      </c>
      <c r="I193" s="37">
        <v>843.23333333333335</v>
      </c>
      <c r="J193" s="37">
        <v>854.4666666666667</v>
      </c>
      <c r="K193" s="28">
        <v>832</v>
      </c>
      <c r="L193" s="28">
        <v>800.8</v>
      </c>
      <c r="M193" s="28">
        <v>18.175039999999999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7776.5</v>
      </c>
      <c r="D194" s="37">
        <v>7781.3499999999995</v>
      </c>
      <c r="E194" s="37">
        <v>7674.6999999999989</v>
      </c>
      <c r="F194" s="37">
        <v>7572.9</v>
      </c>
      <c r="G194" s="37">
        <v>7466.2499999999991</v>
      </c>
      <c r="H194" s="37">
        <v>7883.1499999999987</v>
      </c>
      <c r="I194" s="37">
        <v>7989.7999999999984</v>
      </c>
      <c r="J194" s="37">
        <v>8091.5999999999985</v>
      </c>
      <c r="K194" s="28">
        <v>7888</v>
      </c>
      <c r="L194" s="28">
        <v>7679.55</v>
      </c>
      <c r="M194" s="28">
        <v>4.9559499999999996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423.5</v>
      </c>
      <c r="D195" s="37">
        <v>428.26666666666665</v>
      </c>
      <c r="E195" s="37">
        <v>415.93333333333328</v>
      </c>
      <c r="F195" s="37">
        <v>408.36666666666662</v>
      </c>
      <c r="G195" s="37">
        <v>396.03333333333325</v>
      </c>
      <c r="H195" s="37">
        <v>435.83333333333331</v>
      </c>
      <c r="I195" s="37">
        <v>448.16666666666669</v>
      </c>
      <c r="J195" s="37">
        <v>455.73333333333335</v>
      </c>
      <c r="K195" s="28">
        <v>440.6</v>
      </c>
      <c r="L195" s="28">
        <v>420.7</v>
      </c>
      <c r="M195" s="28">
        <v>149.34742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244.95</v>
      </c>
      <c r="D196" s="37">
        <v>247.33333333333334</v>
      </c>
      <c r="E196" s="37">
        <v>240.4666666666667</v>
      </c>
      <c r="F196" s="37">
        <v>235.98333333333335</v>
      </c>
      <c r="G196" s="37">
        <v>229.1166666666667</v>
      </c>
      <c r="H196" s="37">
        <v>251.81666666666669</v>
      </c>
      <c r="I196" s="37">
        <v>258.68333333333328</v>
      </c>
      <c r="J196" s="37">
        <v>263.16666666666669</v>
      </c>
      <c r="K196" s="28">
        <v>254.2</v>
      </c>
      <c r="L196" s="28">
        <v>242.85</v>
      </c>
      <c r="M196" s="28">
        <v>307.80216999999999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1261.3499999999999</v>
      </c>
      <c r="D197" s="37">
        <v>1281.95</v>
      </c>
      <c r="E197" s="37">
        <v>1233.9000000000001</v>
      </c>
      <c r="F197" s="37">
        <v>1206.45</v>
      </c>
      <c r="G197" s="37">
        <v>1158.4000000000001</v>
      </c>
      <c r="H197" s="37">
        <v>1309.4000000000001</v>
      </c>
      <c r="I197" s="37">
        <v>1357.4499999999998</v>
      </c>
      <c r="J197" s="37">
        <v>1384.9</v>
      </c>
      <c r="K197" s="28">
        <v>1330</v>
      </c>
      <c r="L197" s="28">
        <v>1254.5</v>
      </c>
      <c r="M197" s="28">
        <v>138.37402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1212.8</v>
      </c>
      <c r="D198" s="37">
        <v>1218.9166666666667</v>
      </c>
      <c r="E198" s="37">
        <v>1193.8833333333334</v>
      </c>
      <c r="F198" s="37">
        <v>1174.9666666666667</v>
      </c>
      <c r="G198" s="37">
        <v>1149.9333333333334</v>
      </c>
      <c r="H198" s="37">
        <v>1237.8333333333335</v>
      </c>
      <c r="I198" s="37">
        <v>1262.8666666666668</v>
      </c>
      <c r="J198" s="37">
        <v>1281.7833333333335</v>
      </c>
      <c r="K198" s="28">
        <v>1243.95</v>
      </c>
      <c r="L198" s="28">
        <v>1200</v>
      </c>
      <c r="M198" s="28">
        <v>27.976669999999999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751.8</v>
      </c>
      <c r="D199" s="37">
        <v>761.35</v>
      </c>
      <c r="E199" s="37">
        <v>732.65000000000009</v>
      </c>
      <c r="F199" s="37">
        <v>713.50000000000011</v>
      </c>
      <c r="G199" s="37">
        <v>684.80000000000018</v>
      </c>
      <c r="H199" s="37">
        <v>780.5</v>
      </c>
      <c r="I199" s="37">
        <v>809.2</v>
      </c>
      <c r="J199" s="37">
        <v>828.34999999999991</v>
      </c>
      <c r="K199" s="28">
        <v>790.05</v>
      </c>
      <c r="L199" s="28">
        <v>742.2</v>
      </c>
      <c r="M199" s="28">
        <v>6.5005600000000001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2289.9499999999998</v>
      </c>
      <c r="D200" s="37">
        <v>2323.9833333333331</v>
      </c>
      <c r="E200" s="37">
        <v>2240.9666666666662</v>
      </c>
      <c r="F200" s="37">
        <v>2191.9833333333331</v>
      </c>
      <c r="G200" s="37">
        <v>2108.9666666666662</v>
      </c>
      <c r="H200" s="37">
        <v>2372.9666666666662</v>
      </c>
      <c r="I200" s="37">
        <v>2455.9833333333336</v>
      </c>
      <c r="J200" s="37">
        <v>2504.9666666666662</v>
      </c>
      <c r="K200" s="28">
        <v>2407</v>
      </c>
      <c r="L200" s="28">
        <v>2275</v>
      </c>
      <c r="M200" s="28">
        <v>23.578060000000001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2692.25</v>
      </c>
      <c r="D201" s="37">
        <v>2723.5</v>
      </c>
      <c r="E201" s="37">
        <v>2647.15</v>
      </c>
      <c r="F201" s="37">
        <v>2602.0500000000002</v>
      </c>
      <c r="G201" s="37">
        <v>2525.7000000000003</v>
      </c>
      <c r="H201" s="37">
        <v>2768.6</v>
      </c>
      <c r="I201" s="37">
        <v>2844.9500000000003</v>
      </c>
      <c r="J201" s="37">
        <v>2890.0499999999997</v>
      </c>
      <c r="K201" s="28">
        <v>2799.85</v>
      </c>
      <c r="L201" s="28">
        <v>2678.4</v>
      </c>
      <c r="M201" s="28">
        <v>0.90698999999999996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528.85</v>
      </c>
      <c r="D202" s="37">
        <v>533.80000000000007</v>
      </c>
      <c r="E202" s="37">
        <v>522.00000000000011</v>
      </c>
      <c r="F202" s="37">
        <v>515.15000000000009</v>
      </c>
      <c r="G202" s="37">
        <v>503.35000000000014</v>
      </c>
      <c r="H202" s="37">
        <v>540.65000000000009</v>
      </c>
      <c r="I202" s="37">
        <v>552.45000000000005</v>
      </c>
      <c r="J202" s="37">
        <v>559.30000000000007</v>
      </c>
      <c r="K202" s="28">
        <v>545.6</v>
      </c>
      <c r="L202" s="28">
        <v>526.95000000000005</v>
      </c>
      <c r="M202" s="28">
        <v>7.0922900000000002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1213.25</v>
      </c>
      <c r="D203" s="37">
        <v>1217.75</v>
      </c>
      <c r="E203" s="37">
        <v>1200.5999999999999</v>
      </c>
      <c r="F203" s="37">
        <v>1187.9499999999998</v>
      </c>
      <c r="G203" s="37">
        <v>1170.7999999999997</v>
      </c>
      <c r="H203" s="37">
        <v>1230.4000000000001</v>
      </c>
      <c r="I203" s="37">
        <v>1247.5500000000002</v>
      </c>
      <c r="J203" s="37">
        <v>1260.2000000000003</v>
      </c>
      <c r="K203" s="28">
        <v>1234.9000000000001</v>
      </c>
      <c r="L203" s="28">
        <v>1205.0999999999999</v>
      </c>
      <c r="M203" s="28">
        <v>4.89438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824.2</v>
      </c>
      <c r="D204" s="37">
        <v>829.7166666666667</v>
      </c>
      <c r="E204" s="37">
        <v>811.43333333333339</v>
      </c>
      <c r="F204" s="37">
        <v>798.66666666666674</v>
      </c>
      <c r="G204" s="37">
        <v>780.38333333333344</v>
      </c>
      <c r="H204" s="37">
        <v>842.48333333333335</v>
      </c>
      <c r="I204" s="37">
        <v>860.76666666666665</v>
      </c>
      <c r="J204" s="37">
        <v>873.5333333333333</v>
      </c>
      <c r="K204" s="28">
        <v>848</v>
      </c>
      <c r="L204" s="28">
        <v>816.95</v>
      </c>
      <c r="M204" s="28">
        <v>48.88165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6521.95</v>
      </c>
      <c r="D205" s="37">
        <v>6577.1833333333334</v>
      </c>
      <c r="E205" s="37">
        <v>6445.7666666666664</v>
      </c>
      <c r="F205" s="37">
        <v>6369.583333333333</v>
      </c>
      <c r="G205" s="37">
        <v>6238.1666666666661</v>
      </c>
      <c r="H205" s="37">
        <v>6653.3666666666668</v>
      </c>
      <c r="I205" s="37">
        <v>6784.7833333333328</v>
      </c>
      <c r="J205" s="37">
        <v>6860.9666666666672</v>
      </c>
      <c r="K205" s="28">
        <v>6708.6</v>
      </c>
      <c r="L205" s="28">
        <v>6501</v>
      </c>
      <c r="M205" s="28">
        <v>2.28457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37.35</v>
      </c>
      <c r="D206" s="37">
        <v>37.783333333333331</v>
      </c>
      <c r="E206" s="37">
        <v>36.566666666666663</v>
      </c>
      <c r="F206" s="37">
        <v>35.783333333333331</v>
      </c>
      <c r="G206" s="37">
        <v>34.566666666666663</v>
      </c>
      <c r="H206" s="37">
        <v>38.566666666666663</v>
      </c>
      <c r="I206" s="37">
        <v>39.783333333333331</v>
      </c>
      <c r="J206" s="37">
        <v>40.566666666666663</v>
      </c>
      <c r="K206" s="28">
        <v>39</v>
      </c>
      <c r="L206" s="28">
        <v>37</v>
      </c>
      <c r="M206" s="28">
        <v>82.197779999999995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1499.5</v>
      </c>
      <c r="D207" s="37">
        <v>1526.0833333333333</v>
      </c>
      <c r="E207" s="37">
        <v>1463.7166666666665</v>
      </c>
      <c r="F207" s="37">
        <v>1427.9333333333332</v>
      </c>
      <c r="G207" s="37">
        <v>1365.5666666666664</v>
      </c>
      <c r="H207" s="37">
        <v>1561.8666666666666</v>
      </c>
      <c r="I207" s="37">
        <v>1624.2333333333333</v>
      </c>
      <c r="J207" s="37">
        <v>1660.0166666666667</v>
      </c>
      <c r="K207" s="28">
        <v>1588.45</v>
      </c>
      <c r="L207" s="28">
        <v>1490.3</v>
      </c>
      <c r="M207" s="28">
        <v>4.8555200000000003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825.7</v>
      </c>
      <c r="D208" s="37">
        <v>835.44999999999993</v>
      </c>
      <c r="E208" s="37">
        <v>811.99999999999989</v>
      </c>
      <c r="F208" s="37">
        <v>798.3</v>
      </c>
      <c r="G208" s="37">
        <v>774.84999999999991</v>
      </c>
      <c r="H208" s="37">
        <v>849.14999999999986</v>
      </c>
      <c r="I208" s="37">
        <v>872.59999999999991</v>
      </c>
      <c r="J208" s="37">
        <v>886.29999999999984</v>
      </c>
      <c r="K208" s="28">
        <v>858.9</v>
      </c>
      <c r="L208" s="28">
        <v>821.75</v>
      </c>
      <c r="M208" s="28">
        <v>7.1571300000000004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1090</v>
      </c>
      <c r="D209" s="37">
        <v>1097.6000000000001</v>
      </c>
      <c r="E209" s="37">
        <v>1070.4000000000003</v>
      </c>
      <c r="F209" s="37">
        <v>1050.8000000000002</v>
      </c>
      <c r="G209" s="37">
        <v>1023.6000000000004</v>
      </c>
      <c r="H209" s="37">
        <v>1117.2000000000003</v>
      </c>
      <c r="I209" s="37">
        <v>1144.4000000000001</v>
      </c>
      <c r="J209" s="37">
        <v>1164.0000000000002</v>
      </c>
      <c r="K209" s="28">
        <v>1124.8</v>
      </c>
      <c r="L209" s="28">
        <v>1078</v>
      </c>
      <c r="M209" s="28">
        <v>9.0441500000000001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395.2</v>
      </c>
      <c r="D210" s="37">
        <v>399.90000000000003</v>
      </c>
      <c r="E210" s="37">
        <v>387.80000000000007</v>
      </c>
      <c r="F210" s="37">
        <v>380.40000000000003</v>
      </c>
      <c r="G210" s="37">
        <v>368.30000000000007</v>
      </c>
      <c r="H210" s="37">
        <v>407.30000000000007</v>
      </c>
      <c r="I210" s="37">
        <v>419.40000000000009</v>
      </c>
      <c r="J210" s="37">
        <v>426.80000000000007</v>
      </c>
      <c r="K210" s="28">
        <v>412</v>
      </c>
      <c r="L210" s="28">
        <v>392.5</v>
      </c>
      <c r="M210" s="28">
        <v>163.5273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9.1</v>
      </c>
      <c r="D211" s="37">
        <v>9.2333333333333325</v>
      </c>
      <c r="E211" s="37">
        <v>8.9166666666666643</v>
      </c>
      <c r="F211" s="37">
        <v>8.7333333333333325</v>
      </c>
      <c r="G211" s="37">
        <v>8.4166666666666643</v>
      </c>
      <c r="H211" s="37">
        <v>9.4166666666666643</v>
      </c>
      <c r="I211" s="37">
        <v>9.7333333333333307</v>
      </c>
      <c r="J211" s="37">
        <v>9.9166666666666643</v>
      </c>
      <c r="K211" s="28">
        <v>9.5500000000000007</v>
      </c>
      <c r="L211" s="28">
        <v>9.0500000000000007</v>
      </c>
      <c r="M211" s="28">
        <v>1239.64174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1144.6500000000001</v>
      </c>
      <c r="D212" s="37">
        <v>1173.55</v>
      </c>
      <c r="E212" s="37">
        <v>1107.3499999999999</v>
      </c>
      <c r="F212" s="37">
        <v>1070.05</v>
      </c>
      <c r="G212" s="37">
        <v>1003.8499999999999</v>
      </c>
      <c r="H212" s="37">
        <v>1210.8499999999999</v>
      </c>
      <c r="I212" s="37">
        <v>1277.0500000000002</v>
      </c>
      <c r="J212" s="37">
        <v>1314.35</v>
      </c>
      <c r="K212" s="28">
        <v>1239.75</v>
      </c>
      <c r="L212" s="28">
        <v>1136.25</v>
      </c>
      <c r="M212" s="28">
        <v>27.80161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1627</v>
      </c>
      <c r="D213" s="37">
        <v>1639</v>
      </c>
      <c r="E213" s="37">
        <v>1608</v>
      </c>
      <c r="F213" s="37">
        <v>1589</v>
      </c>
      <c r="G213" s="37">
        <v>1558</v>
      </c>
      <c r="H213" s="37">
        <v>1658</v>
      </c>
      <c r="I213" s="37">
        <v>1689</v>
      </c>
      <c r="J213" s="37">
        <v>1708</v>
      </c>
      <c r="K213" s="28">
        <v>1670</v>
      </c>
      <c r="L213" s="28">
        <v>1620</v>
      </c>
      <c r="M213" s="28">
        <v>1.86788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491.75</v>
      </c>
      <c r="D214" s="37">
        <v>494.95</v>
      </c>
      <c r="E214" s="37">
        <v>486.04999999999995</v>
      </c>
      <c r="F214" s="37">
        <v>480.34999999999997</v>
      </c>
      <c r="G214" s="37">
        <v>471.44999999999993</v>
      </c>
      <c r="H214" s="37">
        <v>500.65</v>
      </c>
      <c r="I214" s="37">
        <v>509.54999999999995</v>
      </c>
      <c r="J214" s="37">
        <v>515.25</v>
      </c>
      <c r="K214" s="37">
        <v>503.85</v>
      </c>
      <c r="L214" s="37">
        <v>489.25</v>
      </c>
      <c r="M214" s="37">
        <v>86.339269999999999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13.55</v>
      </c>
      <c r="D215" s="37">
        <v>13.65</v>
      </c>
      <c r="E215" s="37">
        <v>13.350000000000001</v>
      </c>
      <c r="F215" s="37">
        <v>13.15</v>
      </c>
      <c r="G215" s="37">
        <v>12.850000000000001</v>
      </c>
      <c r="H215" s="37">
        <v>13.850000000000001</v>
      </c>
      <c r="I215" s="37">
        <v>14.150000000000002</v>
      </c>
      <c r="J215" s="37">
        <v>14.350000000000001</v>
      </c>
      <c r="K215" s="37">
        <v>13.95</v>
      </c>
      <c r="L215" s="37">
        <v>13.45</v>
      </c>
      <c r="M215" s="37">
        <v>1008.02126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243.8</v>
      </c>
      <c r="D216" s="37">
        <v>248.35000000000002</v>
      </c>
      <c r="E216" s="37">
        <v>238.10000000000002</v>
      </c>
      <c r="F216" s="37">
        <v>232.4</v>
      </c>
      <c r="G216" s="37">
        <v>222.15</v>
      </c>
      <c r="H216" s="37">
        <v>254.05000000000004</v>
      </c>
      <c r="I216" s="37">
        <v>264.30000000000007</v>
      </c>
      <c r="J216" s="37">
        <v>270.00000000000006</v>
      </c>
      <c r="K216" s="37">
        <v>258.60000000000002</v>
      </c>
      <c r="L216" s="37">
        <v>242.65</v>
      </c>
      <c r="M216" s="37">
        <v>105.33122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G24" sqref="G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1"/>
      <c r="B1" s="43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3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44686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4" t="s">
        <v>16</v>
      </c>
      <c r="B9" s="426" t="s">
        <v>18</v>
      </c>
      <c r="C9" s="430" t="s">
        <v>20</v>
      </c>
      <c r="D9" s="430" t="s">
        <v>21</v>
      </c>
      <c r="E9" s="421" t="s">
        <v>22</v>
      </c>
      <c r="F9" s="422"/>
      <c r="G9" s="423"/>
      <c r="H9" s="421" t="s">
        <v>23</v>
      </c>
      <c r="I9" s="422"/>
      <c r="J9" s="423"/>
      <c r="K9" s="23"/>
      <c r="L9" s="24"/>
      <c r="M9" s="50"/>
      <c r="N9" s="1"/>
      <c r="O9" s="1"/>
    </row>
    <row r="10" spans="1:15" ht="42.75" customHeight="1">
      <c r="A10" s="428"/>
      <c r="B10" s="429"/>
      <c r="C10" s="429"/>
      <c r="D10" s="42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8" t="s">
        <v>288</v>
      </c>
      <c r="C11" s="316">
        <v>19150.3</v>
      </c>
      <c r="D11" s="317">
        <v>19303.516666666666</v>
      </c>
      <c r="E11" s="317">
        <v>18657.033333333333</v>
      </c>
      <c r="F11" s="317">
        <v>18163.766666666666</v>
      </c>
      <c r="G11" s="317">
        <v>17517.283333333333</v>
      </c>
      <c r="H11" s="317">
        <v>19796.783333333333</v>
      </c>
      <c r="I11" s="317">
        <v>20443.266666666663</v>
      </c>
      <c r="J11" s="317">
        <v>20936.533333333333</v>
      </c>
      <c r="K11" s="316">
        <v>19950</v>
      </c>
      <c r="L11" s="316">
        <v>18810.25</v>
      </c>
      <c r="M11" s="316">
        <v>4.0620000000000003E-2</v>
      </c>
      <c r="N11" s="1"/>
      <c r="O11" s="1"/>
    </row>
    <row r="12" spans="1:15" ht="12" customHeight="1">
      <c r="A12" s="30">
        <v>2</v>
      </c>
      <c r="B12" s="329" t="s">
        <v>293</v>
      </c>
      <c r="C12" s="316">
        <v>444.75</v>
      </c>
      <c r="D12" s="317">
        <v>448.43333333333339</v>
      </c>
      <c r="E12" s="317">
        <v>437.1666666666668</v>
      </c>
      <c r="F12" s="317">
        <v>429.58333333333343</v>
      </c>
      <c r="G12" s="317">
        <v>418.31666666666683</v>
      </c>
      <c r="H12" s="317">
        <v>456.01666666666677</v>
      </c>
      <c r="I12" s="317">
        <v>467.28333333333342</v>
      </c>
      <c r="J12" s="317">
        <v>474.86666666666673</v>
      </c>
      <c r="K12" s="316">
        <v>459.7</v>
      </c>
      <c r="L12" s="316">
        <v>440.85</v>
      </c>
      <c r="M12" s="316">
        <v>1.0168699999999999</v>
      </c>
      <c r="N12" s="1"/>
      <c r="O12" s="1"/>
    </row>
    <row r="13" spans="1:15" ht="12" customHeight="1">
      <c r="A13" s="30">
        <v>3</v>
      </c>
      <c r="B13" s="329" t="s">
        <v>39</v>
      </c>
      <c r="C13" s="316">
        <v>836.05</v>
      </c>
      <c r="D13" s="317">
        <v>840.73333333333323</v>
      </c>
      <c r="E13" s="317">
        <v>825.81666666666649</v>
      </c>
      <c r="F13" s="317">
        <v>815.58333333333326</v>
      </c>
      <c r="G13" s="317">
        <v>800.66666666666652</v>
      </c>
      <c r="H13" s="317">
        <v>850.96666666666647</v>
      </c>
      <c r="I13" s="317">
        <v>865.88333333333321</v>
      </c>
      <c r="J13" s="317">
        <v>876.11666666666645</v>
      </c>
      <c r="K13" s="316">
        <v>855.65</v>
      </c>
      <c r="L13" s="316">
        <v>830.5</v>
      </c>
      <c r="M13" s="316">
        <v>6.4317299999999999</v>
      </c>
      <c r="N13" s="1"/>
      <c r="O13" s="1"/>
    </row>
    <row r="14" spans="1:15" ht="12" customHeight="1">
      <c r="A14" s="30">
        <v>4</v>
      </c>
      <c r="B14" s="329" t="s">
        <v>294</v>
      </c>
      <c r="C14" s="316">
        <v>2287.8000000000002</v>
      </c>
      <c r="D14" s="317">
        <v>2275.2833333333333</v>
      </c>
      <c r="E14" s="317">
        <v>2250.5666666666666</v>
      </c>
      <c r="F14" s="317">
        <v>2213.3333333333335</v>
      </c>
      <c r="G14" s="317">
        <v>2188.6166666666668</v>
      </c>
      <c r="H14" s="317">
        <v>2312.5166666666664</v>
      </c>
      <c r="I14" s="317">
        <v>2337.2333333333327</v>
      </c>
      <c r="J14" s="317">
        <v>2374.4666666666662</v>
      </c>
      <c r="K14" s="316">
        <v>2300</v>
      </c>
      <c r="L14" s="316">
        <v>2238.0500000000002</v>
      </c>
      <c r="M14" s="316">
        <v>0.56225000000000003</v>
      </c>
      <c r="N14" s="1"/>
      <c r="O14" s="1"/>
    </row>
    <row r="15" spans="1:15" ht="12" customHeight="1">
      <c r="A15" s="30">
        <v>5</v>
      </c>
      <c r="B15" s="329" t="s">
        <v>289</v>
      </c>
      <c r="C15" s="316">
        <v>2014.45</v>
      </c>
      <c r="D15" s="317">
        <v>2029.1166666666668</v>
      </c>
      <c r="E15" s="317">
        <v>1985.3333333333335</v>
      </c>
      <c r="F15" s="317">
        <v>1956.2166666666667</v>
      </c>
      <c r="G15" s="317">
        <v>1912.4333333333334</v>
      </c>
      <c r="H15" s="317">
        <v>2058.2333333333336</v>
      </c>
      <c r="I15" s="317">
        <v>2102.0166666666664</v>
      </c>
      <c r="J15" s="317">
        <v>2131.1333333333337</v>
      </c>
      <c r="K15" s="316">
        <v>2072.9</v>
      </c>
      <c r="L15" s="316">
        <v>2000</v>
      </c>
      <c r="M15" s="316">
        <v>0.70125000000000004</v>
      </c>
      <c r="N15" s="1"/>
      <c r="O15" s="1"/>
    </row>
    <row r="16" spans="1:15" ht="12" customHeight="1">
      <c r="A16" s="30">
        <v>6</v>
      </c>
      <c r="B16" s="329" t="s">
        <v>238</v>
      </c>
      <c r="C16" s="316">
        <v>16665.5</v>
      </c>
      <c r="D16" s="317">
        <v>16765.683333333334</v>
      </c>
      <c r="E16" s="317">
        <v>16449.816666666669</v>
      </c>
      <c r="F16" s="317">
        <v>16234.133333333335</v>
      </c>
      <c r="G16" s="317">
        <v>15918.26666666667</v>
      </c>
      <c r="H16" s="317">
        <v>16981.366666666669</v>
      </c>
      <c r="I16" s="317">
        <v>17297.233333333337</v>
      </c>
      <c r="J16" s="317">
        <v>17512.916666666668</v>
      </c>
      <c r="K16" s="316">
        <v>17081.55</v>
      </c>
      <c r="L16" s="316">
        <v>16550</v>
      </c>
      <c r="M16" s="316">
        <v>8.9319999999999997E-2</v>
      </c>
      <c r="N16" s="1"/>
      <c r="O16" s="1"/>
    </row>
    <row r="17" spans="1:15" ht="12" customHeight="1">
      <c r="A17" s="30">
        <v>7</v>
      </c>
      <c r="B17" s="329" t="s">
        <v>242</v>
      </c>
      <c r="C17" s="316">
        <v>114</v>
      </c>
      <c r="D17" s="317">
        <v>115.33333333333333</v>
      </c>
      <c r="E17" s="317">
        <v>111.66666666666666</v>
      </c>
      <c r="F17" s="317">
        <v>109.33333333333333</v>
      </c>
      <c r="G17" s="317">
        <v>105.66666666666666</v>
      </c>
      <c r="H17" s="317">
        <v>117.66666666666666</v>
      </c>
      <c r="I17" s="317">
        <v>121.33333333333331</v>
      </c>
      <c r="J17" s="317">
        <v>123.66666666666666</v>
      </c>
      <c r="K17" s="316">
        <v>119</v>
      </c>
      <c r="L17" s="316">
        <v>113</v>
      </c>
      <c r="M17" s="316">
        <v>60.569769999999998</v>
      </c>
      <c r="N17" s="1"/>
      <c r="O17" s="1"/>
    </row>
    <row r="18" spans="1:15" ht="12" customHeight="1">
      <c r="A18" s="30">
        <v>8</v>
      </c>
      <c r="B18" s="329" t="s">
        <v>41</v>
      </c>
      <c r="C18" s="316">
        <v>278.60000000000002</v>
      </c>
      <c r="D18" s="317">
        <v>281.00000000000006</v>
      </c>
      <c r="E18" s="317">
        <v>273.7000000000001</v>
      </c>
      <c r="F18" s="317">
        <v>268.80000000000007</v>
      </c>
      <c r="G18" s="317">
        <v>261.50000000000011</v>
      </c>
      <c r="H18" s="317">
        <v>285.90000000000009</v>
      </c>
      <c r="I18" s="317">
        <v>293.20000000000005</v>
      </c>
      <c r="J18" s="317">
        <v>298.10000000000008</v>
      </c>
      <c r="K18" s="316">
        <v>288.3</v>
      </c>
      <c r="L18" s="316">
        <v>276.10000000000002</v>
      </c>
      <c r="M18" s="316">
        <v>14.24245</v>
      </c>
      <c r="N18" s="1"/>
      <c r="O18" s="1"/>
    </row>
    <row r="19" spans="1:15" ht="12" customHeight="1">
      <c r="A19" s="30">
        <v>9</v>
      </c>
      <c r="B19" s="329" t="s">
        <v>43</v>
      </c>
      <c r="C19" s="316">
        <v>2300.1</v>
      </c>
      <c r="D19" s="317">
        <v>2312.3166666666666</v>
      </c>
      <c r="E19" s="317">
        <v>2261.2833333333333</v>
      </c>
      <c r="F19" s="317">
        <v>2222.4666666666667</v>
      </c>
      <c r="G19" s="317">
        <v>2171.4333333333334</v>
      </c>
      <c r="H19" s="317">
        <v>2351.1333333333332</v>
      </c>
      <c r="I19" s="317">
        <v>2402.1666666666661</v>
      </c>
      <c r="J19" s="317">
        <v>2440.9833333333331</v>
      </c>
      <c r="K19" s="316">
        <v>2363.35</v>
      </c>
      <c r="L19" s="316">
        <v>2273.5</v>
      </c>
      <c r="M19" s="316">
        <v>4.5142800000000003</v>
      </c>
      <c r="N19" s="1"/>
      <c r="O19" s="1"/>
    </row>
    <row r="20" spans="1:15" ht="12" customHeight="1">
      <c r="A20" s="30">
        <v>10</v>
      </c>
      <c r="B20" s="329" t="s">
        <v>45</v>
      </c>
      <c r="C20" s="316">
        <v>2253.8000000000002</v>
      </c>
      <c r="D20" s="317">
        <v>2283.2500000000005</v>
      </c>
      <c r="E20" s="317">
        <v>2203.6000000000008</v>
      </c>
      <c r="F20" s="317">
        <v>2153.4000000000005</v>
      </c>
      <c r="G20" s="317">
        <v>2073.7500000000009</v>
      </c>
      <c r="H20" s="317">
        <v>2333.4500000000007</v>
      </c>
      <c r="I20" s="317">
        <v>2413.1000000000004</v>
      </c>
      <c r="J20" s="317">
        <v>2463.3000000000006</v>
      </c>
      <c r="K20" s="316">
        <v>2362.9</v>
      </c>
      <c r="L20" s="316">
        <v>2233.0500000000002</v>
      </c>
      <c r="M20" s="316">
        <v>17.446860000000001</v>
      </c>
      <c r="N20" s="1"/>
      <c r="O20" s="1"/>
    </row>
    <row r="21" spans="1:15" ht="12" customHeight="1">
      <c r="A21" s="30">
        <v>11</v>
      </c>
      <c r="B21" s="329" t="s">
        <v>239</v>
      </c>
      <c r="C21" s="316">
        <v>2671.35</v>
      </c>
      <c r="D21" s="317">
        <v>2699.9666666666667</v>
      </c>
      <c r="E21" s="317">
        <v>2599.9333333333334</v>
      </c>
      <c r="F21" s="317">
        <v>2528.5166666666669</v>
      </c>
      <c r="G21" s="317">
        <v>2428.4833333333336</v>
      </c>
      <c r="H21" s="317">
        <v>2771.3833333333332</v>
      </c>
      <c r="I21" s="317">
        <v>2871.416666666667</v>
      </c>
      <c r="J21" s="317">
        <v>2942.833333333333</v>
      </c>
      <c r="K21" s="316">
        <v>2800</v>
      </c>
      <c r="L21" s="316">
        <v>2628.55</v>
      </c>
      <c r="M21" s="316">
        <v>8.6212</v>
      </c>
      <c r="N21" s="1"/>
      <c r="O21" s="1"/>
    </row>
    <row r="22" spans="1:15" ht="12" customHeight="1">
      <c r="A22" s="30">
        <v>12</v>
      </c>
      <c r="B22" s="329" t="s">
        <v>46</v>
      </c>
      <c r="C22" s="316">
        <v>812.8</v>
      </c>
      <c r="D22" s="317">
        <v>827.6</v>
      </c>
      <c r="E22" s="317">
        <v>791</v>
      </c>
      <c r="F22" s="317">
        <v>769.19999999999993</v>
      </c>
      <c r="G22" s="317">
        <v>732.59999999999991</v>
      </c>
      <c r="H22" s="317">
        <v>849.40000000000009</v>
      </c>
      <c r="I22" s="317">
        <v>886.00000000000023</v>
      </c>
      <c r="J22" s="317">
        <v>907.80000000000018</v>
      </c>
      <c r="K22" s="316">
        <v>864.2</v>
      </c>
      <c r="L22" s="316">
        <v>805.8</v>
      </c>
      <c r="M22" s="316">
        <v>79.691640000000007</v>
      </c>
      <c r="N22" s="1"/>
      <c r="O22" s="1"/>
    </row>
    <row r="23" spans="1:15" ht="12.75" customHeight="1">
      <c r="A23" s="30">
        <v>13</v>
      </c>
      <c r="B23" s="329" t="s">
        <v>241</v>
      </c>
      <c r="C23" s="316">
        <v>2783.3</v>
      </c>
      <c r="D23" s="317">
        <v>2781.6833333333329</v>
      </c>
      <c r="E23" s="317">
        <v>2743.3666666666659</v>
      </c>
      <c r="F23" s="317">
        <v>2703.4333333333329</v>
      </c>
      <c r="G23" s="317">
        <v>2665.1166666666659</v>
      </c>
      <c r="H23" s="317">
        <v>2821.6166666666659</v>
      </c>
      <c r="I23" s="317">
        <v>2859.9333333333325</v>
      </c>
      <c r="J23" s="317">
        <v>2899.8666666666659</v>
      </c>
      <c r="K23" s="316">
        <v>2820</v>
      </c>
      <c r="L23" s="316">
        <v>2741.75</v>
      </c>
      <c r="M23" s="316">
        <v>3.00718</v>
      </c>
      <c r="N23" s="1"/>
      <c r="O23" s="1"/>
    </row>
    <row r="24" spans="1:15" ht="12.75" customHeight="1">
      <c r="A24" s="30">
        <v>14</v>
      </c>
      <c r="B24" s="329" t="s">
        <v>295</v>
      </c>
      <c r="C24" s="316">
        <v>288.05</v>
      </c>
      <c r="D24" s="317">
        <v>291.25</v>
      </c>
      <c r="E24" s="317">
        <v>282.5</v>
      </c>
      <c r="F24" s="317">
        <v>276.95</v>
      </c>
      <c r="G24" s="317">
        <v>268.2</v>
      </c>
      <c r="H24" s="317">
        <v>296.8</v>
      </c>
      <c r="I24" s="317">
        <v>305.55</v>
      </c>
      <c r="J24" s="317">
        <v>311.10000000000002</v>
      </c>
      <c r="K24" s="316">
        <v>300</v>
      </c>
      <c r="L24" s="316">
        <v>285.7</v>
      </c>
      <c r="M24" s="316">
        <v>1.11358</v>
      </c>
      <c r="N24" s="1"/>
      <c r="O24" s="1"/>
    </row>
    <row r="25" spans="1:15" ht="12.75" customHeight="1">
      <c r="A25" s="30">
        <v>15</v>
      </c>
      <c r="B25" s="329" t="s">
        <v>296</v>
      </c>
      <c r="C25" s="316">
        <v>209.85</v>
      </c>
      <c r="D25" s="317">
        <v>212.53333333333333</v>
      </c>
      <c r="E25" s="317">
        <v>205.66666666666666</v>
      </c>
      <c r="F25" s="317">
        <v>201.48333333333332</v>
      </c>
      <c r="G25" s="317">
        <v>194.61666666666665</v>
      </c>
      <c r="H25" s="317">
        <v>216.71666666666667</v>
      </c>
      <c r="I25" s="317">
        <v>223.58333333333334</v>
      </c>
      <c r="J25" s="317">
        <v>227.76666666666668</v>
      </c>
      <c r="K25" s="316">
        <v>219.4</v>
      </c>
      <c r="L25" s="316">
        <v>208.35</v>
      </c>
      <c r="M25" s="316">
        <v>3.0868699999999998</v>
      </c>
      <c r="N25" s="1"/>
      <c r="O25" s="1"/>
    </row>
    <row r="26" spans="1:15" ht="12.75" customHeight="1">
      <c r="A26" s="30">
        <v>16</v>
      </c>
      <c r="B26" s="329" t="s">
        <v>297</v>
      </c>
      <c r="C26" s="316">
        <v>1183.45</v>
      </c>
      <c r="D26" s="317">
        <v>1194.1499999999999</v>
      </c>
      <c r="E26" s="317">
        <v>1164.2999999999997</v>
      </c>
      <c r="F26" s="317">
        <v>1145.1499999999999</v>
      </c>
      <c r="G26" s="317">
        <v>1115.2999999999997</v>
      </c>
      <c r="H26" s="317">
        <v>1213.2999999999997</v>
      </c>
      <c r="I26" s="317">
        <v>1243.1499999999996</v>
      </c>
      <c r="J26" s="317">
        <v>1262.2999999999997</v>
      </c>
      <c r="K26" s="316">
        <v>1224</v>
      </c>
      <c r="L26" s="316">
        <v>1175</v>
      </c>
      <c r="M26" s="316">
        <v>2.05823</v>
      </c>
      <c r="N26" s="1"/>
      <c r="O26" s="1"/>
    </row>
    <row r="27" spans="1:15" ht="12.75" customHeight="1">
      <c r="A27" s="30">
        <v>17</v>
      </c>
      <c r="B27" s="329" t="s">
        <v>291</v>
      </c>
      <c r="C27" s="316">
        <v>1902.3</v>
      </c>
      <c r="D27" s="317">
        <v>1911.1166666666668</v>
      </c>
      <c r="E27" s="317">
        <v>1855.1833333333336</v>
      </c>
      <c r="F27" s="317">
        <v>1808.0666666666668</v>
      </c>
      <c r="G27" s="317">
        <v>1752.1333333333337</v>
      </c>
      <c r="H27" s="317">
        <v>1958.2333333333336</v>
      </c>
      <c r="I27" s="317">
        <v>2014.166666666667</v>
      </c>
      <c r="J27" s="317">
        <v>2061.2833333333338</v>
      </c>
      <c r="K27" s="316">
        <v>1967.05</v>
      </c>
      <c r="L27" s="316">
        <v>1864</v>
      </c>
      <c r="M27" s="316">
        <v>0.21748999999999999</v>
      </c>
      <c r="N27" s="1"/>
      <c r="O27" s="1"/>
    </row>
    <row r="28" spans="1:15" ht="12.75" customHeight="1">
      <c r="A28" s="30">
        <v>18</v>
      </c>
      <c r="B28" s="329" t="s">
        <v>243</v>
      </c>
      <c r="C28" s="316">
        <v>1758.95</v>
      </c>
      <c r="D28" s="317">
        <v>1786.8166666666666</v>
      </c>
      <c r="E28" s="317">
        <v>1720.1833333333332</v>
      </c>
      <c r="F28" s="317">
        <v>1681.4166666666665</v>
      </c>
      <c r="G28" s="317">
        <v>1614.7833333333331</v>
      </c>
      <c r="H28" s="317">
        <v>1825.5833333333333</v>
      </c>
      <c r="I28" s="317">
        <v>1892.2166666666665</v>
      </c>
      <c r="J28" s="317">
        <v>1930.9833333333333</v>
      </c>
      <c r="K28" s="316">
        <v>1853.45</v>
      </c>
      <c r="L28" s="316">
        <v>1748.05</v>
      </c>
      <c r="M28" s="316">
        <v>0.87080999999999997</v>
      </c>
      <c r="N28" s="1"/>
      <c r="O28" s="1"/>
    </row>
    <row r="29" spans="1:15" ht="12.75" customHeight="1">
      <c r="A29" s="30">
        <v>19</v>
      </c>
      <c r="B29" s="329" t="s">
        <v>298</v>
      </c>
      <c r="C29" s="316">
        <v>75.5</v>
      </c>
      <c r="D29" s="317">
        <v>76.783333333333331</v>
      </c>
      <c r="E29" s="317">
        <v>73.716666666666669</v>
      </c>
      <c r="F29" s="317">
        <v>71.933333333333337</v>
      </c>
      <c r="G29" s="317">
        <v>68.866666666666674</v>
      </c>
      <c r="H29" s="317">
        <v>78.566666666666663</v>
      </c>
      <c r="I29" s="317">
        <v>81.633333333333326</v>
      </c>
      <c r="J29" s="317">
        <v>83.416666666666657</v>
      </c>
      <c r="K29" s="316">
        <v>79.849999999999994</v>
      </c>
      <c r="L29" s="316">
        <v>75</v>
      </c>
      <c r="M29" s="316">
        <v>3.74146</v>
      </c>
      <c r="N29" s="1"/>
      <c r="O29" s="1"/>
    </row>
    <row r="30" spans="1:15" ht="12.75" customHeight="1">
      <c r="A30" s="30">
        <v>20</v>
      </c>
      <c r="B30" s="329" t="s">
        <v>48</v>
      </c>
      <c r="C30" s="316">
        <v>3190.9</v>
      </c>
      <c r="D30" s="317">
        <v>3222.5166666666664</v>
      </c>
      <c r="E30" s="317">
        <v>3150.0333333333328</v>
      </c>
      <c r="F30" s="317">
        <v>3109.1666666666665</v>
      </c>
      <c r="G30" s="317">
        <v>3036.6833333333329</v>
      </c>
      <c r="H30" s="317">
        <v>3263.3833333333328</v>
      </c>
      <c r="I30" s="317">
        <v>3335.8666666666663</v>
      </c>
      <c r="J30" s="317">
        <v>3376.7333333333327</v>
      </c>
      <c r="K30" s="316">
        <v>3295</v>
      </c>
      <c r="L30" s="316">
        <v>3181.65</v>
      </c>
      <c r="M30" s="316">
        <v>0.54708999999999997</v>
      </c>
      <c r="N30" s="1"/>
      <c r="O30" s="1"/>
    </row>
    <row r="31" spans="1:15" ht="12.75" customHeight="1">
      <c r="A31" s="30">
        <v>21</v>
      </c>
      <c r="B31" s="329" t="s">
        <v>299</v>
      </c>
      <c r="C31" s="316">
        <v>3090.35</v>
      </c>
      <c r="D31" s="317">
        <v>3106.7666666666664</v>
      </c>
      <c r="E31" s="317">
        <v>3034.583333333333</v>
      </c>
      <c r="F31" s="317">
        <v>2978.8166666666666</v>
      </c>
      <c r="G31" s="317">
        <v>2906.6333333333332</v>
      </c>
      <c r="H31" s="317">
        <v>3162.5333333333328</v>
      </c>
      <c r="I31" s="317">
        <v>3234.7166666666662</v>
      </c>
      <c r="J31" s="317">
        <v>3290.4833333333327</v>
      </c>
      <c r="K31" s="316">
        <v>3178.95</v>
      </c>
      <c r="L31" s="316">
        <v>3051</v>
      </c>
      <c r="M31" s="316">
        <v>0.33324999999999999</v>
      </c>
      <c r="N31" s="1"/>
      <c r="O31" s="1"/>
    </row>
    <row r="32" spans="1:15" ht="12.75" customHeight="1">
      <c r="A32" s="30">
        <v>22</v>
      </c>
      <c r="B32" s="329" t="s">
        <v>300</v>
      </c>
      <c r="C32" s="316">
        <v>23.9</v>
      </c>
      <c r="D32" s="317">
        <v>24.2</v>
      </c>
      <c r="E32" s="317">
        <v>23.15</v>
      </c>
      <c r="F32" s="317">
        <v>22.4</v>
      </c>
      <c r="G32" s="317">
        <v>21.349999999999998</v>
      </c>
      <c r="H32" s="317">
        <v>24.95</v>
      </c>
      <c r="I32" s="317">
        <v>26.000000000000004</v>
      </c>
      <c r="J32" s="317">
        <v>26.75</v>
      </c>
      <c r="K32" s="316">
        <v>25.25</v>
      </c>
      <c r="L32" s="316">
        <v>23.45</v>
      </c>
      <c r="M32" s="316">
        <v>165.05554000000001</v>
      </c>
      <c r="N32" s="1"/>
      <c r="O32" s="1"/>
    </row>
    <row r="33" spans="1:15" ht="12.75" customHeight="1">
      <c r="A33" s="30">
        <v>23</v>
      </c>
      <c r="B33" s="329" t="s">
        <v>50</v>
      </c>
      <c r="C33" s="316">
        <v>542.6</v>
      </c>
      <c r="D33" s="317">
        <v>547.53333333333342</v>
      </c>
      <c r="E33" s="317">
        <v>535.11666666666679</v>
      </c>
      <c r="F33" s="317">
        <v>527.63333333333333</v>
      </c>
      <c r="G33" s="317">
        <v>515.2166666666667</v>
      </c>
      <c r="H33" s="317">
        <v>555.01666666666688</v>
      </c>
      <c r="I33" s="317">
        <v>567.43333333333362</v>
      </c>
      <c r="J33" s="317">
        <v>574.91666666666697</v>
      </c>
      <c r="K33" s="316">
        <v>559.95000000000005</v>
      </c>
      <c r="L33" s="316">
        <v>540.04999999999995</v>
      </c>
      <c r="M33" s="316">
        <v>4.6024200000000004</v>
      </c>
      <c r="N33" s="1"/>
      <c r="O33" s="1"/>
    </row>
    <row r="34" spans="1:15" ht="12.75" customHeight="1">
      <c r="A34" s="30">
        <v>24</v>
      </c>
      <c r="B34" s="329" t="s">
        <v>301</v>
      </c>
      <c r="C34" s="316">
        <v>3691.65</v>
      </c>
      <c r="D34" s="317">
        <v>3775.3333333333335</v>
      </c>
      <c r="E34" s="317">
        <v>3581.8166666666671</v>
      </c>
      <c r="F34" s="317">
        <v>3471.9833333333336</v>
      </c>
      <c r="G34" s="317">
        <v>3278.4666666666672</v>
      </c>
      <c r="H34" s="317">
        <v>3885.166666666667</v>
      </c>
      <c r="I34" s="317">
        <v>4078.6833333333334</v>
      </c>
      <c r="J34" s="317">
        <v>4188.5166666666664</v>
      </c>
      <c r="K34" s="316">
        <v>3968.85</v>
      </c>
      <c r="L34" s="316">
        <v>3665.5</v>
      </c>
      <c r="M34" s="316">
        <v>1.8259300000000001</v>
      </c>
      <c r="N34" s="1"/>
      <c r="O34" s="1"/>
    </row>
    <row r="35" spans="1:15" ht="12.75" customHeight="1">
      <c r="A35" s="30">
        <v>25</v>
      </c>
      <c r="B35" s="329" t="s">
        <v>51</v>
      </c>
      <c r="C35" s="316">
        <v>368.1</v>
      </c>
      <c r="D35" s="317">
        <v>371.58333333333331</v>
      </c>
      <c r="E35" s="317">
        <v>361.16666666666663</v>
      </c>
      <c r="F35" s="317">
        <v>354.23333333333329</v>
      </c>
      <c r="G35" s="317">
        <v>343.81666666666661</v>
      </c>
      <c r="H35" s="317">
        <v>378.51666666666665</v>
      </c>
      <c r="I35" s="317">
        <v>388.93333333333328</v>
      </c>
      <c r="J35" s="317">
        <v>395.86666666666667</v>
      </c>
      <c r="K35" s="316">
        <v>382</v>
      </c>
      <c r="L35" s="316">
        <v>364.65</v>
      </c>
      <c r="M35" s="316">
        <v>54.150060000000003</v>
      </c>
      <c r="N35" s="1"/>
      <c r="O35" s="1"/>
    </row>
    <row r="36" spans="1:15" ht="12.75" customHeight="1">
      <c r="A36" s="30">
        <v>26</v>
      </c>
      <c r="B36" s="329" t="s">
        <v>848</v>
      </c>
      <c r="C36" s="316">
        <v>1689.75</v>
      </c>
      <c r="D36" s="317">
        <v>1736.5833333333333</v>
      </c>
      <c r="E36" s="317">
        <v>1633.1666666666665</v>
      </c>
      <c r="F36" s="317">
        <v>1576.5833333333333</v>
      </c>
      <c r="G36" s="317">
        <v>1473.1666666666665</v>
      </c>
      <c r="H36" s="317">
        <v>1793.1666666666665</v>
      </c>
      <c r="I36" s="317">
        <v>1896.583333333333</v>
      </c>
      <c r="J36" s="317">
        <v>1953.1666666666665</v>
      </c>
      <c r="K36" s="316">
        <v>1840</v>
      </c>
      <c r="L36" s="316">
        <v>1680</v>
      </c>
      <c r="M36" s="316">
        <v>10.155099999999999</v>
      </c>
      <c r="N36" s="1"/>
      <c r="O36" s="1"/>
    </row>
    <row r="37" spans="1:15" ht="12.75" customHeight="1">
      <c r="A37" s="30">
        <v>27</v>
      </c>
      <c r="B37" s="329" t="s">
        <v>810</v>
      </c>
      <c r="C37" s="316">
        <v>835.25</v>
      </c>
      <c r="D37" s="317">
        <v>838.51666666666677</v>
      </c>
      <c r="E37" s="317">
        <v>824.48333333333358</v>
      </c>
      <c r="F37" s="317">
        <v>813.71666666666681</v>
      </c>
      <c r="G37" s="317">
        <v>799.68333333333362</v>
      </c>
      <c r="H37" s="317">
        <v>849.28333333333353</v>
      </c>
      <c r="I37" s="317">
        <v>863.31666666666661</v>
      </c>
      <c r="J37" s="317">
        <v>874.08333333333348</v>
      </c>
      <c r="K37" s="316">
        <v>852.55</v>
      </c>
      <c r="L37" s="316">
        <v>827.75</v>
      </c>
      <c r="M37" s="316">
        <v>0.65639000000000003</v>
      </c>
      <c r="N37" s="1"/>
      <c r="O37" s="1"/>
    </row>
    <row r="38" spans="1:15" ht="12.75" customHeight="1">
      <c r="A38" s="30">
        <v>28</v>
      </c>
      <c r="B38" s="329" t="s">
        <v>292</v>
      </c>
      <c r="C38" s="316">
        <v>977.75</v>
      </c>
      <c r="D38" s="317">
        <v>991.58333333333337</v>
      </c>
      <c r="E38" s="317">
        <v>954.16666666666674</v>
      </c>
      <c r="F38" s="317">
        <v>930.58333333333337</v>
      </c>
      <c r="G38" s="317">
        <v>893.16666666666674</v>
      </c>
      <c r="H38" s="317">
        <v>1015.1666666666667</v>
      </c>
      <c r="I38" s="317">
        <v>1052.5833333333335</v>
      </c>
      <c r="J38" s="317">
        <v>1076.1666666666667</v>
      </c>
      <c r="K38" s="316">
        <v>1029</v>
      </c>
      <c r="L38" s="316">
        <v>968</v>
      </c>
      <c r="M38" s="316">
        <v>3.5078800000000001</v>
      </c>
      <c r="N38" s="1"/>
      <c r="O38" s="1"/>
    </row>
    <row r="39" spans="1:15" ht="12.75" customHeight="1">
      <c r="A39" s="30">
        <v>29</v>
      </c>
      <c r="B39" s="329" t="s">
        <v>52</v>
      </c>
      <c r="C39" s="316">
        <v>733.85</v>
      </c>
      <c r="D39" s="317">
        <v>742.9</v>
      </c>
      <c r="E39" s="317">
        <v>710.94999999999993</v>
      </c>
      <c r="F39" s="317">
        <v>688.05</v>
      </c>
      <c r="G39" s="317">
        <v>656.09999999999991</v>
      </c>
      <c r="H39" s="317">
        <v>765.8</v>
      </c>
      <c r="I39" s="317">
        <v>797.75</v>
      </c>
      <c r="J39" s="317">
        <v>820.65</v>
      </c>
      <c r="K39" s="316">
        <v>774.85</v>
      </c>
      <c r="L39" s="316">
        <v>720</v>
      </c>
      <c r="M39" s="316">
        <v>14.147539999999999</v>
      </c>
      <c r="N39" s="1"/>
      <c r="O39" s="1"/>
    </row>
    <row r="40" spans="1:15" ht="12.75" customHeight="1">
      <c r="A40" s="30">
        <v>30</v>
      </c>
      <c r="B40" s="329" t="s">
        <v>53</v>
      </c>
      <c r="C40" s="316">
        <v>4013.3</v>
      </c>
      <c r="D40" s="317">
        <v>4111.5666666666666</v>
      </c>
      <c r="E40" s="317">
        <v>3897.7833333333328</v>
      </c>
      <c r="F40" s="317">
        <v>3782.2666666666664</v>
      </c>
      <c r="G40" s="317">
        <v>3568.4833333333327</v>
      </c>
      <c r="H40" s="317">
        <v>4227.083333333333</v>
      </c>
      <c r="I40" s="317">
        <v>4440.8666666666677</v>
      </c>
      <c r="J40" s="317">
        <v>4556.3833333333332</v>
      </c>
      <c r="K40" s="316">
        <v>4325.3500000000004</v>
      </c>
      <c r="L40" s="316">
        <v>3996.05</v>
      </c>
      <c r="M40" s="316">
        <v>17.29814</v>
      </c>
      <c r="N40" s="1"/>
      <c r="O40" s="1"/>
    </row>
    <row r="41" spans="1:15" ht="12.75" customHeight="1">
      <c r="A41" s="30">
        <v>31</v>
      </c>
      <c r="B41" s="329" t="s">
        <v>54</v>
      </c>
      <c r="C41" s="316">
        <v>200</v>
      </c>
      <c r="D41" s="317">
        <v>201.66666666666666</v>
      </c>
      <c r="E41" s="317">
        <v>196.83333333333331</v>
      </c>
      <c r="F41" s="317">
        <v>193.66666666666666</v>
      </c>
      <c r="G41" s="317">
        <v>188.83333333333331</v>
      </c>
      <c r="H41" s="317">
        <v>204.83333333333331</v>
      </c>
      <c r="I41" s="317">
        <v>209.66666666666663</v>
      </c>
      <c r="J41" s="317">
        <v>212.83333333333331</v>
      </c>
      <c r="K41" s="316">
        <v>206.5</v>
      </c>
      <c r="L41" s="316">
        <v>198.5</v>
      </c>
      <c r="M41" s="316">
        <v>36.336289999999998</v>
      </c>
      <c r="N41" s="1"/>
      <c r="O41" s="1"/>
    </row>
    <row r="42" spans="1:15" ht="12.75" customHeight="1">
      <c r="A42" s="30">
        <v>32</v>
      </c>
      <c r="B42" s="329" t="s">
        <v>302</v>
      </c>
      <c r="C42" s="316">
        <v>457.6</v>
      </c>
      <c r="D42" s="317">
        <v>463</v>
      </c>
      <c r="E42" s="317">
        <v>444.6</v>
      </c>
      <c r="F42" s="317">
        <v>431.6</v>
      </c>
      <c r="G42" s="317">
        <v>413.20000000000005</v>
      </c>
      <c r="H42" s="317">
        <v>476</v>
      </c>
      <c r="I42" s="317">
        <v>494.4</v>
      </c>
      <c r="J42" s="317">
        <v>507.4</v>
      </c>
      <c r="K42" s="316">
        <v>481.4</v>
      </c>
      <c r="L42" s="316">
        <v>450</v>
      </c>
      <c r="M42" s="316">
        <v>1.2192700000000001</v>
      </c>
      <c r="N42" s="1"/>
      <c r="O42" s="1"/>
    </row>
    <row r="43" spans="1:15" ht="12.75" customHeight="1">
      <c r="A43" s="30">
        <v>33</v>
      </c>
      <c r="B43" s="329" t="s">
        <v>303</v>
      </c>
      <c r="C43" s="316">
        <v>83.55</v>
      </c>
      <c r="D43" s="317">
        <v>84.066666666666677</v>
      </c>
      <c r="E43" s="317">
        <v>82.133333333333354</v>
      </c>
      <c r="F43" s="317">
        <v>80.716666666666683</v>
      </c>
      <c r="G43" s="317">
        <v>78.78333333333336</v>
      </c>
      <c r="H43" s="317">
        <v>85.483333333333348</v>
      </c>
      <c r="I43" s="317">
        <v>87.416666666666657</v>
      </c>
      <c r="J43" s="317">
        <v>88.833333333333343</v>
      </c>
      <c r="K43" s="316">
        <v>86</v>
      </c>
      <c r="L43" s="316">
        <v>82.65</v>
      </c>
      <c r="M43" s="316">
        <v>6.0033500000000002</v>
      </c>
      <c r="N43" s="1"/>
      <c r="O43" s="1"/>
    </row>
    <row r="44" spans="1:15" ht="12.75" customHeight="1">
      <c r="A44" s="30">
        <v>34</v>
      </c>
      <c r="B44" s="329" t="s">
        <v>55</v>
      </c>
      <c r="C44" s="316">
        <v>120.55</v>
      </c>
      <c r="D44" s="317">
        <v>122.5</v>
      </c>
      <c r="E44" s="317">
        <v>117.25</v>
      </c>
      <c r="F44" s="317">
        <v>113.95</v>
      </c>
      <c r="G44" s="317">
        <v>108.7</v>
      </c>
      <c r="H44" s="317">
        <v>125.8</v>
      </c>
      <c r="I44" s="317">
        <v>131.05000000000001</v>
      </c>
      <c r="J44" s="317">
        <v>134.35</v>
      </c>
      <c r="K44" s="316">
        <v>127.75</v>
      </c>
      <c r="L44" s="316">
        <v>119.2</v>
      </c>
      <c r="M44" s="316">
        <v>104.73186</v>
      </c>
      <c r="N44" s="1"/>
      <c r="O44" s="1"/>
    </row>
    <row r="45" spans="1:15" ht="12.75" customHeight="1">
      <c r="A45" s="30">
        <v>35</v>
      </c>
      <c r="B45" s="329" t="s">
        <v>57</v>
      </c>
      <c r="C45" s="316">
        <v>3100.85</v>
      </c>
      <c r="D45" s="317">
        <v>3125.6666666666665</v>
      </c>
      <c r="E45" s="317">
        <v>3056.6333333333332</v>
      </c>
      <c r="F45" s="317">
        <v>3012.4166666666665</v>
      </c>
      <c r="G45" s="317">
        <v>2943.3833333333332</v>
      </c>
      <c r="H45" s="317">
        <v>3169.8833333333332</v>
      </c>
      <c r="I45" s="317">
        <v>3238.916666666667</v>
      </c>
      <c r="J45" s="317">
        <v>3283.1333333333332</v>
      </c>
      <c r="K45" s="316">
        <v>3194.7</v>
      </c>
      <c r="L45" s="316">
        <v>3081.45</v>
      </c>
      <c r="M45" s="316">
        <v>11.20002</v>
      </c>
      <c r="N45" s="1"/>
      <c r="O45" s="1"/>
    </row>
    <row r="46" spans="1:15" ht="12.75" customHeight="1">
      <c r="A46" s="30">
        <v>36</v>
      </c>
      <c r="B46" s="329" t="s">
        <v>304</v>
      </c>
      <c r="C46" s="316">
        <v>184.75</v>
      </c>
      <c r="D46" s="317">
        <v>186.63333333333335</v>
      </c>
      <c r="E46" s="317">
        <v>181.91666666666671</v>
      </c>
      <c r="F46" s="317">
        <v>179.08333333333337</v>
      </c>
      <c r="G46" s="317">
        <v>174.36666666666673</v>
      </c>
      <c r="H46" s="317">
        <v>189.4666666666667</v>
      </c>
      <c r="I46" s="317">
        <v>194.18333333333334</v>
      </c>
      <c r="J46" s="317">
        <v>197.01666666666668</v>
      </c>
      <c r="K46" s="316">
        <v>191.35</v>
      </c>
      <c r="L46" s="316">
        <v>183.8</v>
      </c>
      <c r="M46" s="316">
        <v>3.1256300000000001</v>
      </c>
      <c r="N46" s="1"/>
      <c r="O46" s="1"/>
    </row>
    <row r="47" spans="1:15" ht="12.75" customHeight="1">
      <c r="A47" s="30">
        <v>37</v>
      </c>
      <c r="B47" s="329" t="s">
        <v>306</v>
      </c>
      <c r="C47" s="316">
        <v>2019.25</v>
      </c>
      <c r="D47" s="317">
        <v>2038.95</v>
      </c>
      <c r="E47" s="317">
        <v>1988.35</v>
      </c>
      <c r="F47" s="317">
        <v>1957.4499999999998</v>
      </c>
      <c r="G47" s="317">
        <v>1906.8499999999997</v>
      </c>
      <c r="H47" s="317">
        <v>2069.8500000000004</v>
      </c>
      <c r="I47" s="317">
        <v>2120.4499999999998</v>
      </c>
      <c r="J47" s="317">
        <v>2151.3500000000004</v>
      </c>
      <c r="K47" s="316">
        <v>2089.5500000000002</v>
      </c>
      <c r="L47" s="316">
        <v>2008.05</v>
      </c>
      <c r="M47" s="316">
        <v>3.9482200000000001</v>
      </c>
      <c r="N47" s="1"/>
      <c r="O47" s="1"/>
    </row>
    <row r="48" spans="1:15" ht="12.75" customHeight="1">
      <c r="A48" s="30">
        <v>38</v>
      </c>
      <c r="B48" s="329" t="s">
        <v>305</v>
      </c>
      <c r="C48" s="316">
        <v>2726.65</v>
      </c>
      <c r="D48" s="317">
        <v>2735.5499999999997</v>
      </c>
      <c r="E48" s="317">
        <v>2706.0999999999995</v>
      </c>
      <c r="F48" s="317">
        <v>2685.5499999999997</v>
      </c>
      <c r="G48" s="317">
        <v>2656.0999999999995</v>
      </c>
      <c r="H48" s="317">
        <v>2756.0999999999995</v>
      </c>
      <c r="I48" s="317">
        <v>2785.5499999999993</v>
      </c>
      <c r="J48" s="317">
        <v>2806.0999999999995</v>
      </c>
      <c r="K48" s="316">
        <v>2765</v>
      </c>
      <c r="L48" s="316">
        <v>2715</v>
      </c>
      <c r="M48" s="316">
        <v>4.888E-2</v>
      </c>
      <c r="N48" s="1"/>
      <c r="O48" s="1"/>
    </row>
    <row r="49" spans="1:15" ht="12.75" customHeight="1">
      <c r="A49" s="30">
        <v>39</v>
      </c>
      <c r="B49" s="329" t="s">
        <v>240</v>
      </c>
      <c r="C49" s="316">
        <v>2447.0500000000002</v>
      </c>
      <c r="D49" s="317">
        <v>2462.0166666666669</v>
      </c>
      <c r="E49" s="317">
        <v>2419.0833333333339</v>
      </c>
      <c r="F49" s="317">
        <v>2391.1166666666672</v>
      </c>
      <c r="G49" s="317">
        <v>2348.1833333333343</v>
      </c>
      <c r="H49" s="317">
        <v>2489.9833333333336</v>
      </c>
      <c r="I49" s="317">
        <v>2532.916666666667</v>
      </c>
      <c r="J49" s="317">
        <v>2560.8833333333332</v>
      </c>
      <c r="K49" s="316">
        <v>2504.9499999999998</v>
      </c>
      <c r="L49" s="316">
        <v>2434.0500000000002</v>
      </c>
      <c r="M49" s="316">
        <v>3.1019899999999998</v>
      </c>
      <c r="N49" s="1"/>
      <c r="O49" s="1"/>
    </row>
    <row r="50" spans="1:15" ht="12.75" customHeight="1">
      <c r="A50" s="30">
        <v>40</v>
      </c>
      <c r="B50" s="329" t="s">
        <v>307</v>
      </c>
      <c r="C50" s="316">
        <v>8636.75</v>
      </c>
      <c r="D50" s="317">
        <v>8688.7833333333328</v>
      </c>
      <c r="E50" s="317">
        <v>8466.366666666665</v>
      </c>
      <c r="F50" s="317">
        <v>8295.9833333333318</v>
      </c>
      <c r="G50" s="317">
        <v>8073.5666666666639</v>
      </c>
      <c r="H50" s="317">
        <v>8859.1666666666661</v>
      </c>
      <c r="I50" s="317">
        <v>9081.5833333333339</v>
      </c>
      <c r="J50" s="317">
        <v>9251.9666666666672</v>
      </c>
      <c r="K50" s="316">
        <v>8911.2000000000007</v>
      </c>
      <c r="L50" s="316">
        <v>8518.4</v>
      </c>
      <c r="M50" s="316">
        <v>0.43715999999999999</v>
      </c>
      <c r="N50" s="1"/>
      <c r="O50" s="1"/>
    </row>
    <row r="51" spans="1:15" ht="12.75" customHeight="1">
      <c r="A51" s="30">
        <v>41</v>
      </c>
      <c r="B51" s="329" t="s">
        <v>59</v>
      </c>
      <c r="C51" s="316">
        <v>1327.05</v>
      </c>
      <c r="D51" s="317">
        <v>1345.4666666666665</v>
      </c>
      <c r="E51" s="317">
        <v>1296.633333333333</v>
      </c>
      <c r="F51" s="317">
        <v>1266.2166666666665</v>
      </c>
      <c r="G51" s="317">
        <v>1217.383333333333</v>
      </c>
      <c r="H51" s="317">
        <v>1375.883333333333</v>
      </c>
      <c r="I51" s="317">
        <v>1424.7166666666665</v>
      </c>
      <c r="J51" s="317">
        <v>1455.133333333333</v>
      </c>
      <c r="K51" s="316">
        <v>1394.3</v>
      </c>
      <c r="L51" s="316">
        <v>1315.05</v>
      </c>
      <c r="M51" s="316">
        <v>10.92343</v>
      </c>
      <c r="N51" s="1"/>
      <c r="O51" s="1"/>
    </row>
    <row r="52" spans="1:15" ht="12.75" customHeight="1">
      <c r="A52" s="30">
        <v>42</v>
      </c>
      <c r="B52" s="329" t="s">
        <v>60</v>
      </c>
      <c r="C52" s="316">
        <v>624.65</v>
      </c>
      <c r="D52" s="317">
        <v>632.55000000000007</v>
      </c>
      <c r="E52" s="317">
        <v>614.70000000000016</v>
      </c>
      <c r="F52" s="317">
        <v>604.75000000000011</v>
      </c>
      <c r="G52" s="317">
        <v>586.9000000000002</v>
      </c>
      <c r="H52" s="317">
        <v>642.50000000000011</v>
      </c>
      <c r="I52" s="317">
        <v>660.35</v>
      </c>
      <c r="J52" s="317">
        <v>670.30000000000007</v>
      </c>
      <c r="K52" s="316">
        <v>650.4</v>
      </c>
      <c r="L52" s="316">
        <v>622.6</v>
      </c>
      <c r="M52" s="316">
        <v>16.745950000000001</v>
      </c>
      <c r="N52" s="1"/>
      <c r="O52" s="1"/>
    </row>
    <row r="53" spans="1:15" ht="12.75" customHeight="1">
      <c r="A53" s="30">
        <v>43</v>
      </c>
      <c r="B53" s="329" t="s">
        <v>308</v>
      </c>
      <c r="C53" s="316">
        <v>422.6</v>
      </c>
      <c r="D53" s="317">
        <v>425.66666666666669</v>
      </c>
      <c r="E53" s="317">
        <v>412.78333333333336</v>
      </c>
      <c r="F53" s="317">
        <v>402.9666666666667</v>
      </c>
      <c r="G53" s="317">
        <v>390.08333333333337</v>
      </c>
      <c r="H53" s="317">
        <v>435.48333333333335</v>
      </c>
      <c r="I53" s="317">
        <v>448.36666666666667</v>
      </c>
      <c r="J53" s="317">
        <v>458.18333333333334</v>
      </c>
      <c r="K53" s="316">
        <v>438.55</v>
      </c>
      <c r="L53" s="316">
        <v>415.85</v>
      </c>
      <c r="M53" s="316">
        <v>1.38734</v>
      </c>
      <c r="N53" s="1"/>
      <c r="O53" s="1"/>
    </row>
    <row r="54" spans="1:15" ht="12.75" customHeight="1">
      <c r="A54" s="30">
        <v>44</v>
      </c>
      <c r="B54" s="329" t="s">
        <v>61</v>
      </c>
      <c r="C54" s="316">
        <v>707.2</v>
      </c>
      <c r="D54" s="317">
        <v>715.44999999999993</v>
      </c>
      <c r="E54" s="317">
        <v>695.74999999999989</v>
      </c>
      <c r="F54" s="317">
        <v>684.3</v>
      </c>
      <c r="G54" s="317">
        <v>664.59999999999991</v>
      </c>
      <c r="H54" s="317">
        <v>726.89999999999986</v>
      </c>
      <c r="I54" s="317">
        <v>746.59999999999991</v>
      </c>
      <c r="J54" s="317">
        <v>758.04999999999984</v>
      </c>
      <c r="K54" s="316">
        <v>735.15</v>
      </c>
      <c r="L54" s="316">
        <v>704</v>
      </c>
      <c r="M54" s="316">
        <v>145.48684</v>
      </c>
      <c r="N54" s="1"/>
      <c r="O54" s="1"/>
    </row>
    <row r="55" spans="1:15" ht="12.75" customHeight="1">
      <c r="A55" s="30">
        <v>45</v>
      </c>
      <c r="B55" s="329" t="s">
        <v>62</v>
      </c>
      <c r="C55" s="316">
        <v>3496.9</v>
      </c>
      <c r="D55" s="317">
        <v>3555.1</v>
      </c>
      <c r="E55" s="317">
        <v>3427.2</v>
      </c>
      <c r="F55" s="317">
        <v>3357.5</v>
      </c>
      <c r="G55" s="317">
        <v>3229.6</v>
      </c>
      <c r="H55" s="317">
        <v>3624.7999999999997</v>
      </c>
      <c r="I55" s="317">
        <v>3752.7000000000003</v>
      </c>
      <c r="J55" s="317">
        <v>3822.3999999999996</v>
      </c>
      <c r="K55" s="316">
        <v>3683</v>
      </c>
      <c r="L55" s="316">
        <v>3485.4</v>
      </c>
      <c r="M55" s="316">
        <v>5.7542799999999996</v>
      </c>
      <c r="N55" s="1"/>
      <c r="O55" s="1"/>
    </row>
    <row r="56" spans="1:15" ht="12.75" customHeight="1">
      <c r="A56" s="30">
        <v>46</v>
      </c>
      <c r="B56" s="329" t="s">
        <v>312</v>
      </c>
      <c r="C56" s="316">
        <v>166.3</v>
      </c>
      <c r="D56" s="317">
        <v>167.73333333333335</v>
      </c>
      <c r="E56" s="317">
        <v>161.56666666666669</v>
      </c>
      <c r="F56" s="317">
        <v>156.83333333333334</v>
      </c>
      <c r="G56" s="317">
        <v>150.66666666666669</v>
      </c>
      <c r="H56" s="317">
        <v>172.4666666666667</v>
      </c>
      <c r="I56" s="317">
        <v>178.63333333333333</v>
      </c>
      <c r="J56" s="317">
        <v>183.3666666666667</v>
      </c>
      <c r="K56" s="316">
        <v>173.9</v>
      </c>
      <c r="L56" s="316">
        <v>163</v>
      </c>
      <c r="M56" s="316">
        <v>7.4342699999999997</v>
      </c>
      <c r="N56" s="1"/>
      <c r="O56" s="1"/>
    </row>
    <row r="57" spans="1:15" ht="12.75" customHeight="1">
      <c r="A57" s="30">
        <v>47</v>
      </c>
      <c r="B57" s="329" t="s">
        <v>313</v>
      </c>
      <c r="C57" s="316">
        <v>1097.8499999999999</v>
      </c>
      <c r="D57" s="317">
        <v>1103.2833333333335</v>
      </c>
      <c r="E57" s="317">
        <v>1090.116666666667</v>
      </c>
      <c r="F57" s="317">
        <v>1082.3833333333334</v>
      </c>
      <c r="G57" s="317">
        <v>1069.2166666666669</v>
      </c>
      <c r="H57" s="317">
        <v>1111.0166666666671</v>
      </c>
      <c r="I57" s="317">
        <v>1124.1833333333336</v>
      </c>
      <c r="J57" s="317">
        <v>1131.9166666666672</v>
      </c>
      <c r="K57" s="316">
        <v>1116.45</v>
      </c>
      <c r="L57" s="316">
        <v>1095.55</v>
      </c>
      <c r="M57" s="316">
        <v>0.77705999999999997</v>
      </c>
      <c r="N57" s="1"/>
      <c r="O57" s="1"/>
    </row>
    <row r="58" spans="1:15" ht="12.75" customHeight="1">
      <c r="A58" s="30">
        <v>48</v>
      </c>
      <c r="B58" s="329" t="s">
        <v>64</v>
      </c>
      <c r="C58" s="316">
        <v>14322.45</v>
      </c>
      <c r="D58" s="317">
        <v>14550.4</v>
      </c>
      <c r="E58" s="317">
        <v>14042.05</v>
      </c>
      <c r="F58" s="317">
        <v>13761.65</v>
      </c>
      <c r="G58" s="317">
        <v>13253.3</v>
      </c>
      <c r="H58" s="317">
        <v>14830.8</v>
      </c>
      <c r="I58" s="317">
        <v>15339.150000000001</v>
      </c>
      <c r="J58" s="317">
        <v>15619.55</v>
      </c>
      <c r="K58" s="316">
        <v>15058.75</v>
      </c>
      <c r="L58" s="316">
        <v>14270</v>
      </c>
      <c r="M58" s="316">
        <v>3.16404</v>
      </c>
      <c r="N58" s="1"/>
      <c r="O58" s="1"/>
    </row>
    <row r="59" spans="1:15" ht="12" customHeight="1">
      <c r="A59" s="30">
        <v>49</v>
      </c>
      <c r="B59" s="329" t="s">
        <v>245</v>
      </c>
      <c r="C59" s="316">
        <v>5263.9</v>
      </c>
      <c r="D59" s="317">
        <v>5303.45</v>
      </c>
      <c r="E59" s="317">
        <v>5156.8999999999996</v>
      </c>
      <c r="F59" s="317">
        <v>5049.8999999999996</v>
      </c>
      <c r="G59" s="317">
        <v>4903.3499999999995</v>
      </c>
      <c r="H59" s="317">
        <v>5410.45</v>
      </c>
      <c r="I59" s="317">
        <v>5557.0000000000009</v>
      </c>
      <c r="J59" s="317">
        <v>5664</v>
      </c>
      <c r="K59" s="316">
        <v>5450</v>
      </c>
      <c r="L59" s="316">
        <v>5196.45</v>
      </c>
      <c r="M59" s="316">
        <v>0.58553999999999995</v>
      </c>
      <c r="N59" s="1"/>
      <c r="O59" s="1"/>
    </row>
    <row r="60" spans="1:15" ht="12.75" customHeight="1">
      <c r="A60" s="30">
        <v>50</v>
      </c>
      <c r="B60" s="329" t="s">
        <v>65</v>
      </c>
      <c r="C60" s="316">
        <v>6339.75</v>
      </c>
      <c r="D60" s="317">
        <v>6432.5166666666664</v>
      </c>
      <c r="E60" s="317">
        <v>6197.2333333333327</v>
      </c>
      <c r="F60" s="317">
        <v>6054.7166666666662</v>
      </c>
      <c r="G60" s="317">
        <v>5819.4333333333325</v>
      </c>
      <c r="H60" s="317">
        <v>6575.0333333333328</v>
      </c>
      <c r="I60" s="317">
        <v>6810.3166666666657</v>
      </c>
      <c r="J60" s="317">
        <v>6952.833333333333</v>
      </c>
      <c r="K60" s="316">
        <v>6667.8</v>
      </c>
      <c r="L60" s="316">
        <v>6290</v>
      </c>
      <c r="M60" s="316">
        <v>16.491150000000001</v>
      </c>
      <c r="N60" s="1"/>
      <c r="O60" s="1"/>
    </row>
    <row r="61" spans="1:15" ht="12.75" customHeight="1">
      <c r="A61" s="30">
        <v>51</v>
      </c>
      <c r="B61" s="329" t="s">
        <v>314</v>
      </c>
      <c r="C61" s="316">
        <v>3117.05</v>
      </c>
      <c r="D61" s="317">
        <v>3151.5333333333333</v>
      </c>
      <c r="E61" s="317">
        <v>3065.5166666666664</v>
      </c>
      <c r="F61" s="317">
        <v>3013.9833333333331</v>
      </c>
      <c r="G61" s="317">
        <v>2927.9666666666662</v>
      </c>
      <c r="H61" s="317">
        <v>3203.0666666666666</v>
      </c>
      <c r="I61" s="317">
        <v>3289.0833333333339</v>
      </c>
      <c r="J61" s="317">
        <v>3340.6166666666668</v>
      </c>
      <c r="K61" s="316">
        <v>3237.55</v>
      </c>
      <c r="L61" s="316">
        <v>3100</v>
      </c>
      <c r="M61" s="316">
        <v>0.36629</v>
      </c>
      <c r="N61" s="1"/>
      <c r="O61" s="1"/>
    </row>
    <row r="62" spans="1:15" ht="12.75" customHeight="1">
      <c r="A62" s="30">
        <v>52</v>
      </c>
      <c r="B62" s="329" t="s">
        <v>66</v>
      </c>
      <c r="C62" s="316">
        <v>2098.5</v>
      </c>
      <c r="D62" s="317">
        <v>2108.6666666666665</v>
      </c>
      <c r="E62" s="317">
        <v>2071.7833333333328</v>
      </c>
      <c r="F62" s="317">
        <v>2045.0666666666662</v>
      </c>
      <c r="G62" s="317">
        <v>2008.1833333333325</v>
      </c>
      <c r="H62" s="317">
        <v>2135.3833333333332</v>
      </c>
      <c r="I62" s="317">
        <v>2172.2666666666673</v>
      </c>
      <c r="J62" s="317">
        <v>2198.9833333333336</v>
      </c>
      <c r="K62" s="316">
        <v>2145.5500000000002</v>
      </c>
      <c r="L62" s="316">
        <v>2081.9499999999998</v>
      </c>
      <c r="M62" s="316">
        <v>3.0938099999999999</v>
      </c>
      <c r="N62" s="1"/>
      <c r="O62" s="1"/>
    </row>
    <row r="63" spans="1:15" ht="12.75" customHeight="1">
      <c r="A63" s="30">
        <v>53</v>
      </c>
      <c r="B63" s="329" t="s">
        <v>315</v>
      </c>
      <c r="C63" s="316">
        <v>438.15</v>
      </c>
      <c r="D63" s="317">
        <v>443.09999999999997</v>
      </c>
      <c r="E63" s="317">
        <v>428.84999999999991</v>
      </c>
      <c r="F63" s="317">
        <v>419.54999999999995</v>
      </c>
      <c r="G63" s="317">
        <v>405.2999999999999</v>
      </c>
      <c r="H63" s="317">
        <v>452.39999999999992</v>
      </c>
      <c r="I63" s="317">
        <v>466.65000000000003</v>
      </c>
      <c r="J63" s="317">
        <v>475.94999999999993</v>
      </c>
      <c r="K63" s="316">
        <v>457.35</v>
      </c>
      <c r="L63" s="316">
        <v>433.8</v>
      </c>
      <c r="M63" s="316">
        <v>26.42266</v>
      </c>
      <c r="N63" s="1"/>
      <c r="O63" s="1"/>
    </row>
    <row r="64" spans="1:15" ht="12.75" customHeight="1">
      <c r="A64" s="30">
        <v>54</v>
      </c>
      <c r="B64" s="329" t="s">
        <v>67</v>
      </c>
      <c r="C64" s="316">
        <v>325.85000000000002</v>
      </c>
      <c r="D64" s="317">
        <v>329.41666666666669</v>
      </c>
      <c r="E64" s="317">
        <v>319.58333333333337</v>
      </c>
      <c r="F64" s="317">
        <v>313.31666666666666</v>
      </c>
      <c r="G64" s="317">
        <v>303.48333333333335</v>
      </c>
      <c r="H64" s="317">
        <v>335.68333333333339</v>
      </c>
      <c r="I64" s="317">
        <v>345.51666666666677</v>
      </c>
      <c r="J64" s="317">
        <v>351.78333333333342</v>
      </c>
      <c r="K64" s="316">
        <v>339.25</v>
      </c>
      <c r="L64" s="316">
        <v>323.14999999999998</v>
      </c>
      <c r="M64" s="316">
        <v>59.296300000000002</v>
      </c>
      <c r="N64" s="1"/>
      <c r="O64" s="1"/>
    </row>
    <row r="65" spans="1:15" ht="12.75" customHeight="1">
      <c r="A65" s="30">
        <v>55</v>
      </c>
      <c r="B65" s="329" t="s">
        <v>68</v>
      </c>
      <c r="C65" s="316">
        <v>108.15</v>
      </c>
      <c r="D65" s="317">
        <v>110.31666666666666</v>
      </c>
      <c r="E65" s="317">
        <v>105.38333333333333</v>
      </c>
      <c r="F65" s="317">
        <v>102.61666666666666</v>
      </c>
      <c r="G65" s="317">
        <v>97.683333333333323</v>
      </c>
      <c r="H65" s="317">
        <v>113.08333333333333</v>
      </c>
      <c r="I65" s="317">
        <v>118.01666666666667</v>
      </c>
      <c r="J65" s="317">
        <v>120.78333333333333</v>
      </c>
      <c r="K65" s="316">
        <v>115.25</v>
      </c>
      <c r="L65" s="316">
        <v>107.55</v>
      </c>
      <c r="M65" s="316">
        <v>316.18133</v>
      </c>
      <c r="N65" s="1"/>
      <c r="O65" s="1"/>
    </row>
    <row r="66" spans="1:15" ht="12.75" customHeight="1">
      <c r="A66" s="30">
        <v>56</v>
      </c>
      <c r="B66" s="329" t="s">
        <v>246</v>
      </c>
      <c r="C66" s="316">
        <v>46.55</v>
      </c>
      <c r="D66" s="317">
        <v>46.883333333333333</v>
      </c>
      <c r="E66" s="317">
        <v>45.666666666666664</v>
      </c>
      <c r="F66" s="317">
        <v>44.783333333333331</v>
      </c>
      <c r="G66" s="317">
        <v>43.566666666666663</v>
      </c>
      <c r="H66" s="317">
        <v>47.766666666666666</v>
      </c>
      <c r="I66" s="317">
        <v>48.983333333333334</v>
      </c>
      <c r="J66" s="317">
        <v>49.866666666666667</v>
      </c>
      <c r="K66" s="316">
        <v>48.1</v>
      </c>
      <c r="L66" s="316">
        <v>46</v>
      </c>
      <c r="M66" s="316">
        <v>29.668410000000002</v>
      </c>
      <c r="N66" s="1"/>
      <c r="O66" s="1"/>
    </row>
    <row r="67" spans="1:15" ht="12.75" customHeight="1">
      <c r="A67" s="30">
        <v>57</v>
      </c>
      <c r="B67" s="329" t="s">
        <v>309</v>
      </c>
      <c r="C67" s="316">
        <v>2622.2</v>
      </c>
      <c r="D67" s="317">
        <v>2632.4666666666667</v>
      </c>
      <c r="E67" s="317">
        <v>2590.9333333333334</v>
      </c>
      <c r="F67" s="317">
        <v>2559.6666666666665</v>
      </c>
      <c r="G67" s="317">
        <v>2518.1333333333332</v>
      </c>
      <c r="H67" s="317">
        <v>2663.7333333333336</v>
      </c>
      <c r="I67" s="317">
        <v>2705.2666666666673</v>
      </c>
      <c r="J67" s="317">
        <v>2736.5333333333338</v>
      </c>
      <c r="K67" s="316">
        <v>2674</v>
      </c>
      <c r="L67" s="316">
        <v>2601.1999999999998</v>
      </c>
      <c r="M67" s="316">
        <v>0.11942999999999999</v>
      </c>
      <c r="N67" s="1"/>
      <c r="O67" s="1"/>
    </row>
    <row r="68" spans="1:15" ht="12.75" customHeight="1">
      <c r="A68" s="30">
        <v>58</v>
      </c>
      <c r="B68" s="329" t="s">
        <v>69</v>
      </c>
      <c r="C68" s="316">
        <v>1905.1</v>
      </c>
      <c r="D68" s="317">
        <v>1928.3166666666666</v>
      </c>
      <c r="E68" s="317">
        <v>1869.6333333333332</v>
      </c>
      <c r="F68" s="317">
        <v>1834.1666666666665</v>
      </c>
      <c r="G68" s="317">
        <v>1775.4833333333331</v>
      </c>
      <c r="H68" s="317">
        <v>1963.7833333333333</v>
      </c>
      <c r="I68" s="317">
        <v>2022.4666666666667</v>
      </c>
      <c r="J68" s="317">
        <v>2057.9333333333334</v>
      </c>
      <c r="K68" s="316">
        <v>1987</v>
      </c>
      <c r="L68" s="316">
        <v>1892.85</v>
      </c>
      <c r="M68" s="316">
        <v>2.02203</v>
      </c>
      <c r="N68" s="1"/>
      <c r="O68" s="1"/>
    </row>
    <row r="69" spans="1:15" ht="12.75" customHeight="1">
      <c r="A69" s="30">
        <v>59</v>
      </c>
      <c r="B69" s="329" t="s">
        <v>317</v>
      </c>
      <c r="C69" s="316">
        <v>4699.3</v>
      </c>
      <c r="D69" s="317">
        <v>4694.166666666667</v>
      </c>
      <c r="E69" s="317">
        <v>4626.1333333333341</v>
      </c>
      <c r="F69" s="317">
        <v>4552.9666666666672</v>
      </c>
      <c r="G69" s="317">
        <v>4484.9333333333343</v>
      </c>
      <c r="H69" s="317">
        <v>4767.3333333333339</v>
      </c>
      <c r="I69" s="317">
        <v>4835.3666666666668</v>
      </c>
      <c r="J69" s="317">
        <v>4908.5333333333338</v>
      </c>
      <c r="K69" s="316">
        <v>4762.2</v>
      </c>
      <c r="L69" s="316">
        <v>4621</v>
      </c>
      <c r="M69" s="316">
        <v>6.6409999999999997E-2</v>
      </c>
      <c r="N69" s="1"/>
      <c r="O69" s="1"/>
    </row>
    <row r="70" spans="1:15" ht="12.75" customHeight="1">
      <c r="A70" s="30">
        <v>60</v>
      </c>
      <c r="B70" s="329" t="s">
        <v>247</v>
      </c>
      <c r="C70" s="316">
        <v>1001.9</v>
      </c>
      <c r="D70" s="317">
        <v>1008.1999999999999</v>
      </c>
      <c r="E70" s="317">
        <v>968.69999999999982</v>
      </c>
      <c r="F70" s="317">
        <v>935.49999999999989</v>
      </c>
      <c r="G70" s="317">
        <v>895.99999999999977</v>
      </c>
      <c r="H70" s="317">
        <v>1041.3999999999999</v>
      </c>
      <c r="I70" s="317">
        <v>1080.9000000000001</v>
      </c>
      <c r="J70" s="317">
        <v>1114.0999999999999</v>
      </c>
      <c r="K70" s="316">
        <v>1047.7</v>
      </c>
      <c r="L70" s="316">
        <v>975</v>
      </c>
      <c r="M70" s="316">
        <v>7.2203499999999998</v>
      </c>
      <c r="N70" s="1"/>
      <c r="O70" s="1"/>
    </row>
    <row r="71" spans="1:15" ht="12.75" customHeight="1">
      <c r="A71" s="30">
        <v>61</v>
      </c>
      <c r="B71" s="329" t="s">
        <v>318</v>
      </c>
      <c r="C71" s="316">
        <v>684.65</v>
      </c>
      <c r="D71" s="317">
        <v>699.25</v>
      </c>
      <c r="E71" s="317">
        <v>663.55</v>
      </c>
      <c r="F71" s="317">
        <v>642.44999999999993</v>
      </c>
      <c r="G71" s="317">
        <v>606.74999999999989</v>
      </c>
      <c r="H71" s="317">
        <v>720.35</v>
      </c>
      <c r="I71" s="317">
        <v>756.05000000000007</v>
      </c>
      <c r="J71" s="317">
        <v>777.15000000000009</v>
      </c>
      <c r="K71" s="316">
        <v>734.95</v>
      </c>
      <c r="L71" s="316">
        <v>678.15</v>
      </c>
      <c r="M71" s="316">
        <v>11.58864</v>
      </c>
      <c r="N71" s="1"/>
      <c r="O71" s="1"/>
    </row>
    <row r="72" spans="1:15" ht="12.75" customHeight="1">
      <c r="A72" s="30">
        <v>62</v>
      </c>
      <c r="B72" s="329" t="s">
        <v>71</v>
      </c>
      <c r="C72" s="316">
        <v>231.2</v>
      </c>
      <c r="D72" s="317">
        <v>233.2833333333333</v>
      </c>
      <c r="E72" s="317">
        <v>226.71666666666661</v>
      </c>
      <c r="F72" s="317">
        <v>222.23333333333332</v>
      </c>
      <c r="G72" s="317">
        <v>215.66666666666663</v>
      </c>
      <c r="H72" s="317">
        <v>237.76666666666659</v>
      </c>
      <c r="I72" s="317">
        <v>244.33333333333331</v>
      </c>
      <c r="J72" s="317">
        <v>248.81666666666658</v>
      </c>
      <c r="K72" s="316">
        <v>239.85</v>
      </c>
      <c r="L72" s="316">
        <v>228.8</v>
      </c>
      <c r="M72" s="316">
        <v>53.471110000000003</v>
      </c>
      <c r="N72" s="1"/>
      <c r="O72" s="1"/>
    </row>
    <row r="73" spans="1:15" ht="12.75" customHeight="1">
      <c r="A73" s="30">
        <v>63</v>
      </c>
      <c r="B73" s="329" t="s">
        <v>310</v>
      </c>
      <c r="C73" s="316">
        <v>1596.9</v>
      </c>
      <c r="D73" s="317">
        <v>1608.5833333333333</v>
      </c>
      <c r="E73" s="317">
        <v>1571.1166666666666</v>
      </c>
      <c r="F73" s="317">
        <v>1545.3333333333333</v>
      </c>
      <c r="G73" s="317">
        <v>1507.8666666666666</v>
      </c>
      <c r="H73" s="317">
        <v>1634.3666666666666</v>
      </c>
      <c r="I73" s="317">
        <v>1671.8333333333333</v>
      </c>
      <c r="J73" s="317">
        <v>1697.6166666666666</v>
      </c>
      <c r="K73" s="316">
        <v>1646.05</v>
      </c>
      <c r="L73" s="316">
        <v>1582.8</v>
      </c>
      <c r="M73" s="316">
        <v>0.69279000000000002</v>
      </c>
      <c r="N73" s="1"/>
      <c r="O73" s="1"/>
    </row>
    <row r="74" spans="1:15" ht="12.75" customHeight="1">
      <c r="A74" s="30">
        <v>64</v>
      </c>
      <c r="B74" s="329" t="s">
        <v>72</v>
      </c>
      <c r="C74" s="316">
        <v>687.15</v>
      </c>
      <c r="D74" s="317">
        <v>696.51666666666677</v>
      </c>
      <c r="E74" s="317">
        <v>676.18333333333351</v>
      </c>
      <c r="F74" s="317">
        <v>665.2166666666667</v>
      </c>
      <c r="G74" s="317">
        <v>644.88333333333344</v>
      </c>
      <c r="H74" s="317">
        <v>707.48333333333358</v>
      </c>
      <c r="I74" s="317">
        <v>727.81666666666683</v>
      </c>
      <c r="J74" s="317">
        <v>738.78333333333364</v>
      </c>
      <c r="K74" s="316">
        <v>716.85</v>
      </c>
      <c r="L74" s="316">
        <v>685.55</v>
      </c>
      <c r="M74" s="316">
        <v>5.0404099999999996</v>
      </c>
      <c r="N74" s="1"/>
      <c r="O74" s="1"/>
    </row>
    <row r="75" spans="1:15" ht="12.75" customHeight="1">
      <c r="A75" s="30">
        <v>65</v>
      </c>
      <c r="B75" s="329" t="s">
        <v>73</v>
      </c>
      <c r="C75" s="316">
        <v>671.65</v>
      </c>
      <c r="D75" s="317">
        <v>677.4666666666667</v>
      </c>
      <c r="E75" s="317">
        <v>659.78333333333342</v>
      </c>
      <c r="F75" s="317">
        <v>647.91666666666674</v>
      </c>
      <c r="G75" s="317">
        <v>630.23333333333346</v>
      </c>
      <c r="H75" s="317">
        <v>689.33333333333337</v>
      </c>
      <c r="I75" s="317">
        <v>707.01666666666677</v>
      </c>
      <c r="J75" s="317">
        <v>718.88333333333333</v>
      </c>
      <c r="K75" s="316">
        <v>695.15</v>
      </c>
      <c r="L75" s="316">
        <v>665.6</v>
      </c>
      <c r="M75" s="316">
        <v>15.561019999999999</v>
      </c>
      <c r="N75" s="1"/>
      <c r="O75" s="1"/>
    </row>
    <row r="76" spans="1:15" ht="12.75" customHeight="1">
      <c r="A76" s="30">
        <v>66</v>
      </c>
      <c r="B76" s="329" t="s">
        <v>319</v>
      </c>
      <c r="C76" s="316">
        <v>13815.6</v>
      </c>
      <c r="D76" s="317">
        <v>13840.533333333333</v>
      </c>
      <c r="E76" s="317">
        <v>13366.066666666666</v>
      </c>
      <c r="F76" s="317">
        <v>12916.533333333333</v>
      </c>
      <c r="G76" s="317">
        <v>12442.066666666666</v>
      </c>
      <c r="H76" s="317">
        <v>14290.066666666666</v>
      </c>
      <c r="I76" s="317">
        <v>14764.533333333333</v>
      </c>
      <c r="J76" s="317">
        <v>15214.066666666666</v>
      </c>
      <c r="K76" s="316">
        <v>14315</v>
      </c>
      <c r="L76" s="316">
        <v>13391</v>
      </c>
      <c r="M76" s="316">
        <v>0.13139999999999999</v>
      </c>
      <c r="N76" s="1"/>
      <c r="O76" s="1"/>
    </row>
    <row r="77" spans="1:15" ht="12.75" customHeight="1">
      <c r="A77" s="30">
        <v>67</v>
      </c>
      <c r="B77" s="329" t="s">
        <v>75</v>
      </c>
      <c r="C77" s="316">
        <v>722.4</v>
      </c>
      <c r="D77" s="317">
        <v>726.25</v>
      </c>
      <c r="E77" s="317">
        <v>713.15</v>
      </c>
      <c r="F77" s="317">
        <v>703.9</v>
      </c>
      <c r="G77" s="317">
        <v>690.8</v>
      </c>
      <c r="H77" s="317">
        <v>735.5</v>
      </c>
      <c r="I77" s="317">
        <v>748.59999999999991</v>
      </c>
      <c r="J77" s="317">
        <v>757.85</v>
      </c>
      <c r="K77" s="316">
        <v>739.35</v>
      </c>
      <c r="L77" s="316">
        <v>717</v>
      </c>
      <c r="M77" s="316">
        <v>67.852710000000002</v>
      </c>
      <c r="N77" s="1"/>
      <c r="O77" s="1"/>
    </row>
    <row r="78" spans="1:15" ht="12.75" customHeight="1">
      <c r="A78" s="30">
        <v>68</v>
      </c>
      <c r="B78" s="329" t="s">
        <v>76</v>
      </c>
      <c r="C78" s="316">
        <v>52.35</v>
      </c>
      <c r="D78" s="317">
        <v>52.866666666666667</v>
      </c>
      <c r="E78" s="317">
        <v>51.333333333333336</v>
      </c>
      <c r="F78" s="317">
        <v>50.31666666666667</v>
      </c>
      <c r="G78" s="317">
        <v>48.783333333333339</v>
      </c>
      <c r="H78" s="317">
        <v>53.883333333333333</v>
      </c>
      <c r="I78" s="317">
        <v>55.416666666666664</v>
      </c>
      <c r="J78" s="317">
        <v>56.43333333333333</v>
      </c>
      <c r="K78" s="316">
        <v>54.4</v>
      </c>
      <c r="L78" s="316">
        <v>51.85</v>
      </c>
      <c r="M78" s="316">
        <v>324.42012999999997</v>
      </c>
      <c r="N78" s="1"/>
      <c r="O78" s="1"/>
    </row>
    <row r="79" spans="1:15" ht="12.75" customHeight="1">
      <c r="A79" s="30">
        <v>69</v>
      </c>
      <c r="B79" s="329" t="s">
        <v>77</v>
      </c>
      <c r="C79" s="316">
        <v>367.05</v>
      </c>
      <c r="D79" s="317">
        <v>369.48333333333335</v>
      </c>
      <c r="E79" s="317">
        <v>362.06666666666672</v>
      </c>
      <c r="F79" s="317">
        <v>357.08333333333337</v>
      </c>
      <c r="G79" s="317">
        <v>349.66666666666674</v>
      </c>
      <c r="H79" s="317">
        <v>374.4666666666667</v>
      </c>
      <c r="I79" s="317">
        <v>381.88333333333333</v>
      </c>
      <c r="J79" s="317">
        <v>386.86666666666667</v>
      </c>
      <c r="K79" s="316">
        <v>376.9</v>
      </c>
      <c r="L79" s="316">
        <v>364.5</v>
      </c>
      <c r="M79" s="316">
        <v>21.38364</v>
      </c>
      <c r="N79" s="1"/>
      <c r="O79" s="1"/>
    </row>
    <row r="80" spans="1:15" ht="12.75" customHeight="1">
      <c r="A80" s="30">
        <v>70</v>
      </c>
      <c r="B80" s="329" t="s">
        <v>320</v>
      </c>
      <c r="C80" s="316">
        <v>1035.8499999999999</v>
      </c>
      <c r="D80" s="317">
        <v>1042.8</v>
      </c>
      <c r="E80" s="317">
        <v>1017.3</v>
      </c>
      <c r="F80" s="317">
        <v>998.75</v>
      </c>
      <c r="G80" s="317">
        <v>973.25</v>
      </c>
      <c r="H80" s="317">
        <v>1061.3499999999999</v>
      </c>
      <c r="I80" s="317">
        <v>1086.8499999999999</v>
      </c>
      <c r="J80" s="317">
        <v>1105.3999999999999</v>
      </c>
      <c r="K80" s="316">
        <v>1068.3</v>
      </c>
      <c r="L80" s="316">
        <v>1024.25</v>
      </c>
      <c r="M80" s="316">
        <v>0.39328000000000002</v>
      </c>
      <c r="N80" s="1"/>
      <c r="O80" s="1"/>
    </row>
    <row r="81" spans="1:15" ht="12.75" customHeight="1">
      <c r="A81" s="30">
        <v>71</v>
      </c>
      <c r="B81" s="329" t="s">
        <v>322</v>
      </c>
      <c r="C81" s="316">
        <v>6917.55</v>
      </c>
      <c r="D81" s="317">
        <v>6980.4333333333334</v>
      </c>
      <c r="E81" s="317">
        <v>6697.1166666666668</v>
      </c>
      <c r="F81" s="317">
        <v>6476.6833333333334</v>
      </c>
      <c r="G81" s="317">
        <v>6193.3666666666668</v>
      </c>
      <c r="H81" s="317">
        <v>7200.8666666666668</v>
      </c>
      <c r="I81" s="317">
        <v>7484.1833333333343</v>
      </c>
      <c r="J81" s="317">
        <v>7704.6166666666668</v>
      </c>
      <c r="K81" s="316">
        <v>7263.75</v>
      </c>
      <c r="L81" s="316">
        <v>6760</v>
      </c>
      <c r="M81" s="316">
        <v>0.37215999999999999</v>
      </c>
      <c r="N81" s="1"/>
      <c r="O81" s="1"/>
    </row>
    <row r="82" spans="1:15" ht="12.75" customHeight="1">
      <c r="A82" s="30">
        <v>72</v>
      </c>
      <c r="B82" s="329" t="s">
        <v>323</v>
      </c>
      <c r="C82" s="316">
        <v>1126.7</v>
      </c>
      <c r="D82" s="317">
        <v>1131.2</v>
      </c>
      <c r="E82" s="317">
        <v>1112.0500000000002</v>
      </c>
      <c r="F82" s="317">
        <v>1097.4000000000001</v>
      </c>
      <c r="G82" s="317">
        <v>1078.2500000000002</v>
      </c>
      <c r="H82" s="317">
        <v>1145.8500000000001</v>
      </c>
      <c r="I82" s="317">
        <v>1165.0000000000002</v>
      </c>
      <c r="J82" s="317">
        <v>1179.6500000000001</v>
      </c>
      <c r="K82" s="316">
        <v>1150.3499999999999</v>
      </c>
      <c r="L82" s="316">
        <v>1116.55</v>
      </c>
      <c r="M82" s="316">
        <v>0.54442000000000002</v>
      </c>
      <c r="N82" s="1"/>
      <c r="O82" s="1"/>
    </row>
    <row r="83" spans="1:15" ht="12.75" customHeight="1">
      <c r="A83" s="30">
        <v>73</v>
      </c>
      <c r="B83" s="329" t="s">
        <v>78</v>
      </c>
      <c r="C83" s="316">
        <v>14166.15</v>
      </c>
      <c r="D83" s="317">
        <v>14277.183333333334</v>
      </c>
      <c r="E83" s="317">
        <v>13994.366666666669</v>
      </c>
      <c r="F83" s="317">
        <v>13822.583333333334</v>
      </c>
      <c r="G83" s="317">
        <v>13539.766666666668</v>
      </c>
      <c r="H83" s="317">
        <v>14448.966666666669</v>
      </c>
      <c r="I83" s="317">
        <v>14731.783333333335</v>
      </c>
      <c r="J83" s="317">
        <v>14903.566666666669</v>
      </c>
      <c r="K83" s="316">
        <v>14560</v>
      </c>
      <c r="L83" s="316">
        <v>14105.4</v>
      </c>
      <c r="M83" s="316">
        <v>0.23857</v>
      </c>
      <c r="N83" s="1"/>
      <c r="O83" s="1"/>
    </row>
    <row r="84" spans="1:15" ht="12.75" customHeight="1">
      <c r="A84" s="30">
        <v>74</v>
      </c>
      <c r="B84" s="329" t="s">
        <v>80</v>
      </c>
      <c r="C84" s="316">
        <v>363.45</v>
      </c>
      <c r="D84" s="317">
        <v>364.7833333333333</v>
      </c>
      <c r="E84" s="317">
        <v>358.16666666666663</v>
      </c>
      <c r="F84" s="317">
        <v>352.88333333333333</v>
      </c>
      <c r="G84" s="317">
        <v>346.26666666666665</v>
      </c>
      <c r="H84" s="317">
        <v>370.06666666666661</v>
      </c>
      <c r="I84" s="317">
        <v>376.68333333333328</v>
      </c>
      <c r="J84" s="317">
        <v>381.96666666666658</v>
      </c>
      <c r="K84" s="316">
        <v>371.4</v>
      </c>
      <c r="L84" s="316">
        <v>359.5</v>
      </c>
      <c r="M84" s="316">
        <v>28.685469999999999</v>
      </c>
      <c r="N84" s="1"/>
      <c r="O84" s="1"/>
    </row>
    <row r="85" spans="1:15" ht="12.75" customHeight="1">
      <c r="A85" s="30">
        <v>75</v>
      </c>
      <c r="B85" s="329" t="s">
        <v>324</v>
      </c>
      <c r="C85" s="316">
        <v>446.8</v>
      </c>
      <c r="D85" s="317">
        <v>450.2166666666667</v>
      </c>
      <c r="E85" s="317">
        <v>438.43333333333339</v>
      </c>
      <c r="F85" s="317">
        <v>430.06666666666672</v>
      </c>
      <c r="G85" s="317">
        <v>418.28333333333342</v>
      </c>
      <c r="H85" s="317">
        <v>458.58333333333337</v>
      </c>
      <c r="I85" s="317">
        <v>470.36666666666667</v>
      </c>
      <c r="J85" s="317">
        <v>478.73333333333335</v>
      </c>
      <c r="K85" s="316">
        <v>462</v>
      </c>
      <c r="L85" s="316">
        <v>441.85</v>
      </c>
      <c r="M85" s="316">
        <v>2.2253400000000001</v>
      </c>
      <c r="N85" s="1"/>
      <c r="O85" s="1"/>
    </row>
    <row r="86" spans="1:15" ht="12.75" customHeight="1">
      <c r="A86" s="30">
        <v>76</v>
      </c>
      <c r="B86" s="329" t="s">
        <v>81</v>
      </c>
      <c r="C86" s="316">
        <v>3385.45</v>
      </c>
      <c r="D86" s="317">
        <v>3436.5333333333333</v>
      </c>
      <c r="E86" s="317">
        <v>3277.0666666666666</v>
      </c>
      <c r="F86" s="317">
        <v>3168.6833333333334</v>
      </c>
      <c r="G86" s="317">
        <v>3009.2166666666667</v>
      </c>
      <c r="H86" s="317">
        <v>3544.9166666666665</v>
      </c>
      <c r="I86" s="317">
        <v>3704.3833333333328</v>
      </c>
      <c r="J86" s="317">
        <v>3812.7666666666664</v>
      </c>
      <c r="K86" s="316">
        <v>3596</v>
      </c>
      <c r="L86" s="316">
        <v>3328.15</v>
      </c>
      <c r="M86" s="316">
        <v>28.718299999999999</v>
      </c>
      <c r="N86" s="1"/>
      <c r="O86" s="1"/>
    </row>
    <row r="87" spans="1:15" ht="12.75" customHeight="1">
      <c r="A87" s="30">
        <v>77</v>
      </c>
      <c r="B87" s="329" t="s">
        <v>311</v>
      </c>
      <c r="C87" s="316">
        <v>848.2</v>
      </c>
      <c r="D87" s="317">
        <v>864.06666666666661</v>
      </c>
      <c r="E87" s="317">
        <v>824.13333333333321</v>
      </c>
      <c r="F87" s="317">
        <v>800.06666666666661</v>
      </c>
      <c r="G87" s="317">
        <v>760.13333333333321</v>
      </c>
      <c r="H87" s="317">
        <v>888.13333333333321</v>
      </c>
      <c r="I87" s="317">
        <v>928.06666666666661</v>
      </c>
      <c r="J87" s="317">
        <v>952.13333333333321</v>
      </c>
      <c r="K87" s="316">
        <v>904</v>
      </c>
      <c r="L87" s="316">
        <v>840</v>
      </c>
      <c r="M87" s="316">
        <v>11.75766</v>
      </c>
      <c r="N87" s="1"/>
      <c r="O87" s="1"/>
    </row>
    <row r="88" spans="1:15" ht="12.75" customHeight="1">
      <c r="A88" s="30">
        <v>78</v>
      </c>
      <c r="B88" s="329" t="s">
        <v>321</v>
      </c>
      <c r="C88" s="316">
        <v>405.35</v>
      </c>
      <c r="D88" s="317">
        <v>406.88333333333338</v>
      </c>
      <c r="E88" s="317">
        <v>398.96666666666675</v>
      </c>
      <c r="F88" s="317">
        <v>392.58333333333337</v>
      </c>
      <c r="G88" s="317">
        <v>384.66666666666674</v>
      </c>
      <c r="H88" s="317">
        <v>413.26666666666677</v>
      </c>
      <c r="I88" s="317">
        <v>421.18333333333339</v>
      </c>
      <c r="J88" s="317">
        <v>427.56666666666678</v>
      </c>
      <c r="K88" s="316">
        <v>414.8</v>
      </c>
      <c r="L88" s="316">
        <v>400.5</v>
      </c>
      <c r="M88" s="316">
        <v>15.68088</v>
      </c>
      <c r="N88" s="1"/>
      <c r="O88" s="1"/>
    </row>
    <row r="89" spans="1:15" ht="12.75" customHeight="1">
      <c r="A89" s="30">
        <v>79</v>
      </c>
      <c r="B89" s="329" t="s">
        <v>412</v>
      </c>
      <c r="C89" s="316">
        <v>763.6</v>
      </c>
      <c r="D89" s="317">
        <v>776.08333333333337</v>
      </c>
      <c r="E89" s="317">
        <v>745.16666666666674</v>
      </c>
      <c r="F89" s="317">
        <v>726.73333333333335</v>
      </c>
      <c r="G89" s="317">
        <v>695.81666666666672</v>
      </c>
      <c r="H89" s="317">
        <v>794.51666666666677</v>
      </c>
      <c r="I89" s="317">
        <v>825.43333333333351</v>
      </c>
      <c r="J89" s="317">
        <v>843.86666666666679</v>
      </c>
      <c r="K89" s="316">
        <v>807</v>
      </c>
      <c r="L89" s="316">
        <v>757.65</v>
      </c>
      <c r="M89" s="316">
        <v>5.3932900000000004</v>
      </c>
      <c r="N89" s="1"/>
      <c r="O89" s="1"/>
    </row>
    <row r="90" spans="1:15" ht="12.75" customHeight="1">
      <c r="A90" s="30">
        <v>80</v>
      </c>
      <c r="B90" s="329" t="s">
        <v>342</v>
      </c>
      <c r="C90" s="316">
        <v>2406</v>
      </c>
      <c r="D90" s="317">
        <v>2423.5500000000002</v>
      </c>
      <c r="E90" s="317">
        <v>2382.2500000000005</v>
      </c>
      <c r="F90" s="317">
        <v>2358.5000000000005</v>
      </c>
      <c r="G90" s="317">
        <v>2317.2000000000007</v>
      </c>
      <c r="H90" s="317">
        <v>2447.3000000000002</v>
      </c>
      <c r="I90" s="317">
        <v>2488.5999999999995</v>
      </c>
      <c r="J90" s="317">
        <v>2512.35</v>
      </c>
      <c r="K90" s="316">
        <v>2464.85</v>
      </c>
      <c r="L90" s="316">
        <v>2399.8000000000002</v>
      </c>
      <c r="M90" s="316">
        <v>0.77600999999999998</v>
      </c>
      <c r="N90" s="1"/>
      <c r="O90" s="1"/>
    </row>
    <row r="91" spans="1:15" ht="12.75" customHeight="1">
      <c r="A91" s="30">
        <v>81</v>
      </c>
      <c r="B91" s="329" t="s">
        <v>82</v>
      </c>
      <c r="C91" s="316">
        <v>222.9</v>
      </c>
      <c r="D91" s="317">
        <v>226.66666666666666</v>
      </c>
      <c r="E91" s="317">
        <v>217.48333333333332</v>
      </c>
      <c r="F91" s="317">
        <v>212.06666666666666</v>
      </c>
      <c r="G91" s="317">
        <v>202.88333333333333</v>
      </c>
      <c r="H91" s="317">
        <v>232.08333333333331</v>
      </c>
      <c r="I91" s="317">
        <v>241.26666666666665</v>
      </c>
      <c r="J91" s="317">
        <v>246.68333333333331</v>
      </c>
      <c r="K91" s="316">
        <v>235.85</v>
      </c>
      <c r="L91" s="316">
        <v>221.25</v>
      </c>
      <c r="M91" s="316">
        <v>95.092699999999994</v>
      </c>
      <c r="N91" s="1"/>
      <c r="O91" s="1"/>
    </row>
    <row r="92" spans="1:15" ht="12.75" customHeight="1">
      <c r="A92" s="30">
        <v>82</v>
      </c>
      <c r="B92" s="329" t="s">
        <v>328</v>
      </c>
      <c r="C92" s="316">
        <v>605.5</v>
      </c>
      <c r="D92" s="317">
        <v>615.06666666666672</v>
      </c>
      <c r="E92" s="317">
        <v>584.98333333333346</v>
      </c>
      <c r="F92" s="317">
        <v>564.4666666666667</v>
      </c>
      <c r="G92" s="317">
        <v>534.38333333333344</v>
      </c>
      <c r="H92" s="317">
        <v>635.58333333333348</v>
      </c>
      <c r="I92" s="317">
        <v>665.66666666666674</v>
      </c>
      <c r="J92" s="317">
        <v>686.18333333333351</v>
      </c>
      <c r="K92" s="316">
        <v>645.15</v>
      </c>
      <c r="L92" s="316">
        <v>594.54999999999995</v>
      </c>
      <c r="M92" s="316">
        <v>16.101590000000002</v>
      </c>
      <c r="N92" s="1"/>
      <c r="O92" s="1"/>
    </row>
    <row r="93" spans="1:15" ht="12.75" customHeight="1">
      <c r="A93" s="30">
        <v>83</v>
      </c>
      <c r="B93" s="329" t="s">
        <v>329</v>
      </c>
      <c r="C93" s="316">
        <v>701.2</v>
      </c>
      <c r="D93" s="317">
        <v>709.06666666666661</v>
      </c>
      <c r="E93" s="317">
        <v>687.23333333333323</v>
      </c>
      <c r="F93" s="317">
        <v>673.26666666666665</v>
      </c>
      <c r="G93" s="317">
        <v>651.43333333333328</v>
      </c>
      <c r="H93" s="317">
        <v>723.03333333333319</v>
      </c>
      <c r="I93" s="317">
        <v>744.86666666666667</v>
      </c>
      <c r="J93" s="317">
        <v>758.83333333333314</v>
      </c>
      <c r="K93" s="316">
        <v>730.9</v>
      </c>
      <c r="L93" s="316">
        <v>695.1</v>
      </c>
      <c r="M93" s="316">
        <v>1.4539</v>
      </c>
      <c r="N93" s="1"/>
      <c r="O93" s="1"/>
    </row>
    <row r="94" spans="1:15" ht="12.75" customHeight="1">
      <c r="A94" s="30">
        <v>84</v>
      </c>
      <c r="B94" s="329" t="s">
        <v>331</v>
      </c>
      <c r="C94" s="316">
        <v>759.35</v>
      </c>
      <c r="D94" s="317">
        <v>762.01666666666677</v>
      </c>
      <c r="E94" s="317">
        <v>750.08333333333348</v>
      </c>
      <c r="F94" s="317">
        <v>740.81666666666672</v>
      </c>
      <c r="G94" s="317">
        <v>728.88333333333344</v>
      </c>
      <c r="H94" s="317">
        <v>771.28333333333353</v>
      </c>
      <c r="I94" s="317">
        <v>783.2166666666667</v>
      </c>
      <c r="J94" s="317">
        <v>792.48333333333358</v>
      </c>
      <c r="K94" s="316">
        <v>773.95</v>
      </c>
      <c r="L94" s="316">
        <v>752.75</v>
      </c>
      <c r="M94" s="316">
        <v>0.87592000000000003</v>
      </c>
      <c r="N94" s="1"/>
      <c r="O94" s="1"/>
    </row>
    <row r="95" spans="1:15" ht="12.75" customHeight="1">
      <c r="A95" s="30">
        <v>85</v>
      </c>
      <c r="B95" s="329" t="s">
        <v>249</v>
      </c>
      <c r="C95" s="316">
        <v>106.95</v>
      </c>
      <c r="D95" s="317">
        <v>107.38333333333333</v>
      </c>
      <c r="E95" s="317">
        <v>105.76666666666665</v>
      </c>
      <c r="F95" s="317">
        <v>104.58333333333333</v>
      </c>
      <c r="G95" s="317">
        <v>102.96666666666665</v>
      </c>
      <c r="H95" s="317">
        <v>108.56666666666665</v>
      </c>
      <c r="I95" s="317">
        <v>110.18333333333332</v>
      </c>
      <c r="J95" s="317">
        <v>111.36666666666665</v>
      </c>
      <c r="K95" s="316">
        <v>109</v>
      </c>
      <c r="L95" s="316">
        <v>106.2</v>
      </c>
      <c r="M95" s="316">
        <v>9.5505700000000004</v>
      </c>
      <c r="N95" s="1"/>
      <c r="O95" s="1"/>
    </row>
    <row r="96" spans="1:15" ht="12.75" customHeight="1">
      <c r="A96" s="30">
        <v>86</v>
      </c>
      <c r="B96" s="329" t="s">
        <v>325</v>
      </c>
      <c r="C96" s="316">
        <v>387.1</v>
      </c>
      <c r="D96" s="317">
        <v>390.7</v>
      </c>
      <c r="E96" s="317">
        <v>381.4</v>
      </c>
      <c r="F96" s="317">
        <v>375.7</v>
      </c>
      <c r="G96" s="317">
        <v>366.4</v>
      </c>
      <c r="H96" s="317">
        <v>396.4</v>
      </c>
      <c r="I96" s="317">
        <v>405.70000000000005</v>
      </c>
      <c r="J96" s="317">
        <v>411.4</v>
      </c>
      <c r="K96" s="316">
        <v>400</v>
      </c>
      <c r="L96" s="316">
        <v>385</v>
      </c>
      <c r="M96" s="316">
        <v>2.4927700000000002</v>
      </c>
      <c r="N96" s="1"/>
      <c r="O96" s="1"/>
    </row>
    <row r="97" spans="1:15" ht="12.75" customHeight="1">
      <c r="A97" s="30">
        <v>87</v>
      </c>
      <c r="B97" s="329" t="s">
        <v>334</v>
      </c>
      <c r="C97" s="316">
        <v>1270.5999999999999</v>
      </c>
      <c r="D97" s="317">
        <v>1280.1166666666666</v>
      </c>
      <c r="E97" s="317">
        <v>1241.4833333333331</v>
      </c>
      <c r="F97" s="317">
        <v>1212.3666666666666</v>
      </c>
      <c r="G97" s="317">
        <v>1173.7333333333331</v>
      </c>
      <c r="H97" s="317">
        <v>1309.2333333333331</v>
      </c>
      <c r="I97" s="317">
        <v>1347.8666666666668</v>
      </c>
      <c r="J97" s="317">
        <v>1376.9833333333331</v>
      </c>
      <c r="K97" s="316">
        <v>1318.75</v>
      </c>
      <c r="L97" s="316">
        <v>1251</v>
      </c>
      <c r="M97" s="316">
        <v>8.9780700000000007</v>
      </c>
      <c r="N97" s="1"/>
      <c r="O97" s="1"/>
    </row>
    <row r="98" spans="1:15" ht="12.75" customHeight="1">
      <c r="A98" s="30">
        <v>88</v>
      </c>
      <c r="B98" s="329" t="s">
        <v>332</v>
      </c>
      <c r="C98" s="316">
        <v>1086.8</v>
      </c>
      <c r="D98" s="317">
        <v>1098.0666666666668</v>
      </c>
      <c r="E98" s="317">
        <v>1057.1333333333337</v>
      </c>
      <c r="F98" s="317">
        <v>1027.4666666666669</v>
      </c>
      <c r="G98" s="317">
        <v>986.53333333333376</v>
      </c>
      <c r="H98" s="317">
        <v>1127.7333333333336</v>
      </c>
      <c r="I98" s="317">
        <v>1168.6666666666665</v>
      </c>
      <c r="J98" s="317">
        <v>1198.3333333333335</v>
      </c>
      <c r="K98" s="316">
        <v>1139</v>
      </c>
      <c r="L98" s="316">
        <v>1068.4000000000001</v>
      </c>
      <c r="M98" s="316">
        <v>0.60141</v>
      </c>
      <c r="N98" s="1"/>
      <c r="O98" s="1"/>
    </row>
    <row r="99" spans="1:15" ht="12.75" customHeight="1">
      <c r="A99" s="30">
        <v>89</v>
      </c>
      <c r="B99" s="329" t="s">
        <v>333</v>
      </c>
      <c r="C99" s="316">
        <v>18.3</v>
      </c>
      <c r="D99" s="317">
        <v>18.433333333333334</v>
      </c>
      <c r="E99" s="317">
        <v>18.066666666666666</v>
      </c>
      <c r="F99" s="317">
        <v>17.833333333333332</v>
      </c>
      <c r="G99" s="317">
        <v>17.466666666666665</v>
      </c>
      <c r="H99" s="317">
        <v>18.666666666666668</v>
      </c>
      <c r="I99" s="317">
        <v>19.033333333333335</v>
      </c>
      <c r="J99" s="317">
        <v>19.266666666666669</v>
      </c>
      <c r="K99" s="316">
        <v>18.8</v>
      </c>
      <c r="L99" s="316">
        <v>18.2</v>
      </c>
      <c r="M99" s="316">
        <v>19.669709999999998</v>
      </c>
      <c r="N99" s="1"/>
      <c r="O99" s="1"/>
    </row>
    <row r="100" spans="1:15" ht="12.75" customHeight="1">
      <c r="A100" s="30">
        <v>90</v>
      </c>
      <c r="B100" s="329" t="s">
        <v>335</v>
      </c>
      <c r="C100" s="316">
        <v>622.5</v>
      </c>
      <c r="D100" s="317">
        <v>635.5333333333333</v>
      </c>
      <c r="E100" s="317">
        <v>601.96666666666658</v>
      </c>
      <c r="F100" s="317">
        <v>581.43333333333328</v>
      </c>
      <c r="G100" s="317">
        <v>547.86666666666656</v>
      </c>
      <c r="H100" s="317">
        <v>656.06666666666661</v>
      </c>
      <c r="I100" s="317">
        <v>689.63333333333321</v>
      </c>
      <c r="J100" s="317">
        <v>710.16666666666663</v>
      </c>
      <c r="K100" s="316">
        <v>669.1</v>
      </c>
      <c r="L100" s="316">
        <v>615</v>
      </c>
      <c r="M100" s="316">
        <v>1.04175</v>
      </c>
      <c r="N100" s="1"/>
      <c r="O100" s="1"/>
    </row>
    <row r="101" spans="1:15" ht="12.75" customHeight="1">
      <c r="A101" s="30">
        <v>91</v>
      </c>
      <c r="B101" s="329" t="s">
        <v>336</v>
      </c>
      <c r="C101" s="316">
        <v>805.15</v>
      </c>
      <c r="D101" s="317">
        <v>814.56666666666661</v>
      </c>
      <c r="E101" s="317">
        <v>785.58333333333326</v>
      </c>
      <c r="F101" s="317">
        <v>766.01666666666665</v>
      </c>
      <c r="G101" s="317">
        <v>737.0333333333333</v>
      </c>
      <c r="H101" s="317">
        <v>834.13333333333321</v>
      </c>
      <c r="I101" s="317">
        <v>863.11666666666656</v>
      </c>
      <c r="J101" s="317">
        <v>882.68333333333317</v>
      </c>
      <c r="K101" s="316">
        <v>843.55</v>
      </c>
      <c r="L101" s="316">
        <v>795</v>
      </c>
      <c r="M101" s="316">
        <v>1.60412</v>
      </c>
      <c r="N101" s="1"/>
      <c r="O101" s="1"/>
    </row>
    <row r="102" spans="1:15" ht="12.75" customHeight="1">
      <c r="A102" s="30">
        <v>92</v>
      </c>
      <c r="B102" s="329" t="s">
        <v>337</v>
      </c>
      <c r="C102" s="316">
        <v>4098.5</v>
      </c>
      <c r="D102" s="317">
        <v>4122.8166666666666</v>
      </c>
      <c r="E102" s="317">
        <v>4055.6833333333334</v>
      </c>
      <c r="F102" s="317">
        <v>4012.8666666666668</v>
      </c>
      <c r="G102" s="317">
        <v>3945.7333333333336</v>
      </c>
      <c r="H102" s="317">
        <v>4165.6333333333332</v>
      </c>
      <c r="I102" s="317">
        <v>4232.7666666666664</v>
      </c>
      <c r="J102" s="317">
        <v>4275.583333333333</v>
      </c>
      <c r="K102" s="316">
        <v>4189.95</v>
      </c>
      <c r="L102" s="316">
        <v>4080</v>
      </c>
      <c r="M102" s="316">
        <v>6.2740000000000004E-2</v>
      </c>
      <c r="N102" s="1"/>
      <c r="O102" s="1"/>
    </row>
    <row r="103" spans="1:15" ht="12.75" customHeight="1">
      <c r="A103" s="30">
        <v>93</v>
      </c>
      <c r="B103" s="329" t="s">
        <v>248</v>
      </c>
      <c r="C103" s="316">
        <v>83.7</v>
      </c>
      <c r="D103" s="317">
        <v>84.45</v>
      </c>
      <c r="E103" s="317">
        <v>82.45</v>
      </c>
      <c r="F103" s="317">
        <v>81.2</v>
      </c>
      <c r="G103" s="317">
        <v>79.2</v>
      </c>
      <c r="H103" s="317">
        <v>85.7</v>
      </c>
      <c r="I103" s="317">
        <v>87.7</v>
      </c>
      <c r="J103" s="317">
        <v>88.95</v>
      </c>
      <c r="K103" s="316">
        <v>86.45</v>
      </c>
      <c r="L103" s="316">
        <v>83.2</v>
      </c>
      <c r="M103" s="316">
        <v>19.731000000000002</v>
      </c>
      <c r="N103" s="1"/>
      <c r="O103" s="1"/>
    </row>
    <row r="104" spans="1:15" ht="12.75" customHeight="1">
      <c r="A104" s="30">
        <v>94</v>
      </c>
      <c r="B104" s="329" t="s">
        <v>330</v>
      </c>
      <c r="C104" s="316">
        <v>738.35</v>
      </c>
      <c r="D104" s="317">
        <v>738.9666666666667</v>
      </c>
      <c r="E104" s="317">
        <v>724.38333333333344</v>
      </c>
      <c r="F104" s="317">
        <v>710.41666666666674</v>
      </c>
      <c r="G104" s="317">
        <v>695.83333333333348</v>
      </c>
      <c r="H104" s="317">
        <v>752.93333333333339</v>
      </c>
      <c r="I104" s="317">
        <v>767.51666666666665</v>
      </c>
      <c r="J104" s="317">
        <v>781.48333333333335</v>
      </c>
      <c r="K104" s="316">
        <v>753.55</v>
      </c>
      <c r="L104" s="316">
        <v>725</v>
      </c>
      <c r="M104" s="316">
        <v>0.90371999999999997</v>
      </c>
      <c r="N104" s="1"/>
      <c r="O104" s="1"/>
    </row>
    <row r="105" spans="1:15" ht="12.75" customHeight="1">
      <c r="A105" s="30">
        <v>95</v>
      </c>
      <c r="B105" s="329" t="s">
        <v>827</v>
      </c>
      <c r="C105" s="316">
        <v>180.5</v>
      </c>
      <c r="D105" s="317">
        <v>182.4</v>
      </c>
      <c r="E105" s="317">
        <v>175.10000000000002</v>
      </c>
      <c r="F105" s="317">
        <v>169.70000000000002</v>
      </c>
      <c r="G105" s="317">
        <v>162.40000000000003</v>
      </c>
      <c r="H105" s="317">
        <v>187.8</v>
      </c>
      <c r="I105" s="317">
        <v>195.10000000000002</v>
      </c>
      <c r="J105" s="317">
        <v>200.5</v>
      </c>
      <c r="K105" s="316">
        <v>189.7</v>
      </c>
      <c r="L105" s="316">
        <v>177</v>
      </c>
      <c r="M105" s="316">
        <v>32.992350000000002</v>
      </c>
      <c r="N105" s="1"/>
      <c r="O105" s="1"/>
    </row>
    <row r="106" spans="1:15" ht="12.75" customHeight="1">
      <c r="A106" s="30">
        <v>96</v>
      </c>
      <c r="B106" s="329" t="s">
        <v>338</v>
      </c>
      <c r="C106" s="316">
        <v>296.55</v>
      </c>
      <c r="D106" s="317">
        <v>300.01666666666665</v>
      </c>
      <c r="E106" s="317">
        <v>290.5333333333333</v>
      </c>
      <c r="F106" s="317">
        <v>284.51666666666665</v>
      </c>
      <c r="G106" s="317">
        <v>275.0333333333333</v>
      </c>
      <c r="H106" s="317">
        <v>306.0333333333333</v>
      </c>
      <c r="I106" s="317">
        <v>315.51666666666665</v>
      </c>
      <c r="J106" s="317">
        <v>321.5333333333333</v>
      </c>
      <c r="K106" s="316">
        <v>309.5</v>
      </c>
      <c r="L106" s="316">
        <v>294</v>
      </c>
      <c r="M106" s="316">
        <v>3.20459</v>
      </c>
      <c r="N106" s="1"/>
      <c r="O106" s="1"/>
    </row>
    <row r="107" spans="1:15" ht="12.75" customHeight="1">
      <c r="A107" s="30">
        <v>97</v>
      </c>
      <c r="B107" s="329" t="s">
        <v>339</v>
      </c>
      <c r="C107" s="316">
        <v>448.05</v>
      </c>
      <c r="D107" s="317">
        <v>452.84999999999997</v>
      </c>
      <c r="E107" s="317">
        <v>439.39999999999992</v>
      </c>
      <c r="F107" s="317">
        <v>430.74999999999994</v>
      </c>
      <c r="G107" s="317">
        <v>417.2999999999999</v>
      </c>
      <c r="H107" s="317">
        <v>461.49999999999994</v>
      </c>
      <c r="I107" s="317">
        <v>474.95</v>
      </c>
      <c r="J107" s="317">
        <v>483.59999999999997</v>
      </c>
      <c r="K107" s="316">
        <v>466.3</v>
      </c>
      <c r="L107" s="316">
        <v>444.2</v>
      </c>
      <c r="M107" s="316">
        <v>11.784750000000001</v>
      </c>
      <c r="N107" s="1"/>
      <c r="O107" s="1"/>
    </row>
    <row r="108" spans="1:15" ht="12.75" customHeight="1">
      <c r="A108" s="30">
        <v>98</v>
      </c>
      <c r="B108" s="329" t="s">
        <v>83</v>
      </c>
      <c r="C108" s="316">
        <v>712.15</v>
      </c>
      <c r="D108" s="317">
        <v>724.11666666666667</v>
      </c>
      <c r="E108" s="317">
        <v>696.7833333333333</v>
      </c>
      <c r="F108" s="317">
        <v>681.41666666666663</v>
      </c>
      <c r="G108" s="317">
        <v>654.08333333333326</v>
      </c>
      <c r="H108" s="317">
        <v>739.48333333333335</v>
      </c>
      <c r="I108" s="317">
        <v>766.81666666666661</v>
      </c>
      <c r="J108" s="317">
        <v>782.18333333333339</v>
      </c>
      <c r="K108" s="316">
        <v>751.45</v>
      </c>
      <c r="L108" s="316">
        <v>708.75</v>
      </c>
      <c r="M108" s="316">
        <v>13.422980000000001</v>
      </c>
      <c r="N108" s="1"/>
      <c r="O108" s="1"/>
    </row>
    <row r="109" spans="1:15" ht="12.75" customHeight="1">
      <c r="A109" s="30">
        <v>99</v>
      </c>
      <c r="B109" s="329" t="s">
        <v>340</v>
      </c>
      <c r="C109" s="316">
        <v>619.79999999999995</v>
      </c>
      <c r="D109" s="317">
        <v>627.38333333333333</v>
      </c>
      <c r="E109" s="317">
        <v>607.51666666666665</v>
      </c>
      <c r="F109" s="317">
        <v>595.23333333333335</v>
      </c>
      <c r="G109" s="317">
        <v>575.36666666666667</v>
      </c>
      <c r="H109" s="317">
        <v>639.66666666666663</v>
      </c>
      <c r="I109" s="317">
        <v>659.53333333333319</v>
      </c>
      <c r="J109" s="317">
        <v>671.81666666666661</v>
      </c>
      <c r="K109" s="316">
        <v>647.25</v>
      </c>
      <c r="L109" s="316">
        <v>615.1</v>
      </c>
      <c r="M109" s="316">
        <v>0.43818000000000001</v>
      </c>
      <c r="N109" s="1"/>
      <c r="O109" s="1"/>
    </row>
    <row r="110" spans="1:15" ht="12.75" customHeight="1">
      <c r="A110" s="30">
        <v>100</v>
      </c>
      <c r="B110" s="329" t="s">
        <v>84</v>
      </c>
      <c r="C110" s="316">
        <v>957.55</v>
      </c>
      <c r="D110" s="317">
        <v>962.5333333333333</v>
      </c>
      <c r="E110" s="317">
        <v>942.06666666666661</v>
      </c>
      <c r="F110" s="317">
        <v>926.58333333333326</v>
      </c>
      <c r="G110" s="317">
        <v>906.11666666666656</v>
      </c>
      <c r="H110" s="317">
        <v>978.01666666666665</v>
      </c>
      <c r="I110" s="317">
        <v>998.48333333333335</v>
      </c>
      <c r="J110" s="317">
        <v>1013.9666666666667</v>
      </c>
      <c r="K110" s="316">
        <v>983</v>
      </c>
      <c r="L110" s="316">
        <v>947.05</v>
      </c>
      <c r="M110" s="316">
        <v>20.863720000000001</v>
      </c>
      <c r="N110" s="1"/>
      <c r="O110" s="1"/>
    </row>
    <row r="111" spans="1:15" ht="12.75" customHeight="1">
      <c r="A111" s="30">
        <v>101</v>
      </c>
      <c r="B111" s="329" t="s">
        <v>85</v>
      </c>
      <c r="C111" s="316">
        <v>187.35</v>
      </c>
      <c r="D111" s="317">
        <v>188.18333333333331</v>
      </c>
      <c r="E111" s="317">
        <v>185.66666666666663</v>
      </c>
      <c r="F111" s="317">
        <v>183.98333333333332</v>
      </c>
      <c r="G111" s="317">
        <v>181.46666666666664</v>
      </c>
      <c r="H111" s="317">
        <v>189.86666666666662</v>
      </c>
      <c r="I111" s="317">
        <v>192.38333333333333</v>
      </c>
      <c r="J111" s="317">
        <v>194.06666666666661</v>
      </c>
      <c r="K111" s="316">
        <v>190.7</v>
      </c>
      <c r="L111" s="316">
        <v>186.5</v>
      </c>
      <c r="M111" s="316">
        <v>182.39948999999999</v>
      </c>
      <c r="N111" s="1"/>
      <c r="O111" s="1"/>
    </row>
    <row r="112" spans="1:15" ht="12.75" customHeight="1">
      <c r="A112" s="30">
        <v>102</v>
      </c>
      <c r="B112" s="329" t="s">
        <v>341</v>
      </c>
      <c r="C112" s="316">
        <v>329.5</v>
      </c>
      <c r="D112" s="317">
        <v>332.83333333333331</v>
      </c>
      <c r="E112" s="317">
        <v>324.66666666666663</v>
      </c>
      <c r="F112" s="317">
        <v>319.83333333333331</v>
      </c>
      <c r="G112" s="317">
        <v>311.66666666666663</v>
      </c>
      <c r="H112" s="317">
        <v>337.66666666666663</v>
      </c>
      <c r="I112" s="317">
        <v>345.83333333333326</v>
      </c>
      <c r="J112" s="317">
        <v>350.66666666666663</v>
      </c>
      <c r="K112" s="316">
        <v>341</v>
      </c>
      <c r="L112" s="316">
        <v>328</v>
      </c>
      <c r="M112" s="316">
        <v>0.77153000000000005</v>
      </c>
      <c r="N112" s="1"/>
      <c r="O112" s="1"/>
    </row>
    <row r="113" spans="1:15" ht="12.75" customHeight="1">
      <c r="A113" s="30">
        <v>103</v>
      </c>
      <c r="B113" s="329" t="s">
        <v>87</v>
      </c>
      <c r="C113" s="316">
        <v>4058.45</v>
      </c>
      <c r="D113" s="317">
        <v>4091.0500000000006</v>
      </c>
      <c r="E113" s="317">
        <v>3997.1000000000013</v>
      </c>
      <c r="F113" s="317">
        <v>3935.7500000000005</v>
      </c>
      <c r="G113" s="317">
        <v>3841.8000000000011</v>
      </c>
      <c r="H113" s="317">
        <v>4152.4000000000015</v>
      </c>
      <c r="I113" s="317">
        <v>4246.3500000000013</v>
      </c>
      <c r="J113" s="317">
        <v>4307.7000000000016</v>
      </c>
      <c r="K113" s="316">
        <v>4185</v>
      </c>
      <c r="L113" s="316">
        <v>4029.7</v>
      </c>
      <c r="M113" s="316">
        <v>1.3853</v>
      </c>
      <c r="N113" s="1"/>
      <c r="O113" s="1"/>
    </row>
    <row r="114" spans="1:15" ht="12.75" customHeight="1">
      <c r="A114" s="30">
        <v>104</v>
      </c>
      <c r="B114" s="329" t="s">
        <v>88</v>
      </c>
      <c r="C114" s="316">
        <v>1616.8</v>
      </c>
      <c r="D114" s="317">
        <v>1629.7</v>
      </c>
      <c r="E114" s="317">
        <v>1597.4</v>
      </c>
      <c r="F114" s="317">
        <v>1578</v>
      </c>
      <c r="G114" s="317">
        <v>1545.7</v>
      </c>
      <c r="H114" s="317">
        <v>1649.1000000000001</v>
      </c>
      <c r="I114" s="317">
        <v>1681.3999999999999</v>
      </c>
      <c r="J114" s="317">
        <v>1700.8000000000002</v>
      </c>
      <c r="K114" s="316">
        <v>1662</v>
      </c>
      <c r="L114" s="316">
        <v>1610.3</v>
      </c>
      <c r="M114" s="316">
        <v>3.5131100000000002</v>
      </c>
      <c r="N114" s="1"/>
      <c r="O114" s="1"/>
    </row>
    <row r="115" spans="1:15" ht="12.75" customHeight="1">
      <c r="A115" s="30">
        <v>105</v>
      </c>
      <c r="B115" s="329" t="s">
        <v>89</v>
      </c>
      <c r="C115" s="316">
        <v>640.95000000000005</v>
      </c>
      <c r="D115" s="317">
        <v>643.58333333333337</v>
      </c>
      <c r="E115" s="317">
        <v>634.81666666666672</v>
      </c>
      <c r="F115" s="317">
        <v>628.68333333333339</v>
      </c>
      <c r="G115" s="317">
        <v>619.91666666666674</v>
      </c>
      <c r="H115" s="317">
        <v>649.7166666666667</v>
      </c>
      <c r="I115" s="317">
        <v>658.48333333333335</v>
      </c>
      <c r="J115" s="317">
        <v>664.61666666666667</v>
      </c>
      <c r="K115" s="316">
        <v>652.35</v>
      </c>
      <c r="L115" s="316">
        <v>637.45000000000005</v>
      </c>
      <c r="M115" s="316">
        <v>8.6589799999999997</v>
      </c>
      <c r="N115" s="1"/>
      <c r="O115" s="1"/>
    </row>
    <row r="116" spans="1:15" ht="12.75" customHeight="1">
      <c r="A116" s="30">
        <v>106</v>
      </c>
      <c r="B116" s="329" t="s">
        <v>90</v>
      </c>
      <c r="C116" s="316">
        <v>906.85</v>
      </c>
      <c r="D116" s="317">
        <v>908.86666666666667</v>
      </c>
      <c r="E116" s="317">
        <v>892.73333333333335</v>
      </c>
      <c r="F116" s="317">
        <v>878.61666666666667</v>
      </c>
      <c r="G116" s="317">
        <v>862.48333333333335</v>
      </c>
      <c r="H116" s="317">
        <v>922.98333333333335</v>
      </c>
      <c r="I116" s="317">
        <v>939.11666666666679</v>
      </c>
      <c r="J116" s="317">
        <v>953.23333333333335</v>
      </c>
      <c r="K116" s="316">
        <v>925</v>
      </c>
      <c r="L116" s="316">
        <v>894.75</v>
      </c>
      <c r="M116" s="316">
        <v>5.2625599999999997</v>
      </c>
      <c r="N116" s="1"/>
      <c r="O116" s="1"/>
    </row>
    <row r="117" spans="1:15" ht="12.75" customHeight="1">
      <c r="A117" s="30">
        <v>107</v>
      </c>
      <c r="B117" s="329" t="s">
        <v>343</v>
      </c>
      <c r="C117" s="316">
        <v>967.7</v>
      </c>
      <c r="D117" s="317">
        <v>986.36666666666679</v>
      </c>
      <c r="E117" s="317">
        <v>917.33333333333348</v>
      </c>
      <c r="F117" s="317">
        <v>866.9666666666667</v>
      </c>
      <c r="G117" s="317">
        <v>797.93333333333339</v>
      </c>
      <c r="H117" s="317">
        <v>1036.7333333333336</v>
      </c>
      <c r="I117" s="317">
        <v>1105.7666666666669</v>
      </c>
      <c r="J117" s="317">
        <v>1156.1333333333337</v>
      </c>
      <c r="K117" s="316">
        <v>1055.4000000000001</v>
      </c>
      <c r="L117" s="316">
        <v>936</v>
      </c>
      <c r="M117" s="316">
        <v>1.8118099999999999</v>
      </c>
      <c r="N117" s="1"/>
      <c r="O117" s="1"/>
    </row>
    <row r="118" spans="1:15" ht="12.75" customHeight="1">
      <c r="A118" s="30">
        <v>108</v>
      </c>
      <c r="B118" s="329" t="s">
        <v>326</v>
      </c>
      <c r="C118" s="316">
        <v>3476.9</v>
      </c>
      <c r="D118" s="317">
        <v>3553.9666666666667</v>
      </c>
      <c r="E118" s="317">
        <v>3373.9333333333334</v>
      </c>
      <c r="F118" s="317">
        <v>3270.9666666666667</v>
      </c>
      <c r="G118" s="317">
        <v>3090.9333333333334</v>
      </c>
      <c r="H118" s="317">
        <v>3656.9333333333334</v>
      </c>
      <c r="I118" s="317">
        <v>3836.9666666666672</v>
      </c>
      <c r="J118" s="317">
        <v>3939.9333333333334</v>
      </c>
      <c r="K118" s="316">
        <v>3734</v>
      </c>
      <c r="L118" s="316">
        <v>3451</v>
      </c>
      <c r="M118" s="316">
        <v>1.04573</v>
      </c>
      <c r="N118" s="1"/>
      <c r="O118" s="1"/>
    </row>
    <row r="119" spans="1:15" ht="12.75" customHeight="1">
      <c r="A119" s="30">
        <v>109</v>
      </c>
      <c r="B119" s="329" t="s">
        <v>250</v>
      </c>
      <c r="C119" s="316">
        <v>369.55</v>
      </c>
      <c r="D119" s="317">
        <v>372.9666666666667</v>
      </c>
      <c r="E119" s="317">
        <v>364.13333333333338</v>
      </c>
      <c r="F119" s="317">
        <v>358.7166666666667</v>
      </c>
      <c r="G119" s="317">
        <v>349.88333333333338</v>
      </c>
      <c r="H119" s="317">
        <v>378.38333333333338</v>
      </c>
      <c r="I119" s="317">
        <v>387.21666666666664</v>
      </c>
      <c r="J119" s="317">
        <v>392.63333333333338</v>
      </c>
      <c r="K119" s="316">
        <v>381.8</v>
      </c>
      <c r="L119" s="316">
        <v>367.55</v>
      </c>
      <c r="M119" s="316">
        <v>17.390350000000002</v>
      </c>
      <c r="N119" s="1"/>
      <c r="O119" s="1"/>
    </row>
    <row r="120" spans="1:15" ht="12.75" customHeight="1">
      <c r="A120" s="30">
        <v>110</v>
      </c>
      <c r="B120" s="329" t="s">
        <v>327</v>
      </c>
      <c r="C120" s="316">
        <v>207.35</v>
      </c>
      <c r="D120" s="317">
        <v>210.30000000000004</v>
      </c>
      <c r="E120" s="317">
        <v>203.85000000000008</v>
      </c>
      <c r="F120" s="317">
        <v>200.35000000000005</v>
      </c>
      <c r="G120" s="317">
        <v>193.90000000000009</v>
      </c>
      <c r="H120" s="317">
        <v>213.80000000000007</v>
      </c>
      <c r="I120" s="317">
        <v>220.25000000000006</v>
      </c>
      <c r="J120" s="317">
        <v>223.75000000000006</v>
      </c>
      <c r="K120" s="316">
        <v>216.75</v>
      </c>
      <c r="L120" s="316">
        <v>206.8</v>
      </c>
      <c r="M120" s="316">
        <v>1.3830199999999999</v>
      </c>
      <c r="N120" s="1"/>
      <c r="O120" s="1"/>
    </row>
    <row r="121" spans="1:15" ht="12.75" customHeight="1">
      <c r="A121" s="30">
        <v>111</v>
      </c>
      <c r="B121" s="329" t="s">
        <v>91</v>
      </c>
      <c r="C121" s="316">
        <v>132.15</v>
      </c>
      <c r="D121" s="317">
        <v>133.36666666666667</v>
      </c>
      <c r="E121" s="317">
        <v>130.18333333333334</v>
      </c>
      <c r="F121" s="317">
        <v>128.21666666666667</v>
      </c>
      <c r="G121" s="317">
        <v>125.03333333333333</v>
      </c>
      <c r="H121" s="317">
        <v>135.33333333333334</v>
      </c>
      <c r="I121" s="317">
        <v>138.51666666666668</v>
      </c>
      <c r="J121" s="317">
        <v>140.48333333333335</v>
      </c>
      <c r="K121" s="316">
        <v>136.55000000000001</v>
      </c>
      <c r="L121" s="316">
        <v>131.4</v>
      </c>
      <c r="M121" s="316">
        <v>13.76463</v>
      </c>
      <c r="N121" s="1"/>
      <c r="O121" s="1"/>
    </row>
    <row r="122" spans="1:15" ht="12.75" customHeight="1">
      <c r="A122" s="30">
        <v>112</v>
      </c>
      <c r="B122" s="329" t="s">
        <v>92</v>
      </c>
      <c r="C122" s="316">
        <v>1013.75</v>
      </c>
      <c r="D122" s="317">
        <v>1021.7166666666667</v>
      </c>
      <c r="E122" s="317">
        <v>1002.4333333333334</v>
      </c>
      <c r="F122" s="317">
        <v>991.11666666666667</v>
      </c>
      <c r="G122" s="317">
        <v>971.83333333333337</v>
      </c>
      <c r="H122" s="317">
        <v>1033.0333333333333</v>
      </c>
      <c r="I122" s="317">
        <v>1052.3166666666666</v>
      </c>
      <c r="J122" s="317">
        <v>1063.6333333333334</v>
      </c>
      <c r="K122" s="316">
        <v>1041</v>
      </c>
      <c r="L122" s="316">
        <v>1010.4</v>
      </c>
      <c r="M122" s="316">
        <v>2.8214899999999998</v>
      </c>
      <c r="N122" s="1"/>
      <c r="O122" s="1"/>
    </row>
    <row r="123" spans="1:15" ht="12.75" customHeight="1">
      <c r="A123" s="30">
        <v>113</v>
      </c>
      <c r="B123" s="329" t="s">
        <v>344</v>
      </c>
      <c r="C123" s="316">
        <v>869</v>
      </c>
      <c r="D123" s="317">
        <v>877.26666666666677</v>
      </c>
      <c r="E123" s="317">
        <v>842.53333333333353</v>
      </c>
      <c r="F123" s="317">
        <v>816.06666666666672</v>
      </c>
      <c r="G123" s="317">
        <v>781.33333333333348</v>
      </c>
      <c r="H123" s="317">
        <v>903.73333333333358</v>
      </c>
      <c r="I123" s="317">
        <v>938.46666666666692</v>
      </c>
      <c r="J123" s="317">
        <v>964.93333333333362</v>
      </c>
      <c r="K123" s="316">
        <v>912</v>
      </c>
      <c r="L123" s="316">
        <v>850.8</v>
      </c>
      <c r="M123" s="316">
        <v>4.5743799999999997</v>
      </c>
      <c r="N123" s="1"/>
      <c r="O123" s="1"/>
    </row>
    <row r="124" spans="1:15" ht="12.75" customHeight="1">
      <c r="A124" s="30">
        <v>114</v>
      </c>
      <c r="B124" s="329" t="s">
        <v>93</v>
      </c>
      <c r="C124" s="316">
        <v>538.04999999999995</v>
      </c>
      <c r="D124" s="317">
        <v>545.11666666666667</v>
      </c>
      <c r="E124" s="317">
        <v>525.23333333333335</v>
      </c>
      <c r="F124" s="317">
        <v>512.41666666666663</v>
      </c>
      <c r="G124" s="317">
        <v>492.5333333333333</v>
      </c>
      <c r="H124" s="317">
        <v>557.93333333333339</v>
      </c>
      <c r="I124" s="317">
        <v>577.81666666666683</v>
      </c>
      <c r="J124" s="317">
        <v>590.63333333333344</v>
      </c>
      <c r="K124" s="316">
        <v>565</v>
      </c>
      <c r="L124" s="316">
        <v>532.29999999999995</v>
      </c>
      <c r="M124" s="316">
        <v>34.097149999999999</v>
      </c>
      <c r="N124" s="1"/>
      <c r="O124" s="1"/>
    </row>
    <row r="125" spans="1:15" ht="12.75" customHeight="1">
      <c r="A125" s="30">
        <v>115</v>
      </c>
      <c r="B125" s="329" t="s">
        <v>251</v>
      </c>
      <c r="C125" s="316">
        <v>1444.55</v>
      </c>
      <c r="D125" s="317">
        <v>1463.5</v>
      </c>
      <c r="E125" s="317">
        <v>1417.05</v>
      </c>
      <c r="F125" s="317">
        <v>1389.55</v>
      </c>
      <c r="G125" s="317">
        <v>1343.1</v>
      </c>
      <c r="H125" s="317">
        <v>1491</v>
      </c>
      <c r="I125" s="317">
        <v>1537.4499999999998</v>
      </c>
      <c r="J125" s="317">
        <v>1564.95</v>
      </c>
      <c r="K125" s="316">
        <v>1509.95</v>
      </c>
      <c r="L125" s="316">
        <v>1436</v>
      </c>
      <c r="M125" s="316">
        <v>1.1231500000000001</v>
      </c>
      <c r="N125" s="1"/>
      <c r="O125" s="1"/>
    </row>
    <row r="126" spans="1:15" ht="12.75" customHeight="1">
      <c r="A126" s="30">
        <v>116</v>
      </c>
      <c r="B126" s="329" t="s">
        <v>349</v>
      </c>
      <c r="C126" s="316">
        <v>247.8</v>
      </c>
      <c r="D126" s="317">
        <v>250.9666666666667</v>
      </c>
      <c r="E126" s="317">
        <v>242.13333333333338</v>
      </c>
      <c r="F126" s="317">
        <v>236.4666666666667</v>
      </c>
      <c r="G126" s="317">
        <v>227.63333333333338</v>
      </c>
      <c r="H126" s="317">
        <v>256.63333333333338</v>
      </c>
      <c r="I126" s="317">
        <v>265.4666666666667</v>
      </c>
      <c r="J126" s="317">
        <v>271.13333333333338</v>
      </c>
      <c r="K126" s="316">
        <v>259.8</v>
      </c>
      <c r="L126" s="316">
        <v>245.3</v>
      </c>
      <c r="M126" s="316">
        <v>3.5387400000000002</v>
      </c>
      <c r="N126" s="1"/>
      <c r="O126" s="1"/>
    </row>
    <row r="127" spans="1:15" ht="12.75" customHeight="1">
      <c r="A127" s="30">
        <v>117</v>
      </c>
      <c r="B127" s="329" t="s">
        <v>345</v>
      </c>
      <c r="C127" s="316">
        <v>79.45</v>
      </c>
      <c r="D127" s="317">
        <v>79.966666666666669</v>
      </c>
      <c r="E127" s="317">
        <v>78.63333333333334</v>
      </c>
      <c r="F127" s="317">
        <v>77.816666666666677</v>
      </c>
      <c r="G127" s="317">
        <v>76.483333333333348</v>
      </c>
      <c r="H127" s="317">
        <v>80.783333333333331</v>
      </c>
      <c r="I127" s="317">
        <v>82.116666666666646</v>
      </c>
      <c r="J127" s="317">
        <v>82.933333333333323</v>
      </c>
      <c r="K127" s="316">
        <v>81.3</v>
      </c>
      <c r="L127" s="316">
        <v>79.150000000000006</v>
      </c>
      <c r="M127" s="316">
        <v>4.2235699999999996</v>
      </c>
      <c r="N127" s="1"/>
      <c r="O127" s="1"/>
    </row>
    <row r="128" spans="1:15" ht="12.75" customHeight="1">
      <c r="A128" s="30">
        <v>118</v>
      </c>
      <c r="B128" s="329" t="s">
        <v>346</v>
      </c>
      <c r="C128" s="316">
        <v>1190.4000000000001</v>
      </c>
      <c r="D128" s="317">
        <v>1189.6333333333332</v>
      </c>
      <c r="E128" s="317">
        <v>1161.7166666666665</v>
      </c>
      <c r="F128" s="317">
        <v>1133.0333333333333</v>
      </c>
      <c r="G128" s="317">
        <v>1105.1166666666666</v>
      </c>
      <c r="H128" s="317">
        <v>1218.3166666666664</v>
      </c>
      <c r="I128" s="317">
        <v>1246.2333333333333</v>
      </c>
      <c r="J128" s="317">
        <v>1274.9166666666663</v>
      </c>
      <c r="K128" s="316">
        <v>1217.55</v>
      </c>
      <c r="L128" s="316">
        <v>1160.95</v>
      </c>
      <c r="M128" s="316">
        <v>3.1543000000000001</v>
      </c>
      <c r="N128" s="1"/>
      <c r="O128" s="1"/>
    </row>
    <row r="129" spans="1:15" ht="12.75" customHeight="1">
      <c r="A129" s="30">
        <v>119</v>
      </c>
      <c r="B129" s="329" t="s">
        <v>94</v>
      </c>
      <c r="C129" s="316">
        <v>2288.0500000000002</v>
      </c>
      <c r="D129" s="317">
        <v>2307.6833333333334</v>
      </c>
      <c r="E129" s="317">
        <v>2246.3666666666668</v>
      </c>
      <c r="F129" s="317">
        <v>2204.6833333333334</v>
      </c>
      <c r="G129" s="317">
        <v>2143.3666666666668</v>
      </c>
      <c r="H129" s="317">
        <v>2349.3666666666668</v>
      </c>
      <c r="I129" s="317">
        <v>2410.6833333333334</v>
      </c>
      <c r="J129" s="317">
        <v>2452.3666666666668</v>
      </c>
      <c r="K129" s="316">
        <v>2369</v>
      </c>
      <c r="L129" s="316">
        <v>2266</v>
      </c>
      <c r="M129" s="316">
        <v>10.5672</v>
      </c>
      <c r="N129" s="1"/>
      <c r="O129" s="1"/>
    </row>
    <row r="130" spans="1:15" ht="12.75" customHeight="1">
      <c r="A130" s="30">
        <v>120</v>
      </c>
      <c r="B130" s="329" t="s">
        <v>347</v>
      </c>
      <c r="C130" s="316">
        <v>259.55</v>
      </c>
      <c r="D130" s="317">
        <v>262.75</v>
      </c>
      <c r="E130" s="317">
        <v>254.8</v>
      </c>
      <c r="F130" s="317">
        <v>250.05</v>
      </c>
      <c r="G130" s="317">
        <v>242.10000000000002</v>
      </c>
      <c r="H130" s="317">
        <v>267.5</v>
      </c>
      <c r="I130" s="317">
        <v>275.45000000000005</v>
      </c>
      <c r="J130" s="317">
        <v>280.2</v>
      </c>
      <c r="K130" s="316">
        <v>270.7</v>
      </c>
      <c r="L130" s="316">
        <v>258</v>
      </c>
      <c r="M130" s="316">
        <v>25.765370000000001</v>
      </c>
      <c r="N130" s="1"/>
      <c r="O130" s="1"/>
    </row>
    <row r="131" spans="1:15" ht="12.75" customHeight="1">
      <c r="A131" s="30">
        <v>121</v>
      </c>
      <c r="B131" s="329" t="s">
        <v>252</v>
      </c>
      <c r="C131" s="316">
        <v>51.25</v>
      </c>
      <c r="D131" s="317">
        <v>52.300000000000004</v>
      </c>
      <c r="E131" s="317">
        <v>49.350000000000009</v>
      </c>
      <c r="F131" s="317">
        <v>47.45</v>
      </c>
      <c r="G131" s="317">
        <v>44.500000000000007</v>
      </c>
      <c r="H131" s="317">
        <v>54.20000000000001</v>
      </c>
      <c r="I131" s="317">
        <v>57.150000000000013</v>
      </c>
      <c r="J131" s="317">
        <v>59.050000000000011</v>
      </c>
      <c r="K131" s="316">
        <v>55.25</v>
      </c>
      <c r="L131" s="316">
        <v>50.4</v>
      </c>
      <c r="M131" s="316">
        <v>29.951039999999999</v>
      </c>
      <c r="N131" s="1"/>
      <c r="O131" s="1"/>
    </row>
    <row r="132" spans="1:15" ht="12.75" customHeight="1">
      <c r="A132" s="30">
        <v>122</v>
      </c>
      <c r="B132" s="329" t="s">
        <v>348</v>
      </c>
      <c r="C132" s="316">
        <v>711.1</v>
      </c>
      <c r="D132" s="317">
        <v>714.26666666666677</v>
      </c>
      <c r="E132" s="317">
        <v>699.83333333333348</v>
      </c>
      <c r="F132" s="317">
        <v>688.56666666666672</v>
      </c>
      <c r="G132" s="317">
        <v>674.13333333333344</v>
      </c>
      <c r="H132" s="317">
        <v>725.53333333333353</v>
      </c>
      <c r="I132" s="317">
        <v>739.9666666666667</v>
      </c>
      <c r="J132" s="317">
        <v>751.23333333333358</v>
      </c>
      <c r="K132" s="316">
        <v>728.7</v>
      </c>
      <c r="L132" s="316">
        <v>703</v>
      </c>
      <c r="M132" s="316">
        <v>0.24271000000000001</v>
      </c>
      <c r="N132" s="1"/>
      <c r="O132" s="1"/>
    </row>
    <row r="133" spans="1:15" ht="12.75" customHeight="1">
      <c r="A133" s="30">
        <v>123</v>
      </c>
      <c r="B133" s="329" t="s">
        <v>95</v>
      </c>
      <c r="C133" s="316">
        <v>4344.1499999999996</v>
      </c>
      <c r="D133" s="317">
        <v>4424.7166666666662</v>
      </c>
      <c r="E133" s="317">
        <v>4249.4333333333325</v>
      </c>
      <c r="F133" s="317">
        <v>4154.7166666666662</v>
      </c>
      <c r="G133" s="317">
        <v>3979.4333333333325</v>
      </c>
      <c r="H133" s="317">
        <v>4519.4333333333325</v>
      </c>
      <c r="I133" s="317">
        <v>4694.7166666666672</v>
      </c>
      <c r="J133" s="317">
        <v>4789.4333333333325</v>
      </c>
      <c r="K133" s="316">
        <v>4600</v>
      </c>
      <c r="L133" s="316">
        <v>4330</v>
      </c>
      <c r="M133" s="316">
        <v>3.8910999999999998</v>
      </c>
      <c r="N133" s="1"/>
      <c r="O133" s="1"/>
    </row>
    <row r="134" spans="1:15" ht="12.75" customHeight="1">
      <c r="A134" s="30">
        <v>124</v>
      </c>
      <c r="B134" s="329" t="s">
        <v>253</v>
      </c>
      <c r="C134" s="316">
        <v>3810.45</v>
      </c>
      <c r="D134" s="317">
        <v>3898.65</v>
      </c>
      <c r="E134" s="317">
        <v>3691.8</v>
      </c>
      <c r="F134" s="317">
        <v>3573.15</v>
      </c>
      <c r="G134" s="317">
        <v>3366.3</v>
      </c>
      <c r="H134" s="317">
        <v>4017.3</v>
      </c>
      <c r="I134" s="317">
        <v>4224.1499999999996</v>
      </c>
      <c r="J134" s="317">
        <v>4342.8</v>
      </c>
      <c r="K134" s="316">
        <v>4105.5</v>
      </c>
      <c r="L134" s="316">
        <v>3780</v>
      </c>
      <c r="M134" s="316">
        <v>10.13739</v>
      </c>
      <c r="N134" s="1"/>
      <c r="O134" s="1"/>
    </row>
    <row r="135" spans="1:15" ht="12.75" customHeight="1">
      <c r="A135" s="30">
        <v>125</v>
      </c>
      <c r="B135" s="329" t="s">
        <v>97</v>
      </c>
      <c r="C135" s="316">
        <v>348.4</v>
      </c>
      <c r="D135" s="317">
        <v>355.93333333333339</v>
      </c>
      <c r="E135" s="317">
        <v>339.06666666666678</v>
      </c>
      <c r="F135" s="317">
        <v>329.73333333333341</v>
      </c>
      <c r="G135" s="317">
        <v>312.86666666666679</v>
      </c>
      <c r="H135" s="317">
        <v>365.26666666666677</v>
      </c>
      <c r="I135" s="317">
        <v>382.13333333333333</v>
      </c>
      <c r="J135" s="317">
        <v>391.46666666666675</v>
      </c>
      <c r="K135" s="316">
        <v>372.8</v>
      </c>
      <c r="L135" s="316">
        <v>346.6</v>
      </c>
      <c r="M135" s="316">
        <v>67.418970000000002</v>
      </c>
      <c r="N135" s="1"/>
      <c r="O135" s="1"/>
    </row>
    <row r="136" spans="1:15" ht="12.75" customHeight="1">
      <c r="A136" s="30">
        <v>126</v>
      </c>
      <c r="B136" s="329" t="s">
        <v>244</v>
      </c>
      <c r="C136" s="316">
        <v>3867.15</v>
      </c>
      <c r="D136" s="317">
        <v>3913.7666666666664</v>
      </c>
      <c r="E136" s="317">
        <v>3803.583333333333</v>
      </c>
      <c r="F136" s="317">
        <v>3740.0166666666664</v>
      </c>
      <c r="G136" s="317">
        <v>3629.833333333333</v>
      </c>
      <c r="H136" s="317">
        <v>3977.333333333333</v>
      </c>
      <c r="I136" s="317">
        <v>4087.5166666666664</v>
      </c>
      <c r="J136" s="317">
        <v>4151.083333333333</v>
      </c>
      <c r="K136" s="316">
        <v>4023.95</v>
      </c>
      <c r="L136" s="316">
        <v>3850.2</v>
      </c>
      <c r="M136" s="316">
        <v>2.7040000000000002</v>
      </c>
      <c r="N136" s="1"/>
      <c r="O136" s="1"/>
    </row>
    <row r="137" spans="1:15" ht="12.75" customHeight="1">
      <c r="A137" s="30">
        <v>127</v>
      </c>
      <c r="B137" s="329" t="s">
        <v>98</v>
      </c>
      <c r="C137" s="316">
        <v>3992.35</v>
      </c>
      <c r="D137" s="317">
        <v>4031.5833333333335</v>
      </c>
      <c r="E137" s="317">
        <v>3927.7666666666673</v>
      </c>
      <c r="F137" s="317">
        <v>3863.1833333333338</v>
      </c>
      <c r="G137" s="317">
        <v>3759.3666666666677</v>
      </c>
      <c r="H137" s="317">
        <v>4096.166666666667</v>
      </c>
      <c r="I137" s="317">
        <v>4199.9833333333336</v>
      </c>
      <c r="J137" s="317">
        <v>4264.5666666666666</v>
      </c>
      <c r="K137" s="316">
        <v>4135.3999999999996</v>
      </c>
      <c r="L137" s="316">
        <v>3967</v>
      </c>
      <c r="M137" s="316">
        <v>3.4249499999999999</v>
      </c>
      <c r="N137" s="1"/>
      <c r="O137" s="1"/>
    </row>
    <row r="138" spans="1:15" ht="12.75" customHeight="1">
      <c r="A138" s="30">
        <v>128</v>
      </c>
      <c r="B138" s="329" t="s">
        <v>561</v>
      </c>
      <c r="C138" s="316">
        <v>2283.6999999999998</v>
      </c>
      <c r="D138" s="317">
        <v>2303.15</v>
      </c>
      <c r="E138" s="317">
        <v>2240.5500000000002</v>
      </c>
      <c r="F138" s="317">
        <v>2197.4</v>
      </c>
      <c r="G138" s="317">
        <v>2134.8000000000002</v>
      </c>
      <c r="H138" s="317">
        <v>2346.3000000000002</v>
      </c>
      <c r="I138" s="317">
        <v>2408.8999999999996</v>
      </c>
      <c r="J138" s="317">
        <v>2452.0500000000002</v>
      </c>
      <c r="K138" s="316">
        <v>2365.75</v>
      </c>
      <c r="L138" s="316">
        <v>2260</v>
      </c>
      <c r="M138" s="316">
        <v>0.39</v>
      </c>
      <c r="N138" s="1"/>
      <c r="O138" s="1"/>
    </row>
    <row r="139" spans="1:15" ht="12.75" customHeight="1">
      <c r="A139" s="30">
        <v>129</v>
      </c>
      <c r="B139" s="329" t="s">
        <v>353</v>
      </c>
      <c r="C139" s="316">
        <v>57.05</v>
      </c>
      <c r="D139" s="317">
        <v>57.583333333333336</v>
      </c>
      <c r="E139" s="317">
        <v>54.166666666666671</v>
      </c>
      <c r="F139" s="317">
        <v>51.283333333333339</v>
      </c>
      <c r="G139" s="317">
        <v>47.866666666666674</v>
      </c>
      <c r="H139" s="317">
        <v>60.466666666666669</v>
      </c>
      <c r="I139" s="317">
        <v>63.88333333333334</v>
      </c>
      <c r="J139" s="317">
        <v>66.766666666666666</v>
      </c>
      <c r="K139" s="316">
        <v>61</v>
      </c>
      <c r="L139" s="316">
        <v>54.7</v>
      </c>
      <c r="M139" s="316">
        <v>17.679210000000001</v>
      </c>
      <c r="N139" s="1"/>
      <c r="O139" s="1"/>
    </row>
    <row r="140" spans="1:15" ht="12.75" customHeight="1">
      <c r="A140" s="30">
        <v>130</v>
      </c>
      <c r="B140" s="329" t="s">
        <v>99</v>
      </c>
      <c r="C140" s="316">
        <v>2483.1999999999998</v>
      </c>
      <c r="D140" s="317">
        <v>2500.2666666666664</v>
      </c>
      <c r="E140" s="317">
        <v>2438.5333333333328</v>
      </c>
      <c r="F140" s="317">
        <v>2393.8666666666663</v>
      </c>
      <c r="G140" s="317">
        <v>2332.1333333333328</v>
      </c>
      <c r="H140" s="317">
        <v>2544.9333333333329</v>
      </c>
      <c r="I140" s="317">
        <v>2606.6666666666665</v>
      </c>
      <c r="J140" s="317">
        <v>2651.333333333333</v>
      </c>
      <c r="K140" s="316">
        <v>2562</v>
      </c>
      <c r="L140" s="316">
        <v>2455.6</v>
      </c>
      <c r="M140" s="316">
        <v>5.1507699999999996</v>
      </c>
      <c r="N140" s="1"/>
      <c r="O140" s="1"/>
    </row>
    <row r="141" spans="1:15" ht="12.75" customHeight="1">
      <c r="A141" s="30">
        <v>131</v>
      </c>
      <c r="B141" s="329" t="s">
        <v>350</v>
      </c>
      <c r="C141" s="316">
        <v>530.6</v>
      </c>
      <c r="D141" s="317">
        <v>531.6</v>
      </c>
      <c r="E141" s="317">
        <v>521</v>
      </c>
      <c r="F141" s="317">
        <v>511.4</v>
      </c>
      <c r="G141" s="317">
        <v>500.79999999999995</v>
      </c>
      <c r="H141" s="317">
        <v>541.20000000000005</v>
      </c>
      <c r="I141" s="317">
        <v>551.80000000000018</v>
      </c>
      <c r="J141" s="317">
        <v>561.40000000000009</v>
      </c>
      <c r="K141" s="316">
        <v>542.20000000000005</v>
      </c>
      <c r="L141" s="316">
        <v>522</v>
      </c>
      <c r="M141" s="316">
        <v>5.0119800000000003</v>
      </c>
      <c r="N141" s="1"/>
      <c r="O141" s="1"/>
    </row>
    <row r="142" spans="1:15" ht="12.75" customHeight="1">
      <c r="A142" s="30">
        <v>132</v>
      </c>
      <c r="B142" s="329" t="s">
        <v>351</v>
      </c>
      <c r="C142" s="316">
        <v>159.05000000000001</v>
      </c>
      <c r="D142" s="317">
        <v>161.35</v>
      </c>
      <c r="E142" s="317">
        <v>153.19999999999999</v>
      </c>
      <c r="F142" s="317">
        <v>147.35</v>
      </c>
      <c r="G142" s="317">
        <v>139.19999999999999</v>
      </c>
      <c r="H142" s="317">
        <v>167.2</v>
      </c>
      <c r="I142" s="317">
        <v>175.35000000000002</v>
      </c>
      <c r="J142" s="317">
        <v>181.2</v>
      </c>
      <c r="K142" s="316">
        <v>169.5</v>
      </c>
      <c r="L142" s="316">
        <v>155.5</v>
      </c>
      <c r="M142" s="316">
        <v>9.8308499999999999</v>
      </c>
      <c r="N142" s="1"/>
      <c r="O142" s="1"/>
    </row>
    <row r="143" spans="1:15" ht="12.75" customHeight="1">
      <c r="A143" s="30">
        <v>133</v>
      </c>
      <c r="B143" s="329" t="s">
        <v>354</v>
      </c>
      <c r="C143" s="316">
        <v>341.2</v>
      </c>
      <c r="D143" s="317">
        <v>344.5</v>
      </c>
      <c r="E143" s="317">
        <v>329.3</v>
      </c>
      <c r="F143" s="317">
        <v>317.40000000000003</v>
      </c>
      <c r="G143" s="317">
        <v>302.20000000000005</v>
      </c>
      <c r="H143" s="317">
        <v>356.4</v>
      </c>
      <c r="I143" s="317">
        <v>371.6</v>
      </c>
      <c r="J143" s="317">
        <v>383.49999999999994</v>
      </c>
      <c r="K143" s="316">
        <v>359.7</v>
      </c>
      <c r="L143" s="316">
        <v>332.6</v>
      </c>
      <c r="M143" s="316">
        <v>10.917389999999999</v>
      </c>
      <c r="N143" s="1"/>
      <c r="O143" s="1"/>
    </row>
    <row r="144" spans="1:15" ht="12.75" customHeight="1">
      <c r="A144" s="30">
        <v>134</v>
      </c>
      <c r="B144" s="329" t="s">
        <v>254</v>
      </c>
      <c r="C144" s="316">
        <v>484.65</v>
      </c>
      <c r="D144" s="317">
        <v>485.84999999999997</v>
      </c>
      <c r="E144" s="317">
        <v>478.79999999999995</v>
      </c>
      <c r="F144" s="317">
        <v>472.95</v>
      </c>
      <c r="G144" s="317">
        <v>465.9</v>
      </c>
      <c r="H144" s="317">
        <v>491.69999999999993</v>
      </c>
      <c r="I144" s="317">
        <v>498.75</v>
      </c>
      <c r="J144" s="317">
        <v>504.59999999999991</v>
      </c>
      <c r="K144" s="316">
        <v>492.9</v>
      </c>
      <c r="L144" s="316">
        <v>480</v>
      </c>
      <c r="M144" s="316">
        <v>2.57464</v>
      </c>
      <c r="N144" s="1"/>
      <c r="O144" s="1"/>
    </row>
    <row r="145" spans="1:15" ht="12.75" customHeight="1">
      <c r="A145" s="30">
        <v>135</v>
      </c>
      <c r="B145" s="329" t="s">
        <v>255</v>
      </c>
      <c r="C145" s="316">
        <v>1205.9000000000001</v>
      </c>
      <c r="D145" s="317">
        <v>1216</v>
      </c>
      <c r="E145" s="317">
        <v>1182</v>
      </c>
      <c r="F145" s="317">
        <v>1158.0999999999999</v>
      </c>
      <c r="G145" s="317">
        <v>1124.0999999999999</v>
      </c>
      <c r="H145" s="317">
        <v>1239.9000000000001</v>
      </c>
      <c r="I145" s="317">
        <v>1273.9000000000001</v>
      </c>
      <c r="J145" s="317">
        <v>1297.8000000000002</v>
      </c>
      <c r="K145" s="316">
        <v>1250</v>
      </c>
      <c r="L145" s="316">
        <v>1192.0999999999999</v>
      </c>
      <c r="M145" s="316">
        <v>0.96911000000000003</v>
      </c>
      <c r="N145" s="1"/>
      <c r="O145" s="1"/>
    </row>
    <row r="146" spans="1:15" ht="12.75" customHeight="1">
      <c r="A146" s="30">
        <v>136</v>
      </c>
      <c r="B146" s="329" t="s">
        <v>355</v>
      </c>
      <c r="C146" s="316">
        <v>63.05</v>
      </c>
      <c r="D146" s="317">
        <v>63.416666666666664</v>
      </c>
      <c r="E146" s="317">
        <v>62.333333333333329</v>
      </c>
      <c r="F146" s="317">
        <v>61.616666666666667</v>
      </c>
      <c r="G146" s="317">
        <v>60.533333333333331</v>
      </c>
      <c r="H146" s="317">
        <v>64.133333333333326</v>
      </c>
      <c r="I146" s="317">
        <v>65.216666666666654</v>
      </c>
      <c r="J146" s="317">
        <v>65.933333333333323</v>
      </c>
      <c r="K146" s="316">
        <v>64.5</v>
      </c>
      <c r="L146" s="316">
        <v>62.7</v>
      </c>
      <c r="M146" s="316">
        <v>6.1523599999999998</v>
      </c>
      <c r="N146" s="1"/>
      <c r="O146" s="1"/>
    </row>
    <row r="147" spans="1:15" ht="12.75" customHeight="1">
      <c r="A147" s="30">
        <v>137</v>
      </c>
      <c r="B147" s="329" t="s">
        <v>352</v>
      </c>
      <c r="C147" s="316">
        <v>167.1</v>
      </c>
      <c r="D147" s="317">
        <v>168.25</v>
      </c>
      <c r="E147" s="317">
        <v>163.44999999999999</v>
      </c>
      <c r="F147" s="317">
        <v>159.79999999999998</v>
      </c>
      <c r="G147" s="317">
        <v>154.99999999999997</v>
      </c>
      <c r="H147" s="317">
        <v>171.9</v>
      </c>
      <c r="I147" s="317">
        <v>176.70000000000002</v>
      </c>
      <c r="J147" s="317">
        <v>180.35000000000002</v>
      </c>
      <c r="K147" s="316">
        <v>173.05</v>
      </c>
      <c r="L147" s="316">
        <v>164.6</v>
      </c>
      <c r="M147" s="316">
        <v>1.7371799999999999</v>
      </c>
      <c r="N147" s="1"/>
      <c r="O147" s="1"/>
    </row>
    <row r="148" spans="1:15" ht="12.75" customHeight="1">
      <c r="A148" s="30">
        <v>138</v>
      </c>
      <c r="B148" s="329" t="s">
        <v>356</v>
      </c>
      <c r="C148" s="316">
        <v>109.9</v>
      </c>
      <c r="D148" s="317">
        <v>109.56666666666666</v>
      </c>
      <c r="E148" s="317">
        <v>107.58333333333333</v>
      </c>
      <c r="F148" s="317">
        <v>105.26666666666667</v>
      </c>
      <c r="G148" s="317">
        <v>103.28333333333333</v>
      </c>
      <c r="H148" s="317">
        <v>111.88333333333333</v>
      </c>
      <c r="I148" s="317">
        <v>113.86666666666667</v>
      </c>
      <c r="J148" s="317">
        <v>116.18333333333332</v>
      </c>
      <c r="K148" s="316">
        <v>111.55</v>
      </c>
      <c r="L148" s="316">
        <v>107.25</v>
      </c>
      <c r="M148" s="316">
        <v>12.95435</v>
      </c>
      <c r="N148" s="1"/>
      <c r="O148" s="1"/>
    </row>
    <row r="149" spans="1:15" ht="12.75" customHeight="1">
      <c r="A149" s="30">
        <v>139</v>
      </c>
      <c r="B149" s="329" t="s">
        <v>828</v>
      </c>
      <c r="C149" s="316">
        <v>52.15</v>
      </c>
      <c r="D149" s="317">
        <v>52.716666666666669</v>
      </c>
      <c r="E149" s="317">
        <v>51.033333333333339</v>
      </c>
      <c r="F149" s="317">
        <v>49.916666666666671</v>
      </c>
      <c r="G149" s="317">
        <v>48.233333333333341</v>
      </c>
      <c r="H149" s="317">
        <v>53.833333333333336</v>
      </c>
      <c r="I149" s="317">
        <v>55.516666666666673</v>
      </c>
      <c r="J149" s="317">
        <v>56.633333333333333</v>
      </c>
      <c r="K149" s="316">
        <v>54.4</v>
      </c>
      <c r="L149" s="316">
        <v>51.6</v>
      </c>
      <c r="M149" s="316">
        <v>3.4371399999999999</v>
      </c>
      <c r="N149" s="1"/>
      <c r="O149" s="1"/>
    </row>
    <row r="150" spans="1:15" ht="12.75" customHeight="1">
      <c r="A150" s="30">
        <v>140</v>
      </c>
      <c r="B150" s="329" t="s">
        <v>357</v>
      </c>
      <c r="C150" s="316">
        <v>663.35</v>
      </c>
      <c r="D150" s="317">
        <v>674.1</v>
      </c>
      <c r="E150" s="317">
        <v>649.20000000000005</v>
      </c>
      <c r="F150" s="317">
        <v>635.05000000000007</v>
      </c>
      <c r="G150" s="317">
        <v>610.15000000000009</v>
      </c>
      <c r="H150" s="317">
        <v>688.25</v>
      </c>
      <c r="I150" s="317">
        <v>713.14999999999986</v>
      </c>
      <c r="J150" s="317">
        <v>727.3</v>
      </c>
      <c r="K150" s="316">
        <v>699</v>
      </c>
      <c r="L150" s="316">
        <v>659.95</v>
      </c>
      <c r="M150" s="316">
        <v>1.22472</v>
      </c>
      <c r="N150" s="1"/>
      <c r="O150" s="1"/>
    </row>
    <row r="151" spans="1:15" ht="12.75" customHeight="1">
      <c r="A151" s="30">
        <v>141</v>
      </c>
      <c r="B151" s="329" t="s">
        <v>100</v>
      </c>
      <c r="C151" s="316">
        <v>1563.85</v>
      </c>
      <c r="D151" s="317">
        <v>1571.4333333333334</v>
      </c>
      <c r="E151" s="317">
        <v>1547.4166666666667</v>
      </c>
      <c r="F151" s="317">
        <v>1530.9833333333333</v>
      </c>
      <c r="G151" s="317">
        <v>1506.9666666666667</v>
      </c>
      <c r="H151" s="317">
        <v>1587.8666666666668</v>
      </c>
      <c r="I151" s="317">
        <v>1611.8833333333332</v>
      </c>
      <c r="J151" s="317">
        <v>1628.3166666666668</v>
      </c>
      <c r="K151" s="316">
        <v>1595.45</v>
      </c>
      <c r="L151" s="316">
        <v>1555</v>
      </c>
      <c r="M151" s="316">
        <v>3.6865899999999998</v>
      </c>
      <c r="N151" s="1"/>
      <c r="O151" s="1"/>
    </row>
    <row r="152" spans="1:15" ht="12.75" customHeight="1">
      <c r="A152" s="30">
        <v>142</v>
      </c>
      <c r="B152" s="329" t="s">
        <v>101</v>
      </c>
      <c r="C152" s="316">
        <v>152.30000000000001</v>
      </c>
      <c r="D152" s="317">
        <v>153.31666666666669</v>
      </c>
      <c r="E152" s="317">
        <v>150.23333333333338</v>
      </c>
      <c r="F152" s="317">
        <v>148.16666666666669</v>
      </c>
      <c r="G152" s="317">
        <v>145.08333333333337</v>
      </c>
      <c r="H152" s="317">
        <v>155.38333333333338</v>
      </c>
      <c r="I152" s="317">
        <v>158.4666666666667</v>
      </c>
      <c r="J152" s="317">
        <v>160.53333333333339</v>
      </c>
      <c r="K152" s="316">
        <v>156.4</v>
      </c>
      <c r="L152" s="316">
        <v>151.25</v>
      </c>
      <c r="M152" s="316">
        <v>26.788499999999999</v>
      </c>
      <c r="N152" s="1"/>
      <c r="O152" s="1"/>
    </row>
    <row r="153" spans="1:15" ht="12.75" customHeight="1">
      <c r="A153" s="30">
        <v>143</v>
      </c>
      <c r="B153" s="329" t="s">
        <v>829</v>
      </c>
      <c r="C153" s="316">
        <v>120.45</v>
      </c>
      <c r="D153" s="317">
        <v>122.09999999999998</v>
      </c>
      <c r="E153" s="317">
        <v>117.44999999999996</v>
      </c>
      <c r="F153" s="317">
        <v>114.44999999999997</v>
      </c>
      <c r="G153" s="317">
        <v>109.79999999999995</v>
      </c>
      <c r="H153" s="317">
        <v>125.09999999999997</v>
      </c>
      <c r="I153" s="317">
        <v>129.74999999999997</v>
      </c>
      <c r="J153" s="317">
        <v>132.74999999999997</v>
      </c>
      <c r="K153" s="316">
        <v>126.75</v>
      </c>
      <c r="L153" s="316">
        <v>119.1</v>
      </c>
      <c r="M153" s="316">
        <v>1.5566500000000001</v>
      </c>
      <c r="N153" s="1"/>
      <c r="O153" s="1"/>
    </row>
    <row r="154" spans="1:15" ht="12.75" customHeight="1">
      <c r="A154" s="30">
        <v>144</v>
      </c>
      <c r="B154" s="329" t="s">
        <v>358</v>
      </c>
      <c r="C154" s="316">
        <v>263.64999999999998</v>
      </c>
      <c r="D154" s="317">
        <v>266.21666666666664</v>
      </c>
      <c r="E154" s="317">
        <v>259.68333333333328</v>
      </c>
      <c r="F154" s="317">
        <v>255.71666666666664</v>
      </c>
      <c r="G154" s="317">
        <v>249.18333333333328</v>
      </c>
      <c r="H154" s="317">
        <v>270.18333333333328</v>
      </c>
      <c r="I154" s="317">
        <v>276.7166666666667</v>
      </c>
      <c r="J154" s="317">
        <v>280.68333333333328</v>
      </c>
      <c r="K154" s="316">
        <v>272.75</v>
      </c>
      <c r="L154" s="316">
        <v>262.25</v>
      </c>
      <c r="M154" s="316">
        <v>0.35724</v>
      </c>
      <c r="N154" s="1"/>
      <c r="O154" s="1"/>
    </row>
    <row r="155" spans="1:15" ht="12.75" customHeight="1">
      <c r="A155" s="30">
        <v>145</v>
      </c>
      <c r="B155" s="329" t="s">
        <v>102</v>
      </c>
      <c r="C155" s="316">
        <v>94.45</v>
      </c>
      <c r="D155" s="317">
        <v>95.34999999999998</v>
      </c>
      <c r="E155" s="317">
        <v>92.94999999999996</v>
      </c>
      <c r="F155" s="317">
        <v>91.449999999999974</v>
      </c>
      <c r="G155" s="317">
        <v>89.049999999999955</v>
      </c>
      <c r="H155" s="317">
        <v>96.849999999999966</v>
      </c>
      <c r="I155" s="317">
        <v>99.249999999999972</v>
      </c>
      <c r="J155" s="317">
        <v>100.74999999999997</v>
      </c>
      <c r="K155" s="316">
        <v>97.75</v>
      </c>
      <c r="L155" s="316">
        <v>93.85</v>
      </c>
      <c r="M155" s="316">
        <v>156.28039000000001</v>
      </c>
      <c r="N155" s="1"/>
      <c r="O155" s="1"/>
    </row>
    <row r="156" spans="1:15" ht="12.75" customHeight="1">
      <c r="A156" s="30">
        <v>146</v>
      </c>
      <c r="B156" s="329" t="s">
        <v>360</v>
      </c>
      <c r="C156" s="316">
        <v>385.75</v>
      </c>
      <c r="D156" s="317">
        <v>390.38333333333338</v>
      </c>
      <c r="E156" s="317">
        <v>376.56666666666678</v>
      </c>
      <c r="F156" s="317">
        <v>367.38333333333338</v>
      </c>
      <c r="G156" s="317">
        <v>353.56666666666678</v>
      </c>
      <c r="H156" s="317">
        <v>399.56666666666678</v>
      </c>
      <c r="I156" s="317">
        <v>413.38333333333338</v>
      </c>
      <c r="J156" s="317">
        <v>422.56666666666678</v>
      </c>
      <c r="K156" s="316">
        <v>404.2</v>
      </c>
      <c r="L156" s="316">
        <v>381.2</v>
      </c>
      <c r="M156" s="316">
        <v>0.92944000000000004</v>
      </c>
      <c r="N156" s="1"/>
      <c r="O156" s="1"/>
    </row>
    <row r="157" spans="1:15" ht="12.75" customHeight="1">
      <c r="A157" s="30">
        <v>147</v>
      </c>
      <c r="B157" s="329" t="s">
        <v>359</v>
      </c>
      <c r="C157" s="316">
        <v>4400</v>
      </c>
      <c r="D157" s="317">
        <v>4435.6333333333332</v>
      </c>
      <c r="E157" s="317">
        <v>4301.3666666666668</v>
      </c>
      <c r="F157" s="317">
        <v>4202.7333333333336</v>
      </c>
      <c r="G157" s="317">
        <v>4068.4666666666672</v>
      </c>
      <c r="H157" s="317">
        <v>4534.2666666666664</v>
      </c>
      <c r="I157" s="317">
        <v>4668.5333333333328</v>
      </c>
      <c r="J157" s="317">
        <v>4767.1666666666661</v>
      </c>
      <c r="K157" s="316">
        <v>4569.8999999999996</v>
      </c>
      <c r="L157" s="316">
        <v>4337</v>
      </c>
      <c r="M157" s="316">
        <v>0.28623999999999999</v>
      </c>
      <c r="N157" s="1"/>
      <c r="O157" s="1"/>
    </row>
    <row r="158" spans="1:15" ht="12.75" customHeight="1">
      <c r="A158" s="30">
        <v>148</v>
      </c>
      <c r="B158" s="329" t="s">
        <v>361</v>
      </c>
      <c r="C158" s="316">
        <v>148.75</v>
      </c>
      <c r="D158" s="317">
        <v>150.68333333333331</v>
      </c>
      <c r="E158" s="317">
        <v>145.16666666666663</v>
      </c>
      <c r="F158" s="317">
        <v>141.58333333333331</v>
      </c>
      <c r="G158" s="317">
        <v>136.06666666666663</v>
      </c>
      <c r="H158" s="317">
        <v>154.26666666666662</v>
      </c>
      <c r="I158" s="317">
        <v>159.78333333333333</v>
      </c>
      <c r="J158" s="317">
        <v>163.36666666666662</v>
      </c>
      <c r="K158" s="316">
        <v>156.19999999999999</v>
      </c>
      <c r="L158" s="316">
        <v>147.1</v>
      </c>
      <c r="M158" s="316">
        <v>6.2257100000000003</v>
      </c>
      <c r="N158" s="1"/>
      <c r="O158" s="1"/>
    </row>
    <row r="159" spans="1:15" ht="12.75" customHeight="1">
      <c r="A159" s="30">
        <v>149</v>
      </c>
      <c r="B159" s="329" t="s">
        <v>378</v>
      </c>
      <c r="C159" s="316">
        <v>2716.75</v>
      </c>
      <c r="D159" s="317">
        <v>2728.6666666666665</v>
      </c>
      <c r="E159" s="317">
        <v>2688.333333333333</v>
      </c>
      <c r="F159" s="317">
        <v>2659.9166666666665</v>
      </c>
      <c r="G159" s="317">
        <v>2619.583333333333</v>
      </c>
      <c r="H159" s="317">
        <v>2757.083333333333</v>
      </c>
      <c r="I159" s="317">
        <v>2797.4166666666661</v>
      </c>
      <c r="J159" s="317">
        <v>2825.833333333333</v>
      </c>
      <c r="K159" s="316">
        <v>2769</v>
      </c>
      <c r="L159" s="316">
        <v>2700.25</v>
      </c>
      <c r="M159" s="316">
        <v>0.15056</v>
      </c>
      <c r="N159" s="1"/>
      <c r="O159" s="1"/>
    </row>
    <row r="160" spans="1:15" ht="12.75" customHeight="1">
      <c r="A160" s="30">
        <v>150</v>
      </c>
      <c r="B160" s="329" t="s">
        <v>256</v>
      </c>
      <c r="C160" s="316">
        <v>259.55</v>
      </c>
      <c r="D160" s="317">
        <v>262.10000000000002</v>
      </c>
      <c r="E160" s="317">
        <v>255.10000000000002</v>
      </c>
      <c r="F160" s="317">
        <v>250.64999999999998</v>
      </c>
      <c r="G160" s="317">
        <v>243.64999999999998</v>
      </c>
      <c r="H160" s="317">
        <v>266.55000000000007</v>
      </c>
      <c r="I160" s="317">
        <v>273.55000000000007</v>
      </c>
      <c r="J160" s="317">
        <v>278.00000000000011</v>
      </c>
      <c r="K160" s="316">
        <v>269.10000000000002</v>
      </c>
      <c r="L160" s="316">
        <v>257.64999999999998</v>
      </c>
      <c r="M160" s="316">
        <v>14.45918</v>
      </c>
      <c r="N160" s="1"/>
      <c r="O160" s="1"/>
    </row>
    <row r="161" spans="1:15" ht="12.75" customHeight="1">
      <c r="A161" s="30">
        <v>151</v>
      </c>
      <c r="B161" s="329" t="s">
        <v>364</v>
      </c>
      <c r="C161" s="316">
        <v>20.65</v>
      </c>
      <c r="D161" s="317">
        <v>20.65</v>
      </c>
      <c r="E161" s="317">
        <v>20.65</v>
      </c>
      <c r="F161" s="317">
        <v>20.65</v>
      </c>
      <c r="G161" s="317">
        <v>20.65</v>
      </c>
      <c r="H161" s="317">
        <v>20.65</v>
      </c>
      <c r="I161" s="317">
        <v>20.65</v>
      </c>
      <c r="J161" s="317">
        <v>20.65</v>
      </c>
      <c r="K161" s="316">
        <v>20.65</v>
      </c>
      <c r="L161" s="316">
        <v>20.65</v>
      </c>
      <c r="M161" s="316">
        <v>3.9300999999999999</v>
      </c>
      <c r="N161" s="1"/>
      <c r="O161" s="1"/>
    </row>
    <row r="162" spans="1:15" ht="12.75" customHeight="1">
      <c r="A162" s="30">
        <v>152</v>
      </c>
      <c r="B162" s="329" t="s">
        <v>362</v>
      </c>
      <c r="C162" s="316">
        <v>117.65</v>
      </c>
      <c r="D162" s="317">
        <v>119.38333333333333</v>
      </c>
      <c r="E162" s="317">
        <v>115.11666666666665</v>
      </c>
      <c r="F162" s="317">
        <v>112.58333333333331</v>
      </c>
      <c r="G162" s="317">
        <v>108.31666666666663</v>
      </c>
      <c r="H162" s="317">
        <v>121.91666666666666</v>
      </c>
      <c r="I162" s="317">
        <v>126.18333333333334</v>
      </c>
      <c r="J162" s="317">
        <v>128.71666666666667</v>
      </c>
      <c r="K162" s="316">
        <v>123.65</v>
      </c>
      <c r="L162" s="316">
        <v>116.85</v>
      </c>
      <c r="M162" s="316">
        <v>41.949669999999998</v>
      </c>
      <c r="N162" s="1"/>
      <c r="O162" s="1"/>
    </row>
    <row r="163" spans="1:15" ht="12.75" customHeight="1">
      <c r="A163" s="30">
        <v>153</v>
      </c>
      <c r="B163" s="329" t="s">
        <v>377</v>
      </c>
      <c r="C163" s="316">
        <v>328.55</v>
      </c>
      <c r="D163" s="317">
        <v>330.7833333333333</v>
      </c>
      <c r="E163" s="317">
        <v>317.56666666666661</v>
      </c>
      <c r="F163" s="317">
        <v>306.58333333333331</v>
      </c>
      <c r="G163" s="317">
        <v>293.36666666666662</v>
      </c>
      <c r="H163" s="317">
        <v>341.76666666666659</v>
      </c>
      <c r="I163" s="317">
        <v>354.98333333333329</v>
      </c>
      <c r="J163" s="317">
        <v>365.96666666666658</v>
      </c>
      <c r="K163" s="316">
        <v>344</v>
      </c>
      <c r="L163" s="316">
        <v>319.8</v>
      </c>
      <c r="M163" s="316">
        <v>12.956530000000001</v>
      </c>
      <c r="N163" s="1"/>
      <c r="O163" s="1"/>
    </row>
    <row r="164" spans="1:15" ht="12.75" customHeight="1">
      <c r="A164" s="30">
        <v>154</v>
      </c>
      <c r="B164" s="329" t="s">
        <v>103</v>
      </c>
      <c r="C164" s="316">
        <v>157.55000000000001</v>
      </c>
      <c r="D164" s="317">
        <v>157.88333333333333</v>
      </c>
      <c r="E164" s="317">
        <v>155.66666666666666</v>
      </c>
      <c r="F164" s="317">
        <v>153.78333333333333</v>
      </c>
      <c r="G164" s="317">
        <v>151.56666666666666</v>
      </c>
      <c r="H164" s="317">
        <v>159.76666666666665</v>
      </c>
      <c r="I164" s="317">
        <v>161.98333333333335</v>
      </c>
      <c r="J164" s="317">
        <v>163.86666666666665</v>
      </c>
      <c r="K164" s="316">
        <v>160.1</v>
      </c>
      <c r="L164" s="316">
        <v>156</v>
      </c>
      <c r="M164" s="316">
        <v>100.45072999999999</v>
      </c>
      <c r="N164" s="1"/>
      <c r="O164" s="1"/>
    </row>
    <row r="165" spans="1:15" ht="12.75" customHeight="1">
      <c r="A165" s="30">
        <v>155</v>
      </c>
      <c r="B165" s="329" t="s">
        <v>366</v>
      </c>
      <c r="C165" s="316">
        <v>2916.55</v>
      </c>
      <c r="D165" s="317">
        <v>2930.4333333333329</v>
      </c>
      <c r="E165" s="317">
        <v>2866.1166666666659</v>
      </c>
      <c r="F165" s="317">
        <v>2815.6833333333329</v>
      </c>
      <c r="G165" s="317">
        <v>2751.3666666666659</v>
      </c>
      <c r="H165" s="317">
        <v>2980.8666666666659</v>
      </c>
      <c r="I165" s="317">
        <v>3045.1833333333325</v>
      </c>
      <c r="J165" s="317">
        <v>3095.6166666666659</v>
      </c>
      <c r="K165" s="316">
        <v>2994.75</v>
      </c>
      <c r="L165" s="316">
        <v>2880</v>
      </c>
      <c r="M165" s="316">
        <v>0.12105</v>
      </c>
      <c r="N165" s="1"/>
      <c r="O165" s="1"/>
    </row>
    <row r="166" spans="1:15" ht="12.75" customHeight="1">
      <c r="A166" s="30">
        <v>156</v>
      </c>
      <c r="B166" s="329" t="s">
        <v>367</v>
      </c>
      <c r="C166" s="316">
        <v>3035.8</v>
      </c>
      <c r="D166" s="317">
        <v>3019.3666666666668</v>
      </c>
      <c r="E166" s="317">
        <v>2988.7333333333336</v>
      </c>
      <c r="F166" s="317">
        <v>2941.666666666667</v>
      </c>
      <c r="G166" s="317">
        <v>2911.0333333333338</v>
      </c>
      <c r="H166" s="317">
        <v>3066.4333333333334</v>
      </c>
      <c r="I166" s="317">
        <v>3097.0666666666666</v>
      </c>
      <c r="J166" s="317">
        <v>3144.1333333333332</v>
      </c>
      <c r="K166" s="316">
        <v>3050</v>
      </c>
      <c r="L166" s="316">
        <v>2972.3</v>
      </c>
      <c r="M166" s="316">
        <v>0.10022</v>
      </c>
      <c r="N166" s="1"/>
      <c r="O166" s="1"/>
    </row>
    <row r="167" spans="1:15" ht="12.75" customHeight="1">
      <c r="A167" s="30">
        <v>157</v>
      </c>
      <c r="B167" s="329" t="s">
        <v>373</v>
      </c>
      <c r="C167" s="316">
        <v>373.9</v>
      </c>
      <c r="D167" s="317">
        <v>377.09999999999997</v>
      </c>
      <c r="E167" s="317">
        <v>366.19999999999993</v>
      </c>
      <c r="F167" s="317">
        <v>358.49999999999994</v>
      </c>
      <c r="G167" s="317">
        <v>347.59999999999991</v>
      </c>
      <c r="H167" s="317">
        <v>384.79999999999995</v>
      </c>
      <c r="I167" s="317">
        <v>395.69999999999993</v>
      </c>
      <c r="J167" s="317">
        <v>403.4</v>
      </c>
      <c r="K167" s="316">
        <v>388</v>
      </c>
      <c r="L167" s="316">
        <v>369.4</v>
      </c>
      <c r="M167" s="316">
        <v>1.50109</v>
      </c>
      <c r="N167" s="1"/>
      <c r="O167" s="1"/>
    </row>
    <row r="168" spans="1:15" ht="12.75" customHeight="1">
      <c r="A168" s="30">
        <v>158</v>
      </c>
      <c r="B168" s="329" t="s">
        <v>368</v>
      </c>
      <c r="C168" s="316">
        <v>124.4</v>
      </c>
      <c r="D168" s="317">
        <v>126.13333333333334</v>
      </c>
      <c r="E168" s="317">
        <v>118.46666666666667</v>
      </c>
      <c r="F168" s="317">
        <v>112.53333333333333</v>
      </c>
      <c r="G168" s="317">
        <v>104.86666666666666</v>
      </c>
      <c r="H168" s="317">
        <v>132.06666666666666</v>
      </c>
      <c r="I168" s="317">
        <v>139.73333333333335</v>
      </c>
      <c r="J168" s="317">
        <v>145.66666666666669</v>
      </c>
      <c r="K168" s="316">
        <v>133.80000000000001</v>
      </c>
      <c r="L168" s="316">
        <v>120.2</v>
      </c>
      <c r="M168" s="316">
        <v>21.170780000000001</v>
      </c>
      <c r="N168" s="1"/>
      <c r="O168" s="1"/>
    </row>
    <row r="169" spans="1:15" ht="12.75" customHeight="1">
      <c r="A169" s="30">
        <v>159</v>
      </c>
      <c r="B169" s="329" t="s">
        <v>369</v>
      </c>
      <c r="C169" s="316">
        <v>5093.2</v>
      </c>
      <c r="D169" s="317">
        <v>5132.4000000000005</v>
      </c>
      <c r="E169" s="317">
        <v>5010.8000000000011</v>
      </c>
      <c r="F169" s="317">
        <v>4928.4000000000005</v>
      </c>
      <c r="G169" s="317">
        <v>4806.8000000000011</v>
      </c>
      <c r="H169" s="317">
        <v>5214.8000000000011</v>
      </c>
      <c r="I169" s="317">
        <v>5336.4000000000015</v>
      </c>
      <c r="J169" s="317">
        <v>5418.8000000000011</v>
      </c>
      <c r="K169" s="316">
        <v>5254</v>
      </c>
      <c r="L169" s="316">
        <v>5050</v>
      </c>
      <c r="M169" s="316">
        <v>6.4299999999999996E-2</v>
      </c>
      <c r="N169" s="1"/>
      <c r="O169" s="1"/>
    </row>
    <row r="170" spans="1:15" ht="12.75" customHeight="1">
      <c r="A170" s="30">
        <v>160</v>
      </c>
      <c r="B170" s="329" t="s">
        <v>257</v>
      </c>
      <c r="C170" s="316">
        <v>3126</v>
      </c>
      <c r="D170" s="317">
        <v>3147.5666666666671</v>
      </c>
      <c r="E170" s="317">
        <v>3056.6833333333343</v>
      </c>
      <c r="F170" s="317">
        <v>2987.3666666666672</v>
      </c>
      <c r="G170" s="317">
        <v>2896.4833333333345</v>
      </c>
      <c r="H170" s="317">
        <v>3216.8833333333341</v>
      </c>
      <c r="I170" s="317">
        <v>3307.7666666666664</v>
      </c>
      <c r="J170" s="317">
        <v>3377.0833333333339</v>
      </c>
      <c r="K170" s="316">
        <v>3238.45</v>
      </c>
      <c r="L170" s="316">
        <v>3078.25</v>
      </c>
      <c r="M170" s="316">
        <v>1.68062</v>
      </c>
      <c r="N170" s="1"/>
      <c r="O170" s="1"/>
    </row>
    <row r="171" spans="1:15" ht="12.75" customHeight="1">
      <c r="A171" s="30">
        <v>161</v>
      </c>
      <c r="B171" s="329" t="s">
        <v>370</v>
      </c>
      <c r="C171" s="316">
        <v>1526.55</v>
      </c>
      <c r="D171" s="317">
        <v>1538.5666666666668</v>
      </c>
      <c r="E171" s="317">
        <v>1507.1333333333337</v>
      </c>
      <c r="F171" s="317">
        <v>1487.7166666666669</v>
      </c>
      <c r="G171" s="317">
        <v>1456.2833333333338</v>
      </c>
      <c r="H171" s="317">
        <v>1557.9833333333336</v>
      </c>
      <c r="I171" s="317">
        <v>1589.4166666666665</v>
      </c>
      <c r="J171" s="317">
        <v>1608.8333333333335</v>
      </c>
      <c r="K171" s="316">
        <v>1570</v>
      </c>
      <c r="L171" s="316">
        <v>1519.15</v>
      </c>
      <c r="M171" s="316">
        <v>0.15603</v>
      </c>
      <c r="N171" s="1"/>
      <c r="O171" s="1"/>
    </row>
    <row r="172" spans="1:15" ht="12.75" customHeight="1">
      <c r="A172" s="30">
        <v>162</v>
      </c>
      <c r="B172" s="329" t="s">
        <v>104</v>
      </c>
      <c r="C172" s="316">
        <v>421.05</v>
      </c>
      <c r="D172" s="317">
        <v>427.05</v>
      </c>
      <c r="E172" s="317">
        <v>413.20000000000005</v>
      </c>
      <c r="F172" s="317">
        <v>405.35</v>
      </c>
      <c r="G172" s="317">
        <v>391.50000000000006</v>
      </c>
      <c r="H172" s="317">
        <v>434.90000000000003</v>
      </c>
      <c r="I172" s="317">
        <v>448.75000000000006</v>
      </c>
      <c r="J172" s="317">
        <v>456.6</v>
      </c>
      <c r="K172" s="316">
        <v>440.9</v>
      </c>
      <c r="L172" s="316">
        <v>419.2</v>
      </c>
      <c r="M172" s="316">
        <v>7.8323299999999998</v>
      </c>
      <c r="N172" s="1"/>
      <c r="O172" s="1"/>
    </row>
    <row r="173" spans="1:15" ht="12.75" customHeight="1">
      <c r="A173" s="30">
        <v>163</v>
      </c>
      <c r="B173" s="329" t="s">
        <v>365</v>
      </c>
      <c r="C173" s="316">
        <v>4517.5</v>
      </c>
      <c r="D173" s="317">
        <v>4523.5999999999995</v>
      </c>
      <c r="E173" s="317">
        <v>4458.8999999999987</v>
      </c>
      <c r="F173" s="317">
        <v>4400.2999999999993</v>
      </c>
      <c r="G173" s="317">
        <v>4335.5999999999985</v>
      </c>
      <c r="H173" s="317">
        <v>4582.1999999999989</v>
      </c>
      <c r="I173" s="317">
        <v>4646.8999999999996</v>
      </c>
      <c r="J173" s="317">
        <v>4705.4999999999991</v>
      </c>
      <c r="K173" s="316">
        <v>4588.3</v>
      </c>
      <c r="L173" s="316">
        <v>4465</v>
      </c>
      <c r="M173" s="316">
        <v>0.14177000000000001</v>
      </c>
      <c r="N173" s="1"/>
      <c r="O173" s="1"/>
    </row>
    <row r="174" spans="1:15" ht="12.75" customHeight="1">
      <c r="A174" s="30">
        <v>164</v>
      </c>
      <c r="B174" s="329" t="s">
        <v>379</v>
      </c>
      <c r="C174" s="316">
        <v>826.25</v>
      </c>
      <c r="D174" s="317">
        <v>831.43333333333339</v>
      </c>
      <c r="E174" s="317">
        <v>814.86666666666679</v>
      </c>
      <c r="F174" s="317">
        <v>803.48333333333335</v>
      </c>
      <c r="G174" s="317">
        <v>786.91666666666674</v>
      </c>
      <c r="H174" s="317">
        <v>842.81666666666683</v>
      </c>
      <c r="I174" s="317">
        <v>859.38333333333344</v>
      </c>
      <c r="J174" s="317">
        <v>870.76666666666688</v>
      </c>
      <c r="K174" s="316">
        <v>848</v>
      </c>
      <c r="L174" s="316">
        <v>820.05</v>
      </c>
      <c r="M174" s="316">
        <v>16.546530000000001</v>
      </c>
      <c r="N174" s="1"/>
      <c r="O174" s="1"/>
    </row>
    <row r="175" spans="1:15" ht="12.75" customHeight="1">
      <c r="A175" s="30">
        <v>165</v>
      </c>
      <c r="B175" s="329" t="s">
        <v>371</v>
      </c>
      <c r="C175" s="316">
        <v>1175.75</v>
      </c>
      <c r="D175" s="317">
        <v>1187.75</v>
      </c>
      <c r="E175" s="317">
        <v>1149.2</v>
      </c>
      <c r="F175" s="317">
        <v>1122.6500000000001</v>
      </c>
      <c r="G175" s="317">
        <v>1084.1000000000001</v>
      </c>
      <c r="H175" s="317">
        <v>1214.3</v>
      </c>
      <c r="I175" s="317">
        <v>1252.8500000000001</v>
      </c>
      <c r="J175" s="317">
        <v>1279.3999999999999</v>
      </c>
      <c r="K175" s="316">
        <v>1226.3</v>
      </c>
      <c r="L175" s="316">
        <v>1161.2</v>
      </c>
      <c r="M175" s="316">
        <v>0.39724999999999999</v>
      </c>
      <c r="N175" s="1"/>
      <c r="O175" s="1"/>
    </row>
    <row r="176" spans="1:15" ht="12.75" customHeight="1">
      <c r="A176" s="30">
        <v>166</v>
      </c>
      <c r="B176" s="329" t="s">
        <v>258</v>
      </c>
      <c r="C176" s="316">
        <v>532.1</v>
      </c>
      <c r="D176" s="317">
        <v>545.56666666666672</v>
      </c>
      <c r="E176" s="317">
        <v>516.23333333333346</v>
      </c>
      <c r="F176" s="317">
        <v>500.36666666666679</v>
      </c>
      <c r="G176" s="317">
        <v>471.03333333333353</v>
      </c>
      <c r="H176" s="317">
        <v>561.43333333333339</v>
      </c>
      <c r="I176" s="317">
        <v>590.76666666666665</v>
      </c>
      <c r="J176" s="317">
        <v>606.63333333333333</v>
      </c>
      <c r="K176" s="316">
        <v>574.9</v>
      </c>
      <c r="L176" s="316">
        <v>529.70000000000005</v>
      </c>
      <c r="M176" s="316">
        <v>6.9146599999999996</v>
      </c>
      <c r="N176" s="1"/>
      <c r="O176" s="1"/>
    </row>
    <row r="177" spans="1:15" ht="12.75" customHeight="1">
      <c r="A177" s="30">
        <v>167</v>
      </c>
      <c r="B177" s="329" t="s">
        <v>107</v>
      </c>
      <c r="C177" s="316">
        <v>755.55</v>
      </c>
      <c r="D177" s="317">
        <v>763.75</v>
      </c>
      <c r="E177" s="317">
        <v>741.9</v>
      </c>
      <c r="F177" s="317">
        <v>728.25</v>
      </c>
      <c r="G177" s="317">
        <v>706.4</v>
      </c>
      <c r="H177" s="317">
        <v>777.4</v>
      </c>
      <c r="I177" s="317">
        <v>799.24999999999989</v>
      </c>
      <c r="J177" s="317">
        <v>812.9</v>
      </c>
      <c r="K177" s="316">
        <v>785.6</v>
      </c>
      <c r="L177" s="316">
        <v>750.1</v>
      </c>
      <c r="M177" s="316">
        <v>7.0296700000000003</v>
      </c>
      <c r="N177" s="1"/>
      <c r="O177" s="1"/>
    </row>
    <row r="178" spans="1:15" ht="12.75" customHeight="1">
      <c r="A178" s="30">
        <v>168</v>
      </c>
      <c r="B178" s="329" t="s">
        <v>259</v>
      </c>
      <c r="C178" s="316">
        <v>482.3</v>
      </c>
      <c r="D178" s="317">
        <v>485.18333333333334</v>
      </c>
      <c r="E178" s="317">
        <v>478.11666666666667</v>
      </c>
      <c r="F178" s="317">
        <v>473.93333333333334</v>
      </c>
      <c r="G178" s="317">
        <v>466.86666666666667</v>
      </c>
      <c r="H178" s="317">
        <v>489.36666666666667</v>
      </c>
      <c r="I178" s="317">
        <v>496.43333333333339</v>
      </c>
      <c r="J178" s="317">
        <v>500.61666666666667</v>
      </c>
      <c r="K178" s="316">
        <v>492.25</v>
      </c>
      <c r="L178" s="316">
        <v>481</v>
      </c>
      <c r="M178" s="316">
        <v>1.0965800000000001</v>
      </c>
      <c r="N178" s="1"/>
      <c r="O178" s="1"/>
    </row>
    <row r="179" spans="1:15" ht="12.75" customHeight="1">
      <c r="A179" s="30">
        <v>169</v>
      </c>
      <c r="B179" s="329" t="s">
        <v>108</v>
      </c>
      <c r="C179" s="316">
        <v>1546.95</v>
      </c>
      <c r="D179" s="317">
        <v>1583.8333333333333</v>
      </c>
      <c r="E179" s="317">
        <v>1499.1166666666666</v>
      </c>
      <c r="F179" s="317">
        <v>1451.2833333333333</v>
      </c>
      <c r="G179" s="317">
        <v>1366.5666666666666</v>
      </c>
      <c r="H179" s="317">
        <v>1631.6666666666665</v>
      </c>
      <c r="I179" s="317">
        <v>1716.3833333333332</v>
      </c>
      <c r="J179" s="317">
        <v>1764.2166666666665</v>
      </c>
      <c r="K179" s="316">
        <v>1668.55</v>
      </c>
      <c r="L179" s="316">
        <v>1536</v>
      </c>
      <c r="M179" s="316">
        <v>21.315239999999999</v>
      </c>
      <c r="N179" s="1"/>
      <c r="O179" s="1"/>
    </row>
    <row r="180" spans="1:15" ht="12.75" customHeight="1">
      <c r="A180" s="30">
        <v>170</v>
      </c>
      <c r="B180" s="329" t="s">
        <v>380</v>
      </c>
      <c r="C180" s="316">
        <v>85.3</v>
      </c>
      <c r="D180" s="317">
        <v>86.05</v>
      </c>
      <c r="E180" s="317">
        <v>83.75</v>
      </c>
      <c r="F180" s="317">
        <v>82.2</v>
      </c>
      <c r="G180" s="317">
        <v>79.900000000000006</v>
      </c>
      <c r="H180" s="317">
        <v>87.6</v>
      </c>
      <c r="I180" s="317">
        <v>89.899999999999977</v>
      </c>
      <c r="J180" s="317">
        <v>91.449999999999989</v>
      </c>
      <c r="K180" s="316">
        <v>88.35</v>
      </c>
      <c r="L180" s="316">
        <v>84.5</v>
      </c>
      <c r="M180" s="316">
        <v>6.0184300000000004</v>
      </c>
      <c r="N180" s="1"/>
      <c r="O180" s="1"/>
    </row>
    <row r="181" spans="1:15" ht="12.75" customHeight="1">
      <c r="A181" s="30">
        <v>171</v>
      </c>
      <c r="B181" s="329" t="s">
        <v>109</v>
      </c>
      <c r="C181" s="316">
        <v>268.2</v>
      </c>
      <c r="D181" s="317">
        <v>271.48333333333335</v>
      </c>
      <c r="E181" s="317">
        <v>263.16666666666669</v>
      </c>
      <c r="F181" s="317">
        <v>258.13333333333333</v>
      </c>
      <c r="G181" s="317">
        <v>249.81666666666666</v>
      </c>
      <c r="H181" s="317">
        <v>276.51666666666671</v>
      </c>
      <c r="I181" s="317">
        <v>284.83333333333331</v>
      </c>
      <c r="J181" s="317">
        <v>289.86666666666673</v>
      </c>
      <c r="K181" s="316">
        <v>279.8</v>
      </c>
      <c r="L181" s="316">
        <v>266.45</v>
      </c>
      <c r="M181" s="316">
        <v>6.8376799999999998</v>
      </c>
      <c r="N181" s="1"/>
      <c r="O181" s="1"/>
    </row>
    <row r="182" spans="1:15" ht="12.75" customHeight="1">
      <c r="A182" s="30">
        <v>172</v>
      </c>
      <c r="B182" s="329" t="s">
        <v>372</v>
      </c>
      <c r="C182" s="316">
        <v>510</v>
      </c>
      <c r="D182" s="317">
        <v>508.91666666666669</v>
      </c>
      <c r="E182" s="317">
        <v>501.53333333333342</v>
      </c>
      <c r="F182" s="317">
        <v>493.06666666666672</v>
      </c>
      <c r="G182" s="317">
        <v>485.68333333333345</v>
      </c>
      <c r="H182" s="317">
        <v>517.38333333333344</v>
      </c>
      <c r="I182" s="317">
        <v>524.76666666666665</v>
      </c>
      <c r="J182" s="317">
        <v>533.23333333333335</v>
      </c>
      <c r="K182" s="316">
        <v>516.29999999999995</v>
      </c>
      <c r="L182" s="316">
        <v>500.45</v>
      </c>
      <c r="M182" s="316">
        <v>7.3560600000000003</v>
      </c>
      <c r="N182" s="1"/>
      <c r="O182" s="1"/>
    </row>
    <row r="183" spans="1:15" ht="12.75" customHeight="1">
      <c r="A183" s="30">
        <v>173</v>
      </c>
      <c r="B183" s="329" t="s">
        <v>110</v>
      </c>
      <c r="C183" s="316">
        <v>1622.25</v>
      </c>
      <c r="D183" s="317">
        <v>1647.0333333333335</v>
      </c>
      <c r="E183" s="317">
        <v>1590.5666666666671</v>
      </c>
      <c r="F183" s="317">
        <v>1558.8833333333334</v>
      </c>
      <c r="G183" s="317">
        <v>1502.416666666667</v>
      </c>
      <c r="H183" s="317">
        <v>1678.7166666666672</v>
      </c>
      <c r="I183" s="317">
        <v>1735.1833333333338</v>
      </c>
      <c r="J183" s="317">
        <v>1766.8666666666672</v>
      </c>
      <c r="K183" s="316">
        <v>1703.5</v>
      </c>
      <c r="L183" s="316">
        <v>1615.35</v>
      </c>
      <c r="M183" s="316">
        <v>6.0528899999999997</v>
      </c>
      <c r="N183" s="1"/>
      <c r="O183" s="1"/>
    </row>
    <row r="184" spans="1:15" ht="12.75" customHeight="1">
      <c r="A184" s="30">
        <v>174</v>
      </c>
      <c r="B184" s="329" t="s">
        <v>374</v>
      </c>
      <c r="C184" s="316">
        <v>154.05000000000001</v>
      </c>
      <c r="D184" s="317">
        <v>156.58333333333334</v>
      </c>
      <c r="E184" s="317">
        <v>149.11666666666667</v>
      </c>
      <c r="F184" s="317">
        <v>144.18333333333334</v>
      </c>
      <c r="G184" s="317">
        <v>136.71666666666667</v>
      </c>
      <c r="H184" s="317">
        <v>161.51666666666668</v>
      </c>
      <c r="I184" s="317">
        <v>168.98333333333332</v>
      </c>
      <c r="J184" s="317">
        <v>173.91666666666669</v>
      </c>
      <c r="K184" s="316">
        <v>164.05</v>
      </c>
      <c r="L184" s="316">
        <v>151.65</v>
      </c>
      <c r="M184" s="316">
        <v>20.413319999999999</v>
      </c>
      <c r="N184" s="1"/>
      <c r="O184" s="1"/>
    </row>
    <row r="185" spans="1:15" ht="12.75" customHeight="1">
      <c r="A185" s="30">
        <v>175</v>
      </c>
      <c r="B185" s="329" t="s">
        <v>375</v>
      </c>
      <c r="C185" s="316">
        <v>1619.9</v>
      </c>
      <c r="D185" s="317">
        <v>1643.0833333333333</v>
      </c>
      <c r="E185" s="317">
        <v>1575.0166666666664</v>
      </c>
      <c r="F185" s="317">
        <v>1530.1333333333332</v>
      </c>
      <c r="G185" s="317">
        <v>1462.0666666666664</v>
      </c>
      <c r="H185" s="317">
        <v>1687.9666666666665</v>
      </c>
      <c r="I185" s="317">
        <v>1756.0333333333335</v>
      </c>
      <c r="J185" s="317">
        <v>1800.9166666666665</v>
      </c>
      <c r="K185" s="316">
        <v>1711.15</v>
      </c>
      <c r="L185" s="316">
        <v>1598.2</v>
      </c>
      <c r="M185" s="316">
        <v>0.33379999999999999</v>
      </c>
      <c r="N185" s="1"/>
      <c r="O185" s="1"/>
    </row>
    <row r="186" spans="1:15" ht="12.75" customHeight="1">
      <c r="A186" s="30">
        <v>176</v>
      </c>
      <c r="B186" s="329" t="s">
        <v>381</v>
      </c>
      <c r="C186" s="316">
        <v>172.35</v>
      </c>
      <c r="D186" s="317">
        <v>174.21666666666667</v>
      </c>
      <c r="E186" s="317">
        <v>168.48333333333335</v>
      </c>
      <c r="F186" s="317">
        <v>164.61666666666667</v>
      </c>
      <c r="G186" s="317">
        <v>158.88333333333335</v>
      </c>
      <c r="H186" s="317">
        <v>178.08333333333334</v>
      </c>
      <c r="I186" s="317">
        <v>183.81666666666663</v>
      </c>
      <c r="J186" s="317">
        <v>187.68333333333334</v>
      </c>
      <c r="K186" s="316">
        <v>179.95</v>
      </c>
      <c r="L186" s="316">
        <v>170.35</v>
      </c>
      <c r="M186" s="316">
        <v>25.503250000000001</v>
      </c>
      <c r="N186" s="1"/>
      <c r="O186" s="1"/>
    </row>
    <row r="187" spans="1:15" ht="12.75" customHeight="1">
      <c r="A187" s="30">
        <v>177</v>
      </c>
      <c r="B187" s="329" t="s">
        <v>260</v>
      </c>
      <c r="C187" s="316">
        <v>257.39999999999998</v>
      </c>
      <c r="D187" s="317">
        <v>260.41666666666669</v>
      </c>
      <c r="E187" s="317">
        <v>252.68333333333339</v>
      </c>
      <c r="F187" s="317">
        <v>247.9666666666667</v>
      </c>
      <c r="G187" s="317">
        <v>240.23333333333341</v>
      </c>
      <c r="H187" s="317">
        <v>265.13333333333338</v>
      </c>
      <c r="I187" s="317">
        <v>272.86666666666662</v>
      </c>
      <c r="J187" s="317">
        <v>277.58333333333337</v>
      </c>
      <c r="K187" s="316">
        <v>268.14999999999998</v>
      </c>
      <c r="L187" s="316">
        <v>255.7</v>
      </c>
      <c r="M187" s="316">
        <v>3.8410600000000001</v>
      </c>
      <c r="N187" s="1"/>
      <c r="O187" s="1"/>
    </row>
    <row r="188" spans="1:15" ht="12.75" customHeight="1">
      <c r="A188" s="30">
        <v>178</v>
      </c>
      <c r="B188" s="329" t="s">
        <v>376</v>
      </c>
      <c r="C188" s="316">
        <v>980.8</v>
      </c>
      <c r="D188" s="317">
        <v>990.2166666666667</v>
      </c>
      <c r="E188" s="317">
        <v>952.5333333333333</v>
      </c>
      <c r="F188" s="317">
        <v>924.26666666666665</v>
      </c>
      <c r="G188" s="317">
        <v>886.58333333333326</v>
      </c>
      <c r="H188" s="317">
        <v>1018.4833333333333</v>
      </c>
      <c r="I188" s="317">
        <v>1056.1666666666667</v>
      </c>
      <c r="J188" s="317">
        <v>1084.4333333333334</v>
      </c>
      <c r="K188" s="316">
        <v>1027.9000000000001</v>
      </c>
      <c r="L188" s="316">
        <v>961.95</v>
      </c>
      <c r="M188" s="316">
        <v>8.1303800000000006</v>
      </c>
      <c r="N188" s="1"/>
      <c r="O188" s="1"/>
    </row>
    <row r="189" spans="1:15" ht="12.75" customHeight="1">
      <c r="A189" s="30">
        <v>179</v>
      </c>
      <c r="B189" s="329" t="s">
        <v>111</v>
      </c>
      <c r="C189" s="316">
        <v>502.25</v>
      </c>
      <c r="D189" s="317">
        <v>499.58333333333331</v>
      </c>
      <c r="E189" s="317">
        <v>492.66666666666663</v>
      </c>
      <c r="F189" s="317">
        <v>483.08333333333331</v>
      </c>
      <c r="G189" s="317">
        <v>476.16666666666663</v>
      </c>
      <c r="H189" s="317">
        <v>509.16666666666663</v>
      </c>
      <c r="I189" s="317">
        <v>516.08333333333326</v>
      </c>
      <c r="J189" s="317">
        <v>525.66666666666663</v>
      </c>
      <c r="K189" s="316">
        <v>506.5</v>
      </c>
      <c r="L189" s="316">
        <v>490</v>
      </c>
      <c r="M189" s="316">
        <v>13.425829999999999</v>
      </c>
      <c r="N189" s="1"/>
      <c r="O189" s="1"/>
    </row>
    <row r="190" spans="1:15" ht="12.75" customHeight="1">
      <c r="A190" s="30">
        <v>180</v>
      </c>
      <c r="B190" s="329" t="s">
        <v>261</v>
      </c>
      <c r="C190" s="316">
        <v>1581.9</v>
      </c>
      <c r="D190" s="317">
        <v>1588.3999999999999</v>
      </c>
      <c r="E190" s="317">
        <v>1562.7999999999997</v>
      </c>
      <c r="F190" s="317">
        <v>1543.6999999999998</v>
      </c>
      <c r="G190" s="317">
        <v>1518.0999999999997</v>
      </c>
      <c r="H190" s="317">
        <v>1607.4999999999998</v>
      </c>
      <c r="I190" s="317">
        <v>1633.0999999999997</v>
      </c>
      <c r="J190" s="317">
        <v>1652.1999999999998</v>
      </c>
      <c r="K190" s="316">
        <v>1614</v>
      </c>
      <c r="L190" s="316">
        <v>1569.3</v>
      </c>
      <c r="M190" s="316">
        <v>8.4139099999999996</v>
      </c>
      <c r="N190" s="1"/>
      <c r="O190" s="1"/>
    </row>
    <row r="191" spans="1:15" ht="12.75" customHeight="1">
      <c r="A191" s="30">
        <v>181</v>
      </c>
      <c r="B191" s="329" t="s">
        <v>385</v>
      </c>
      <c r="C191" s="316">
        <v>983.15</v>
      </c>
      <c r="D191" s="317">
        <v>993.7166666666667</v>
      </c>
      <c r="E191" s="317">
        <v>969.43333333333339</v>
      </c>
      <c r="F191" s="317">
        <v>955.7166666666667</v>
      </c>
      <c r="G191" s="317">
        <v>931.43333333333339</v>
      </c>
      <c r="H191" s="317">
        <v>1007.4333333333334</v>
      </c>
      <c r="I191" s="317">
        <v>1031.7166666666667</v>
      </c>
      <c r="J191" s="317">
        <v>1045.4333333333334</v>
      </c>
      <c r="K191" s="316">
        <v>1018</v>
      </c>
      <c r="L191" s="316">
        <v>980</v>
      </c>
      <c r="M191" s="316">
        <v>2.0419800000000001</v>
      </c>
      <c r="N191" s="1"/>
      <c r="O191" s="1"/>
    </row>
    <row r="192" spans="1:15" ht="12.75" customHeight="1">
      <c r="A192" s="30">
        <v>182</v>
      </c>
      <c r="B192" s="329" t="s">
        <v>830</v>
      </c>
      <c r="C192" s="316">
        <v>19.899999999999999</v>
      </c>
      <c r="D192" s="317">
        <v>19.866666666666667</v>
      </c>
      <c r="E192" s="317">
        <v>19.433333333333334</v>
      </c>
      <c r="F192" s="317">
        <v>18.966666666666665</v>
      </c>
      <c r="G192" s="317">
        <v>18.533333333333331</v>
      </c>
      <c r="H192" s="317">
        <v>20.333333333333336</v>
      </c>
      <c r="I192" s="317">
        <v>20.766666666666673</v>
      </c>
      <c r="J192" s="317">
        <v>21.233333333333338</v>
      </c>
      <c r="K192" s="316">
        <v>20.3</v>
      </c>
      <c r="L192" s="316">
        <v>19.399999999999999</v>
      </c>
      <c r="M192" s="316">
        <v>68.622150000000005</v>
      </c>
      <c r="N192" s="1"/>
      <c r="O192" s="1"/>
    </row>
    <row r="193" spans="1:15" ht="12.75" customHeight="1">
      <c r="A193" s="30">
        <v>183</v>
      </c>
      <c r="B193" s="329" t="s">
        <v>386</v>
      </c>
      <c r="C193" s="316">
        <v>1054.5</v>
      </c>
      <c r="D193" s="317">
        <v>1056.8333333333333</v>
      </c>
      <c r="E193" s="317">
        <v>1047.6666666666665</v>
      </c>
      <c r="F193" s="317">
        <v>1040.8333333333333</v>
      </c>
      <c r="G193" s="317">
        <v>1031.6666666666665</v>
      </c>
      <c r="H193" s="317">
        <v>1063.6666666666665</v>
      </c>
      <c r="I193" s="317">
        <v>1072.833333333333</v>
      </c>
      <c r="J193" s="317">
        <v>1079.6666666666665</v>
      </c>
      <c r="K193" s="316">
        <v>1066</v>
      </c>
      <c r="L193" s="316">
        <v>1050</v>
      </c>
      <c r="M193" s="316">
        <v>0.26297999999999999</v>
      </c>
      <c r="N193" s="1"/>
      <c r="O193" s="1"/>
    </row>
    <row r="194" spans="1:15" ht="12.75" customHeight="1">
      <c r="A194" s="30">
        <v>184</v>
      </c>
      <c r="B194" s="329" t="s">
        <v>112</v>
      </c>
      <c r="C194" s="316">
        <v>1253</v>
      </c>
      <c r="D194" s="317">
        <v>1265.5999999999999</v>
      </c>
      <c r="E194" s="317">
        <v>1237.2499999999998</v>
      </c>
      <c r="F194" s="317">
        <v>1221.4999999999998</v>
      </c>
      <c r="G194" s="317">
        <v>1193.1499999999996</v>
      </c>
      <c r="H194" s="317">
        <v>1281.3499999999999</v>
      </c>
      <c r="I194" s="317">
        <v>1309.7000000000003</v>
      </c>
      <c r="J194" s="317">
        <v>1325.45</v>
      </c>
      <c r="K194" s="316">
        <v>1293.95</v>
      </c>
      <c r="L194" s="316">
        <v>1249.8499999999999</v>
      </c>
      <c r="M194" s="316">
        <v>10.5221</v>
      </c>
      <c r="N194" s="1"/>
      <c r="O194" s="1"/>
    </row>
    <row r="195" spans="1:15" ht="12.75" customHeight="1">
      <c r="A195" s="30">
        <v>185</v>
      </c>
      <c r="B195" s="329" t="s">
        <v>113</v>
      </c>
      <c r="C195" s="316">
        <v>1044.95</v>
      </c>
      <c r="D195" s="317">
        <v>1052.25</v>
      </c>
      <c r="E195" s="317">
        <v>1028.5</v>
      </c>
      <c r="F195" s="317">
        <v>1012.05</v>
      </c>
      <c r="G195" s="317">
        <v>988.3</v>
      </c>
      <c r="H195" s="317">
        <v>1068.7</v>
      </c>
      <c r="I195" s="317">
        <v>1092.45</v>
      </c>
      <c r="J195" s="317">
        <v>1108.9000000000001</v>
      </c>
      <c r="K195" s="316">
        <v>1076</v>
      </c>
      <c r="L195" s="316">
        <v>1035.8</v>
      </c>
      <c r="M195" s="316">
        <v>33.857250000000001</v>
      </c>
      <c r="N195" s="1"/>
      <c r="O195" s="1"/>
    </row>
    <row r="196" spans="1:15" ht="12.75" customHeight="1">
      <c r="A196" s="30">
        <v>186</v>
      </c>
      <c r="B196" s="329" t="s">
        <v>114</v>
      </c>
      <c r="C196" s="316">
        <v>2206.9499999999998</v>
      </c>
      <c r="D196" s="317">
        <v>2225.65</v>
      </c>
      <c r="E196" s="317">
        <v>2173.3000000000002</v>
      </c>
      <c r="F196" s="317">
        <v>2139.65</v>
      </c>
      <c r="G196" s="317">
        <v>2087.3000000000002</v>
      </c>
      <c r="H196" s="317">
        <v>2259.3000000000002</v>
      </c>
      <c r="I196" s="317">
        <v>2311.6499999999996</v>
      </c>
      <c r="J196" s="317">
        <v>2345.3000000000002</v>
      </c>
      <c r="K196" s="316">
        <v>2278</v>
      </c>
      <c r="L196" s="316">
        <v>2192</v>
      </c>
      <c r="M196" s="316">
        <v>47.547040000000003</v>
      </c>
      <c r="N196" s="1"/>
      <c r="O196" s="1"/>
    </row>
    <row r="197" spans="1:15" ht="12.75" customHeight="1">
      <c r="A197" s="30">
        <v>187</v>
      </c>
      <c r="B197" s="329" t="s">
        <v>115</v>
      </c>
      <c r="C197" s="316">
        <v>1995.4</v>
      </c>
      <c r="D197" s="317">
        <v>2009.1166666666668</v>
      </c>
      <c r="E197" s="317">
        <v>1961.2833333333338</v>
      </c>
      <c r="F197" s="317">
        <v>1927.166666666667</v>
      </c>
      <c r="G197" s="317">
        <v>1879.3333333333339</v>
      </c>
      <c r="H197" s="317">
        <v>2043.2333333333336</v>
      </c>
      <c r="I197" s="317">
        <v>2091.0666666666666</v>
      </c>
      <c r="J197" s="317">
        <v>2125.1833333333334</v>
      </c>
      <c r="K197" s="316">
        <v>2056.9499999999998</v>
      </c>
      <c r="L197" s="316">
        <v>1975</v>
      </c>
      <c r="M197" s="316">
        <v>2.9952700000000001</v>
      </c>
      <c r="N197" s="1"/>
      <c r="O197" s="1"/>
    </row>
    <row r="198" spans="1:15" ht="12.75" customHeight="1">
      <c r="A198" s="30">
        <v>188</v>
      </c>
      <c r="B198" s="329" t="s">
        <v>116</v>
      </c>
      <c r="C198" s="316">
        <v>1356</v>
      </c>
      <c r="D198" s="317">
        <v>1369.8666666666668</v>
      </c>
      <c r="E198" s="317">
        <v>1336.1333333333337</v>
      </c>
      <c r="F198" s="317">
        <v>1316.2666666666669</v>
      </c>
      <c r="G198" s="317">
        <v>1282.5333333333338</v>
      </c>
      <c r="H198" s="317">
        <v>1389.7333333333336</v>
      </c>
      <c r="I198" s="317">
        <v>1423.4666666666667</v>
      </c>
      <c r="J198" s="317">
        <v>1443.3333333333335</v>
      </c>
      <c r="K198" s="316">
        <v>1403.6</v>
      </c>
      <c r="L198" s="316">
        <v>1350</v>
      </c>
      <c r="M198" s="316">
        <v>145.27958000000001</v>
      </c>
      <c r="N198" s="1"/>
      <c r="O198" s="1"/>
    </row>
    <row r="199" spans="1:15" ht="12.75" customHeight="1">
      <c r="A199" s="30">
        <v>189</v>
      </c>
      <c r="B199" s="329" t="s">
        <v>117</v>
      </c>
      <c r="C199" s="316">
        <v>567.6</v>
      </c>
      <c r="D199" s="317">
        <v>570.85</v>
      </c>
      <c r="E199" s="317">
        <v>561.15000000000009</v>
      </c>
      <c r="F199" s="317">
        <v>554.70000000000005</v>
      </c>
      <c r="G199" s="317">
        <v>545.00000000000011</v>
      </c>
      <c r="H199" s="317">
        <v>577.30000000000007</v>
      </c>
      <c r="I199" s="317">
        <v>587.00000000000011</v>
      </c>
      <c r="J199" s="317">
        <v>593.45000000000005</v>
      </c>
      <c r="K199" s="316">
        <v>580.54999999999995</v>
      </c>
      <c r="L199" s="316">
        <v>564.4</v>
      </c>
      <c r="M199" s="316">
        <v>35.878340000000001</v>
      </c>
      <c r="N199" s="1"/>
      <c r="O199" s="1"/>
    </row>
    <row r="200" spans="1:15" ht="12.75" customHeight="1">
      <c r="A200" s="30">
        <v>190</v>
      </c>
      <c r="B200" s="329" t="s">
        <v>383</v>
      </c>
      <c r="C200" s="316">
        <v>1171.55</v>
      </c>
      <c r="D200" s="317">
        <v>1177.7666666666667</v>
      </c>
      <c r="E200" s="317">
        <v>1147.7333333333333</v>
      </c>
      <c r="F200" s="317">
        <v>1123.9166666666667</v>
      </c>
      <c r="G200" s="317">
        <v>1093.8833333333334</v>
      </c>
      <c r="H200" s="317">
        <v>1201.5833333333333</v>
      </c>
      <c r="I200" s="317">
        <v>1231.6166666666666</v>
      </c>
      <c r="J200" s="317">
        <v>1255.4333333333332</v>
      </c>
      <c r="K200" s="316">
        <v>1207.8</v>
      </c>
      <c r="L200" s="316">
        <v>1153.95</v>
      </c>
      <c r="M200" s="316">
        <v>1.7786900000000001</v>
      </c>
      <c r="N200" s="1"/>
      <c r="O200" s="1"/>
    </row>
    <row r="201" spans="1:15" ht="12.75" customHeight="1">
      <c r="A201" s="30">
        <v>191</v>
      </c>
      <c r="B201" s="329" t="s">
        <v>387</v>
      </c>
      <c r="C201" s="316">
        <v>198.3</v>
      </c>
      <c r="D201" s="317">
        <v>199.70000000000002</v>
      </c>
      <c r="E201" s="317">
        <v>196.10000000000002</v>
      </c>
      <c r="F201" s="317">
        <v>193.9</v>
      </c>
      <c r="G201" s="317">
        <v>190.3</v>
      </c>
      <c r="H201" s="317">
        <v>201.90000000000003</v>
      </c>
      <c r="I201" s="317">
        <v>205.5</v>
      </c>
      <c r="J201" s="317">
        <v>207.70000000000005</v>
      </c>
      <c r="K201" s="316">
        <v>203.3</v>
      </c>
      <c r="L201" s="316">
        <v>197.5</v>
      </c>
      <c r="M201" s="316">
        <v>0.70167999999999997</v>
      </c>
      <c r="N201" s="1"/>
      <c r="O201" s="1"/>
    </row>
    <row r="202" spans="1:15" ht="12.75" customHeight="1">
      <c r="A202" s="30">
        <v>192</v>
      </c>
      <c r="B202" s="329" t="s">
        <v>388</v>
      </c>
      <c r="C202" s="316">
        <v>114.6</v>
      </c>
      <c r="D202" s="317">
        <v>115.23333333333333</v>
      </c>
      <c r="E202" s="317">
        <v>112.96666666666667</v>
      </c>
      <c r="F202" s="317">
        <v>111.33333333333333</v>
      </c>
      <c r="G202" s="317">
        <v>109.06666666666666</v>
      </c>
      <c r="H202" s="317">
        <v>116.86666666666667</v>
      </c>
      <c r="I202" s="317">
        <v>119.13333333333335</v>
      </c>
      <c r="J202" s="317">
        <v>120.76666666666668</v>
      </c>
      <c r="K202" s="316">
        <v>117.5</v>
      </c>
      <c r="L202" s="316">
        <v>113.6</v>
      </c>
      <c r="M202" s="316">
        <v>5.1832099999999999</v>
      </c>
      <c r="N202" s="1"/>
      <c r="O202" s="1"/>
    </row>
    <row r="203" spans="1:15" ht="12.75" customHeight="1">
      <c r="A203" s="30">
        <v>193</v>
      </c>
      <c r="B203" s="329" t="s">
        <v>118</v>
      </c>
      <c r="C203" s="316">
        <v>2409.5</v>
      </c>
      <c r="D203" s="317">
        <v>2442.7666666666669</v>
      </c>
      <c r="E203" s="317">
        <v>2365.5333333333338</v>
      </c>
      <c r="F203" s="317">
        <v>2321.5666666666671</v>
      </c>
      <c r="G203" s="317">
        <v>2244.3333333333339</v>
      </c>
      <c r="H203" s="317">
        <v>2486.7333333333336</v>
      </c>
      <c r="I203" s="317">
        <v>2563.9666666666662</v>
      </c>
      <c r="J203" s="317">
        <v>2607.9333333333334</v>
      </c>
      <c r="K203" s="316">
        <v>2520</v>
      </c>
      <c r="L203" s="316">
        <v>2398.8000000000002</v>
      </c>
      <c r="M203" s="316">
        <v>12.63034</v>
      </c>
      <c r="N203" s="1"/>
      <c r="O203" s="1"/>
    </row>
    <row r="204" spans="1:15" ht="12.75" customHeight="1">
      <c r="A204" s="30">
        <v>194</v>
      </c>
      <c r="B204" s="329" t="s">
        <v>384</v>
      </c>
      <c r="C204" s="316">
        <v>65.650000000000006</v>
      </c>
      <c r="D204" s="317">
        <v>66.683333333333337</v>
      </c>
      <c r="E204" s="317">
        <v>63.666666666666671</v>
      </c>
      <c r="F204" s="317">
        <v>61.683333333333337</v>
      </c>
      <c r="G204" s="317">
        <v>58.666666666666671</v>
      </c>
      <c r="H204" s="317">
        <v>68.666666666666671</v>
      </c>
      <c r="I204" s="317">
        <v>71.683333333333323</v>
      </c>
      <c r="J204" s="317">
        <v>73.666666666666671</v>
      </c>
      <c r="K204" s="316">
        <v>69.7</v>
      </c>
      <c r="L204" s="316">
        <v>64.7</v>
      </c>
      <c r="M204" s="316">
        <v>95.089730000000003</v>
      </c>
      <c r="N204" s="1"/>
      <c r="O204" s="1"/>
    </row>
    <row r="205" spans="1:15" ht="12.75" customHeight="1">
      <c r="A205" s="30">
        <v>195</v>
      </c>
      <c r="B205" s="329" t="s">
        <v>831</v>
      </c>
      <c r="C205" s="316">
        <v>1002</v>
      </c>
      <c r="D205" s="317">
        <v>1005.8166666666666</v>
      </c>
      <c r="E205" s="317">
        <v>992.18333333333317</v>
      </c>
      <c r="F205" s="317">
        <v>982.36666666666656</v>
      </c>
      <c r="G205" s="317">
        <v>968.73333333333312</v>
      </c>
      <c r="H205" s="317">
        <v>1015.6333333333332</v>
      </c>
      <c r="I205" s="317">
        <v>1029.2666666666667</v>
      </c>
      <c r="J205" s="317">
        <v>1039.0833333333333</v>
      </c>
      <c r="K205" s="316">
        <v>1019.45</v>
      </c>
      <c r="L205" s="316">
        <v>996</v>
      </c>
      <c r="M205" s="316">
        <v>0.48764000000000002</v>
      </c>
      <c r="N205" s="1"/>
      <c r="O205" s="1"/>
    </row>
    <row r="206" spans="1:15" ht="12.75" customHeight="1">
      <c r="A206" s="30">
        <v>196</v>
      </c>
      <c r="B206" s="329" t="s">
        <v>820</v>
      </c>
      <c r="C206" s="316">
        <v>375.6</v>
      </c>
      <c r="D206" s="317">
        <v>377.76666666666665</v>
      </c>
      <c r="E206" s="317">
        <v>369.83333333333331</v>
      </c>
      <c r="F206" s="317">
        <v>364.06666666666666</v>
      </c>
      <c r="G206" s="317">
        <v>356.13333333333333</v>
      </c>
      <c r="H206" s="317">
        <v>383.5333333333333</v>
      </c>
      <c r="I206" s="317">
        <v>391.4666666666667</v>
      </c>
      <c r="J206" s="317">
        <v>397.23333333333329</v>
      </c>
      <c r="K206" s="316">
        <v>385.7</v>
      </c>
      <c r="L206" s="316">
        <v>372</v>
      </c>
      <c r="M206" s="316">
        <v>1.2302999999999999</v>
      </c>
      <c r="N206" s="1"/>
      <c r="O206" s="1"/>
    </row>
    <row r="207" spans="1:15" ht="12.75" customHeight="1">
      <c r="A207" s="30">
        <v>197</v>
      </c>
      <c r="B207" s="329" t="s">
        <v>120</v>
      </c>
      <c r="C207" s="316">
        <v>461.65</v>
      </c>
      <c r="D207" s="317">
        <v>467.88333333333338</v>
      </c>
      <c r="E207" s="317">
        <v>452.76666666666677</v>
      </c>
      <c r="F207" s="317">
        <v>443.88333333333338</v>
      </c>
      <c r="G207" s="317">
        <v>428.76666666666677</v>
      </c>
      <c r="H207" s="317">
        <v>476.76666666666677</v>
      </c>
      <c r="I207" s="317">
        <v>491.88333333333344</v>
      </c>
      <c r="J207" s="317">
        <v>500.76666666666677</v>
      </c>
      <c r="K207" s="316">
        <v>483</v>
      </c>
      <c r="L207" s="316">
        <v>459</v>
      </c>
      <c r="M207" s="316">
        <v>103.66562</v>
      </c>
      <c r="N207" s="1"/>
      <c r="O207" s="1"/>
    </row>
    <row r="208" spans="1:15" ht="12.75" customHeight="1">
      <c r="A208" s="30">
        <v>198</v>
      </c>
      <c r="B208" s="329" t="s">
        <v>389</v>
      </c>
      <c r="C208" s="316">
        <v>109.85</v>
      </c>
      <c r="D208" s="317">
        <v>111.03333333333335</v>
      </c>
      <c r="E208" s="317">
        <v>108.11666666666669</v>
      </c>
      <c r="F208" s="317">
        <v>106.38333333333334</v>
      </c>
      <c r="G208" s="317">
        <v>103.46666666666668</v>
      </c>
      <c r="H208" s="317">
        <v>112.76666666666669</v>
      </c>
      <c r="I208" s="317">
        <v>115.68333333333335</v>
      </c>
      <c r="J208" s="317">
        <v>117.4166666666667</v>
      </c>
      <c r="K208" s="316">
        <v>113.95</v>
      </c>
      <c r="L208" s="316">
        <v>109.3</v>
      </c>
      <c r="M208" s="316">
        <v>30.347069999999999</v>
      </c>
      <c r="N208" s="1"/>
      <c r="O208" s="1"/>
    </row>
    <row r="209" spans="1:15" ht="12.75" customHeight="1">
      <c r="A209" s="30">
        <v>199</v>
      </c>
      <c r="B209" s="329" t="s">
        <v>121</v>
      </c>
      <c r="C209" s="316">
        <v>272.05</v>
      </c>
      <c r="D209" s="317">
        <v>273.09999999999997</v>
      </c>
      <c r="E209" s="317">
        <v>269.39999999999992</v>
      </c>
      <c r="F209" s="317">
        <v>266.74999999999994</v>
      </c>
      <c r="G209" s="317">
        <v>263.0499999999999</v>
      </c>
      <c r="H209" s="317">
        <v>275.74999999999994</v>
      </c>
      <c r="I209" s="317">
        <v>279.45</v>
      </c>
      <c r="J209" s="317">
        <v>282.09999999999997</v>
      </c>
      <c r="K209" s="316">
        <v>276.8</v>
      </c>
      <c r="L209" s="316">
        <v>270.45</v>
      </c>
      <c r="M209" s="316">
        <v>21.372119999999999</v>
      </c>
      <c r="N209" s="1"/>
      <c r="O209" s="1"/>
    </row>
    <row r="210" spans="1:15" ht="12.75" customHeight="1">
      <c r="A210" s="30">
        <v>200</v>
      </c>
      <c r="B210" s="329" t="s">
        <v>122</v>
      </c>
      <c r="C210" s="316">
        <v>2171.5500000000002</v>
      </c>
      <c r="D210" s="317">
        <v>2190.35</v>
      </c>
      <c r="E210" s="317">
        <v>2129.85</v>
      </c>
      <c r="F210" s="317">
        <v>2088.15</v>
      </c>
      <c r="G210" s="317">
        <v>2027.65</v>
      </c>
      <c r="H210" s="317">
        <v>2232.0499999999997</v>
      </c>
      <c r="I210" s="317">
        <v>2292.5499999999997</v>
      </c>
      <c r="J210" s="317">
        <v>2334.2499999999995</v>
      </c>
      <c r="K210" s="316">
        <v>2250.85</v>
      </c>
      <c r="L210" s="316">
        <v>2148.65</v>
      </c>
      <c r="M210" s="316">
        <v>16.083950000000002</v>
      </c>
      <c r="N210" s="1"/>
      <c r="O210" s="1"/>
    </row>
    <row r="211" spans="1:15" ht="12.75" customHeight="1">
      <c r="A211" s="30">
        <v>201</v>
      </c>
      <c r="B211" s="329" t="s">
        <v>262</v>
      </c>
      <c r="C211" s="316">
        <v>315.85000000000002</v>
      </c>
      <c r="D211" s="317">
        <v>318.28333333333336</v>
      </c>
      <c r="E211" s="317">
        <v>311.56666666666672</v>
      </c>
      <c r="F211" s="317">
        <v>307.28333333333336</v>
      </c>
      <c r="G211" s="317">
        <v>300.56666666666672</v>
      </c>
      <c r="H211" s="317">
        <v>322.56666666666672</v>
      </c>
      <c r="I211" s="317">
        <v>329.2833333333333</v>
      </c>
      <c r="J211" s="317">
        <v>333.56666666666672</v>
      </c>
      <c r="K211" s="316">
        <v>325</v>
      </c>
      <c r="L211" s="316">
        <v>314</v>
      </c>
      <c r="M211" s="316">
        <v>6.1242599999999996</v>
      </c>
      <c r="N211" s="1"/>
      <c r="O211" s="1"/>
    </row>
    <row r="212" spans="1:15" ht="12.75" customHeight="1">
      <c r="A212" s="30">
        <v>202</v>
      </c>
      <c r="B212" s="329" t="s">
        <v>832</v>
      </c>
      <c r="C212" s="316">
        <v>768.45</v>
      </c>
      <c r="D212" s="317">
        <v>765.9666666666667</v>
      </c>
      <c r="E212" s="317">
        <v>752.98333333333335</v>
      </c>
      <c r="F212" s="317">
        <v>737.51666666666665</v>
      </c>
      <c r="G212" s="317">
        <v>724.5333333333333</v>
      </c>
      <c r="H212" s="317">
        <v>781.43333333333339</v>
      </c>
      <c r="I212" s="317">
        <v>794.41666666666674</v>
      </c>
      <c r="J212" s="317">
        <v>809.88333333333344</v>
      </c>
      <c r="K212" s="316">
        <v>778.95</v>
      </c>
      <c r="L212" s="316">
        <v>750.5</v>
      </c>
      <c r="M212" s="316">
        <v>6.1926100000000002</v>
      </c>
      <c r="N212" s="1"/>
      <c r="O212" s="1"/>
    </row>
    <row r="213" spans="1:15" ht="12.75" customHeight="1">
      <c r="A213" s="30">
        <v>203</v>
      </c>
      <c r="B213" s="329" t="s">
        <v>390</v>
      </c>
      <c r="C213" s="316">
        <v>39180.300000000003</v>
      </c>
      <c r="D213" s="317">
        <v>39655.799999999996</v>
      </c>
      <c r="E213" s="317">
        <v>38664.499999999993</v>
      </c>
      <c r="F213" s="317">
        <v>38148.699999999997</v>
      </c>
      <c r="G213" s="317">
        <v>37157.399999999994</v>
      </c>
      <c r="H213" s="317">
        <v>40171.599999999991</v>
      </c>
      <c r="I213" s="317">
        <v>41162.899999999994</v>
      </c>
      <c r="J213" s="317">
        <v>41678.69999999999</v>
      </c>
      <c r="K213" s="316">
        <v>40647.1</v>
      </c>
      <c r="L213" s="316">
        <v>39140</v>
      </c>
      <c r="M213" s="316">
        <v>2.043E-2</v>
      </c>
      <c r="N213" s="1"/>
      <c r="O213" s="1"/>
    </row>
    <row r="214" spans="1:15" ht="12.75" customHeight="1">
      <c r="A214" s="30">
        <v>204</v>
      </c>
      <c r="B214" s="329" t="s">
        <v>391</v>
      </c>
      <c r="C214" s="316">
        <v>34.549999999999997</v>
      </c>
      <c r="D214" s="317">
        <v>34.783333333333331</v>
      </c>
      <c r="E214" s="317">
        <v>34.166666666666664</v>
      </c>
      <c r="F214" s="317">
        <v>33.783333333333331</v>
      </c>
      <c r="G214" s="317">
        <v>33.166666666666664</v>
      </c>
      <c r="H214" s="317">
        <v>35.166666666666664</v>
      </c>
      <c r="I214" s="317">
        <v>35.783333333333339</v>
      </c>
      <c r="J214" s="317">
        <v>36.166666666666664</v>
      </c>
      <c r="K214" s="316">
        <v>35.4</v>
      </c>
      <c r="L214" s="316">
        <v>34.4</v>
      </c>
      <c r="M214" s="316">
        <v>12.579689999999999</v>
      </c>
      <c r="N214" s="1"/>
      <c r="O214" s="1"/>
    </row>
    <row r="215" spans="1:15" ht="12.75" customHeight="1">
      <c r="A215" s="30">
        <v>205</v>
      </c>
      <c r="B215" s="329" t="s">
        <v>403</v>
      </c>
      <c r="C215" s="316">
        <v>81.8</v>
      </c>
      <c r="D215" s="317">
        <v>83.5</v>
      </c>
      <c r="E215" s="317">
        <v>79.599999999999994</v>
      </c>
      <c r="F215" s="317">
        <v>77.399999999999991</v>
      </c>
      <c r="G215" s="317">
        <v>73.499999999999986</v>
      </c>
      <c r="H215" s="317">
        <v>85.7</v>
      </c>
      <c r="I215" s="317">
        <v>89.600000000000009</v>
      </c>
      <c r="J215" s="317">
        <v>91.800000000000011</v>
      </c>
      <c r="K215" s="316">
        <v>87.4</v>
      </c>
      <c r="L215" s="316">
        <v>81.3</v>
      </c>
      <c r="M215" s="316">
        <v>109.34305999999999</v>
      </c>
      <c r="N215" s="1"/>
      <c r="O215" s="1"/>
    </row>
    <row r="216" spans="1:15" ht="12.75" customHeight="1">
      <c r="A216" s="30">
        <v>206</v>
      </c>
      <c r="B216" s="329" t="s">
        <v>123</v>
      </c>
      <c r="C216" s="316">
        <v>146.65</v>
      </c>
      <c r="D216" s="317">
        <v>150.01666666666668</v>
      </c>
      <c r="E216" s="317">
        <v>142.33333333333337</v>
      </c>
      <c r="F216" s="317">
        <v>138.01666666666668</v>
      </c>
      <c r="G216" s="317">
        <v>130.33333333333337</v>
      </c>
      <c r="H216" s="317">
        <v>154.33333333333337</v>
      </c>
      <c r="I216" s="317">
        <v>162.01666666666671</v>
      </c>
      <c r="J216" s="317">
        <v>166.33333333333337</v>
      </c>
      <c r="K216" s="316">
        <v>157.69999999999999</v>
      </c>
      <c r="L216" s="316">
        <v>145.69999999999999</v>
      </c>
      <c r="M216" s="316">
        <v>118.16558999999999</v>
      </c>
      <c r="N216" s="1"/>
      <c r="O216" s="1"/>
    </row>
    <row r="217" spans="1:15" ht="12.75" customHeight="1">
      <c r="A217" s="30">
        <v>207</v>
      </c>
      <c r="B217" s="329" t="s">
        <v>124</v>
      </c>
      <c r="C217" s="316">
        <v>724.25</v>
      </c>
      <c r="D217" s="317">
        <v>730.80000000000007</v>
      </c>
      <c r="E217" s="317">
        <v>714.60000000000014</v>
      </c>
      <c r="F217" s="317">
        <v>704.95</v>
      </c>
      <c r="G217" s="317">
        <v>688.75000000000011</v>
      </c>
      <c r="H217" s="317">
        <v>740.45000000000016</v>
      </c>
      <c r="I217" s="317">
        <v>756.6500000000002</v>
      </c>
      <c r="J217" s="317">
        <v>766.30000000000018</v>
      </c>
      <c r="K217" s="316">
        <v>747</v>
      </c>
      <c r="L217" s="316">
        <v>721.15</v>
      </c>
      <c r="M217" s="316">
        <v>122.12165</v>
      </c>
      <c r="N217" s="1"/>
      <c r="O217" s="1"/>
    </row>
    <row r="218" spans="1:15" ht="12.75" customHeight="1">
      <c r="A218" s="30">
        <v>208</v>
      </c>
      <c r="B218" s="329" t="s">
        <v>125</v>
      </c>
      <c r="C218" s="316">
        <v>1275.1500000000001</v>
      </c>
      <c r="D218" s="317">
        <v>1279.1166666666668</v>
      </c>
      <c r="E218" s="317">
        <v>1263.0833333333335</v>
      </c>
      <c r="F218" s="317">
        <v>1251.0166666666667</v>
      </c>
      <c r="G218" s="317">
        <v>1234.9833333333333</v>
      </c>
      <c r="H218" s="317">
        <v>1291.1833333333336</v>
      </c>
      <c r="I218" s="317">
        <v>1307.2166666666669</v>
      </c>
      <c r="J218" s="317">
        <v>1319.2833333333338</v>
      </c>
      <c r="K218" s="316">
        <v>1295.1500000000001</v>
      </c>
      <c r="L218" s="316">
        <v>1267.05</v>
      </c>
      <c r="M218" s="316">
        <v>2.8416700000000001</v>
      </c>
      <c r="N218" s="1"/>
      <c r="O218" s="1"/>
    </row>
    <row r="219" spans="1:15" ht="12.75" customHeight="1">
      <c r="A219" s="30">
        <v>209</v>
      </c>
      <c r="B219" s="329" t="s">
        <v>126</v>
      </c>
      <c r="C219" s="316">
        <v>511.35</v>
      </c>
      <c r="D219" s="317">
        <v>513.6</v>
      </c>
      <c r="E219" s="317">
        <v>503.20000000000005</v>
      </c>
      <c r="F219" s="317">
        <v>495.05</v>
      </c>
      <c r="G219" s="317">
        <v>484.65000000000003</v>
      </c>
      <c r="H219" s="317">
        <v>521.75</v>
      </c>
      <c r="I219" s="317">
        <v>532.14999999999986</v>
      </c>
      <c r="J219" s="317">
        <v>540.30000000000007</v>
      </c>
      <c r="K219" s="316">
        <v>524</v>
      </c>
      <c r="L219" s="316">
        <v>505.45</v>
      </c>
      <c r="M219" s="316">
        <v>30.180599999999998</v>
      </c>
      <c r="N219" s="1"/>
      <c r="O219" s="1"/>
    </row>
    <row r="220" spans="1:15" ht="12.75" customHeight="1">
      <c r="A220" s="30">
        <v>210</v>
      </c>
      <c r="B220" s="329" t="s">
        <v>407</v>
      </c>
      <c r="C220" s="316">
        <v>155.1</v>
      </c>
      <c r="D220" s="317">
        <v>157.54999999999998</v>
      </c>
      <c r="E220" s="317">
        <v>151.64999999999998</v>
      </c>
      <c r="F220" s="317">
        <v>148.19999999999999</v>
      </c>
      <c r="G220" s="317">
        <v>142.29999999999998</v>
      </c>
      <c r="H220" s="317">
        <v>160.99999999999997</v>
      </c>
      <c r="I220" s="317">
        <v>166.9</v>
      </c>
      <c r="J220" s="317">
        <v>170.34999999999997</v>
      </c>
      <c r="K220" s="316">
        <v>163.44999999999999</v>
      </c>
      <c r="L220" s="316">
        <v>154.1</v>
      </c>
      <c r="M220" s="316">
        <v>2.1818300000000002</v>
      </c>
      <c r="N220" s="1"/>
      <c r="O220" s="1"/>
    </row>
    <row r="221" spans="1:15" ht="12.75" customHeight="1">
      <c r="A221" s="30">
        <v>211</v>
      </c>
      <c r="B221" s="329" t="s">
        <v>393</v>
      </c>
      <c r="C221" s="316">
        <v>43.2</v>
      </c>
      <c r="D221" s="317">
        <v>44</v>
      </c>
      <c r="E221" s="317">
        <v>42.05</v>
      </c>
      <c r="F221" s="317">
        <v>40.9</v>
      </c>
      <c r="G221" s="317">
        <v>38.949999999999996</v>
      </c>
      <c r="H221" s="317">
        <v>45.15</v>
      </c>
      <c r="I221" s="317">
        <v>47.1</v>
      </c>
      <c r="J221" s="317">
        <v>48.25</v>
      </c>
      <c r="K221" s="316">
        <v>45.95</v>
      </c>
      <c r="L221" s="316">
        <v>42.85</v>
      </c>
      <c r="M221" s="316">
        <v>75.178939999999997</v>
      </c>
      <c r="N221" s="1"/>
      <c r="O221" s="1"/>
    </row>
    <row r="222" spans="1:15" ht="12.75" customHeight="1">
      <c r="A222" s="30">
        <v>212</v>
      </c>
      <c r="B222" s="329" t="s">
        <v>127</v>
      </c>
      <c r="C222" s="316">
        <v>9.1</v>
      </c>
      <c r="D222" s="317">
        <v>9.2333333333333325</v>
      </c>
      <c r="E222" s="317">
        <v>8.9166666666666643</v>
      </c>
      <c r="F222" s="317">
        <v>8.7333333333333325</v>
      </c>
      <c r="G222" s="317">
        <v>8.4166666666666643</v>
      </c>
      <c r="H222" s="317">
        <v>9.4166666666666643</v>
      </c>
      <c r="I222" s="317">
        <v>9.7333333333333307</v>
      </c>
      <c r="J222" s="317">
        <v>9.9166666666666643</v>
      </c>
      <c r="K222" s="316">
        <v>9.5500000000000007</v>
      </c>
      <c r="L222" s="316">
        <v>9.0500000000000007</v>
      </c>
      <c r="M222" s="316">
        <v>1239.64174</v>
      </c>
      <c r="N222" s="1"/>
      <c r="O222" s="1"/>
    </row>
    <row r="223" spans="1:15" ht="12.75" customHeight="1">
      <c r="A223" s="30">
        <v>213</v>
      </c>
      <c r="B223" s="329" t="s">
        <v>394</v>
      </c>
      <c r="C223" s="316">
        <v>55.2</v>
      </c>
      <c r="D223" s="317">
        <v>55.783333333333339</v>
      </c>
      <c r="E223" s="317">
        <v>53.966666666666676</v>
      </c>
      <c r="F223" s="317">
        <v>52.733333333333334</v>
      </c>
      <c r="G223" s="317">
        <v>50.916666666666671</v>
      </c>
      <c r="H223" s="317">
        <v>57.01666666666668</v>
      </c>
      <c r="I223" s="317">
        <v>58.833333333333343</v>
      </c>
      <c r="J223" s="317">
        <v>60.066666666666684</v>
      </c>
      <c r="K223" s="316">
        <v>57.6</v>
      </c>
      <c r="L223" s="316">
        <v>54.55</v>
      </c>
      <c r="M223" s="316">
        <v>71.76097</v>
      </c>
      <c r="N223" s="1"/>
      <c r="O223" s="1"/>
    </row>
    <row r="224" spans="1:15" ht="12.75" customHeight="1">
      <c r="A224" s="30">
        <v>214</v>
      </c>
      <c r="B224" s="329" t="s">
        <v>128</v>
      </c>
      <c r="C224" s="316">
        <v>38.4</v>
      </c>
      <c r="D224" s="317">
        <v>39.099999999999994</v>
      </c>
      <c r="E224" s="317">
        <v>37.399999999999991</v>
      </c>
      <c r="F224" s="317">
        <v>36.4</v>
      </c>
      <c r="G224" s="317">
        <v>34.699999999999996</v>
      </c>
      <c r="H224" s="317">
        <v>40.099999999999987</v>
      </c>
      <c r="I224" s="317">
        <v>41.79999999999999</v>
      </c>
      <c r="J224" s="317">
        <v>42.799999999999983</v>
      </c>
      <c r="K224" s="316">
        <v>40.799999999999997</v>
      </c>
      <c r="L224" s="316">
        <v>38.1</v>
      </c>
      <c r="M224" s="316">
        <v>583.86315000000002</v>
      </c>
      <c r="N224" s="1"/>
      <c r="O224" s="1"/>
    </row>
    <row r="225" spans="1:15" ht="12.75" customHeight="1">
      <c r="A225" s="30">
        <v>215</v>
      </c>
      <c r="B225" s="329" t="s">
        <v>405</v>
      </c>
      <c r="C225" s="316">
        <v>203.1</v>
      </c>
      <c r="D225" s="317">
        <v>205.7833333333333</v>
      </c>
      <c r="E225" s="317">
        <v>199.36666666666662</v>
      </c>
      <c r="F225" s="317">
        <v>195.63333333333333</v>
      </c>
      <c r="G225" s="317">
        <v>189.21666666666664</v>
      </c>
      <c r="H225" s="317">
        <v>209.51666666666659</v>
      </c>
      <c r="I225" s="317">
        <v>215.93333333333328</v>
      </c>
      <c r="J225" s="317">
        <v>219.66666666666657</v>
      </c>
      <c r="K225" s="316">
        <v>212.2</v>
      </c>
      <c r="L225" s="316">
        <v>202.05</v>
      </c>
      <c r="M225" s="316">
        <v>141.97623999999999</v>
      </c>
      <c r="N225" s="1"/>
      <c r="O225" s="1"/>
    </row>
    <row r="226" spans="1:15" ht="12.75" customHeight="1">
      <c r="A226" s="30">
        <v>216</v>
      </c>
      <c r="B226" s="329" t="s">
        <v>395</v>
      </c>
      <c r="C226" s="316">
        <v>865.85</v>
      </c>
      <c r="D226" s="317">
        <v>893.23333333333323</v>
      </c>
      <c r="E226" s="317">
        <v>821.66666666666652</v>
      </c>
      <c r="F226" s="317">
        <v>777.48333333333323</v>
      </c>
      <c r="G226" s="317">
        <v>705.91666666666652</v>
      </c>
      <c r="H226" s="317">
        <v>937.41666666666652</v>
      </c>
      <c r="I226" s="317">
        <v>1008.9833333333333</v>
      </c>
      <c r="J226" s="317">
        <v>1053.1666666666665</v>
      </c>
      <c r="K226" s="316">
        <v>964.8</v>
      </c>
      <c r="L226" s="316">
        <v>849.05</v>
      </c>
      <c r="M226" s="316">
        <v>2.3046799999999998</v>
      </c>
      <c r="N226" s="1"/>
      <c r="O226" s="1"/>
    </row>
    <row r="227" spans="1:15" ht="12.75" customHeight="1">
      <c r="A227" s="30">
        <v>217</v>
      </c>
      <c r="B227" s="329" t="s">
        <v>129</v>
      </c>
      <c r="C227" s="316">
        <v>346.9</v>
      </c>
      <c r="D227" s="317">
        <v>346.81666666666661</v>
      </c>
      <c r="E227" s="317">
        <v>340.73333333333323</v>
      </c>
      <c r="F227" s="317">
        <v>334.56666666666661</v>
      </c>
      <c r="G227" s="317">
        <v>328.48333333333323</v>
      </c>
      <c r="H227" s="317">
        <v>352.98333333333323</v>
      </c>
      <c r="I227" s="317">
        <v>359.06666666666661</v>
      </c>
      <c r="J227" s="317">
        <v>365.23333333333323</v>
      </c>
      <c r="K227" s="316">
        <v>352.9</v>
      </c>
      <c r="L227" s="316">
        <v>340.65</v>
      </c>
      <c r="M227" s="316">
        <v>22.637740000000001</v>
      </c>
      <c r="N227" s="1"/>
      <c r="O227" s="1"/>
    </row>
    <row r="228" spans="1:15" ht="12.75" customHeight="1">
      <c r="A228" s="30">
        <v>218</v>
      </c>
      <c r="B228" s="329" t="s">
        <v>396</v>
      </c>
      <c r="C228" s="316">
        <v>340.2</v>
      </c>
      <c r="D228" s="317">
        <v>344.66666666666669</v>
      </c>
      <c r="E228" s="317">
        <v>331.53333333333336</v>
      </c>
      <c r="F228" s="317">
        <v>322.86666666666667</v>
      </c>
      <c r="G228" s="317">
        <v>309.73333333333335</v>
      </c>
      <c r="H228" s="317">
        <v>353.33333333333337</v>
      </c>
      <c r="I228" s="317">
        <v>366.4666666666667</v>
      </c>
      <c r="J228" s="317">
        <v>375.13333333333338</v>
      </c>
      <c r="K228" s="316">
        <v>357.8</v>
      </c>
      <c r="L228" s="316">
        <v>336</v>
      </c>
      <c r="M228" s="316">
        <v>10.205719999999999</v>
      </c>
      <c r="N228" s="1"/>
      <c r="O228" s="1"/>
    </row>
    <row r="229" spans="1:15" ht="12.75" customHeight="1">
      <c r="A229" s="30">
        <v>219</v>
      </c>
      <c r="B229" s="329" t="s">
        <v>397</v>
      </c>
      <c r="C229" s="316">
        <v>1727.7</v>
      </c>
      <c r="D229" s="317">
        <v>1742.8999999999999</v>
      </c>
      <c r="E229" s="317">
        <v>1654.7999999999997</v>
      </c>
      <c r="F229" s="317">
        <v>1581.8999999999999</v>
      </c>
      <c r="G229" s="317">
        <v>1493.7999999999997</v>
      </c>
      <c r="H229" s="317">
        <v>1815.7999999999997</v>
      </c>
      <c r="I229" s="317">
        <v>1903.8999999999996</v>
      </c>
      <c r="J229" s="317">
        <v>1976.7999999999997</v>
      </c>
      <c r="K229" s="316">
        <v>1831</v>
      </c>
      <c r="L229" s="316">
        <v>1670</v>
      </c>
      <c r="M229" s="316">
        <v>0.70140999999999998</v>
      </c>
      <c r="N229" s="1"/>
      <c r="O229" s="1"/>
    </row>
    <row r="230" spans="1:15" ht="12.75" customHeight="1">
      <c r="A230" s="30">
        <v>220</v>
      </c>
      <c r="B230" s="329" t="s">
        <v>130</v>
      </c>
      <c r="C230" s="316">
        <v>257.45</v>
      </c>
      <c r="D230" s="317">
        <v>260.13333333333333</v>
      </c>
      <c r="E230" s="317">
        <v>251.31666666666666</v>
      </c>
      <c r="F230" s="317">
        <v>245.18333333333334</v>
      </c>
      <c r="G230" s="317">
        <v>236.36666666666667</v>
      </c>
      <c r="H230" s="317">
        <v>266.26666666666665</v>
      </c>
      <c r="I230" s="317">
        <v>275.08333333333326</v>
      </c>
      <c r="J230" s="317">
        <v>281.21666666666664</v>
      </c>
      <c r="K230" s="316">
        <v>268.95</v>
      </c>
      <c r="L230" s="316">
        <v>254</v>
      </c>
      <c r="M230" s="316">
        <v>141.85747000000001</v>
      </c>
      <c r="N230" s="1"/>
      <c r="O230" s="1"/>
    </row>
    <row r="231" spans="1:15" ht="12.75" customHeight="1">
      <c r="A231" s="30">
        <v>221</v>
      </c>
      <c r="B231" s="329" t="s">
        <v>402</v>
      </c>
      <c r="C231" s="316">
        <v>195.95</v>
      </c>
      <c r="D231" s="317">
        <v>198.41666666666666</v>
      </c>
      <c r="E231" s="317">
        <v>190.88333333333333</v>
      </c>
      <c r="F231" s="317">
        <v>185.81666666666666</v>
      </c>
      <c r="G231" s="317">
        <v>178.28333333333333</v>
      </c>
      <c r="H231" s="317">
        <v>203.48333333333332</v>
      </c>
      <c r="I231" s="317">
        <v>211.01666666666668</v>
      </c>
      <c r="J231" s="317">
        <v>216.08333333333331</v>
      </c>
      <c r="K231" s="316">
        <v>205.95</v>
      </c>
      <c r="L231" s="316">
        <v>193.35</v>
      </c>
      <c r="M231" s="316">
        <v>16.733979999999999</v>
      </c>
      <c r="N231" s="1"/>
      <c r="O231" s="1"/>
    </row>
    <row r="232" spans="1:15" ht="12.75" customHeight="1">
      <c r="A232" s="30">
        <v>222</v>
      </c>
      <c r="B232" s="329" t="s">
        <v>264</v>
      </c>
      <c r="C232" s="316">
        <v>4827.95</v>
      </c>
      <c r="D232" s="317">
        <v>4848.9333333333334</v>
      </c>
      <c r="E232" s="317">
        <v>4749.0166666666664</v>
      </c>
      <c r="F232" s="317">
        <v>4670.083333333333</v>
      </c>
      <c r="G232" s="317">
        <v>4570.1666666666661</v>
      </c>
      <c r="H232" s="317">
        <v>4927.8666666666668</v>
      </c>
      <c r="I232" s="317">
        <v>5027.7833333333328</v>
      </c>
      <c r="J232" s="317">
        <v>5106.7166666666672</v>
      </c>
      <c r="K232" s="316">
        <v>4948.8500000000004</v>
      </c>
      <c r="L232" s="316">
        <v>4770</v>
      </c>
      <c r="M232" s="316">
        <v>1.17665</v>
      </c>
      <c r="N232" s="1"/>
      <c r="O232" s="1"/>
    </row>
    <row r="233" spans="1:15" ht="12.75" customHeight="1">
      <c r="A233" s="30">
        <v>223</v>
      </c>
      <c r="B233" s="329" t="s">
        <v>404</v>
      </c>
      <c r="C233" s="316">
        <v>155.1</v>
      </c>
      <c r="D233" s="317">
        <v>156.15</v>
      </c>
      <c r="E233" s="317">
        <v>148.95000000000002</v>
      </c>
      <c r="F233" s="317">
        <v>142.80000000000001</v>
      </c>
      <c r="G233" s="317">
        <v>135.60000000000002</v>
      </c>
      <c r="H233" s="317">
        <v>162.30000000000001</v>
      </c>
      <c r="I233" s="317">
        <v>169.5</v>
      </c>
      <c r="J233" s="317">
        <v>175.65</v>
      </c>
      <c r="K233" s="316">
        <v>163.35</v>
      </c>
      <c r="L233" s="316">
        <v>150</v>
      </c>
      <c r="M233" s="316">
        <v>12.597519999999999</v>
      </c>
      <c r="N233" s="1"/>
      <c r="O233" s="1"/>
    </row>
    <row r="234" spans="1:15" ht="12.75" customHeight="1">
      <c r="A234" s="30">
        <v>224</v>
      </c>
      <c r="B234" s="329" t="s">
        <v>131</v>
      </c>
      <c r="C234" s="316">
        <v>1801.75</v>
      </c>
      <c r="D234" s="317">
        <v>1821.1833333333334</v>
      </c>
      <c r="E234" s="317">
        <v>1775.5666666666668</v>
      </c>
      <c r="F234" s="317">
        <v>1749.3833333333334</v>
      </c>
      <c r="G234" s="317">
        <v>1703.7666666666669</v>
      </c>
      <c r="H234" s="317">
        <v>1847.3666666666668</v>
      </c>
      <c r="I234" s="317">
        <v>1892.9833333333336</v>
      </c>
      <c r="J234" s="317">
        <v>1919.1666666666667</v>
      </c>
      <c r="K234" s="316">
        <v>1866.8</v>
      </c>
      <c r="L234" s="316">
        <v>1795</v>
      </c>
      <c r="M234" s="316">
        <v>3.1629200000000002</v>
      </c>
      <c r="N234" s="1"/>
      <c r="O234" s="1"/>
    </row>
    <row r="235" spans="1:15" ht="12.75" customHeight="1">
      <c r="A235" s="30">
        <v>225</v>
      </c>
      <c r="B235" s="329" t="s">
        <v>833</v>
      </c>
      <c r="C235" s="316">
        <v>1534.55</v>
      </c>
      <c r="D235" s="317">
        <v>1542.75</v>
      </c>
      <c r="E235" s="317">
        <v>1518.7</v>
      </c>
      <c r="F235" s="317">
        <v>1502.8500000000001</v>
      </c>
      <c r="G235" s="317">
        <v>1478.8000000000002</v>
      </c>
      <c r="H235" s="317">
        <v>1558.6</v>
      </c>
      <c r="I235" s="317">
        <v>1582.65</v>
      </c>
      <c r="J235" s="317">
        <v>1598.4999999999998</v>
      </c>
      <c r="K235" s="316">
        <v>1566.8</v>
      </c>
      <c r="L235" s="316">
        <v>1526.9</v>
      </c>
      <c r="M235" s="316">
        <v>0.20186999999999999</v>
      </c>
      <c r="N235" s="1"/>
      <c r="O235" s="1"/>
    </row>
    <row r="236" spans="1:15" ht="12.75" customHeight="1">
      <c r="A236" s="30">
        <v>226</v>
      </c>
      <c r="B236" s="329" t="s">
        <v>408</v>
      </c>
      <c r="C236" s="316">
        <v>367.1</v>
      </c>
      <c r="D236" s="317">
        <v>369.13333333333338</v>
      </c>
      <c r="E236" s="317">
        <v>361.61666666666679</v>
      </c>
      <c r="F236" s="317">
        <v>356.13333333333338</v>
      </c>
      <c r="G236" s="317">
        <v>348.61666666666679</v>
      </c>
      <c r="H236" s="317">
        <v>374.61666666666679</v>
      </c>
      <c r="I236" s="317">
        <v>382.13333333333333</v>
      </c>
      <c r="J236" s="317">
        <v>387.61666666666679</v>
      </c>
      <c r="K236" s="316">
        <v>376.65</v>
      </c>
      <c r="L236" s="316">
        <v>363.65</v>
      </c>
      <c r="M236" s="316">
        <v>0.43223</v>
      </c>
      <c r="N236" s="1"/>
      <c r="O236" s="1"/>
    </row>
    <row r="237" spans="1:15" ht="12.75" customHeight="1">
      <c r="A237" s="30">
        <v>227</v>
      </c>
      <c r="B237" s="329" t="s">
        <v>132</v>
      </c>
      <c r="C237" s="316">
        <v>978.3</v>
      </c>
      <c r="D237" s="317">
        <v>992.76666666666677</v>
      </c>
      <c r="E237" s="317">
        <v>956.53333333333353</v>
      </c>
      <c r="F237" s="317">
        <v>934.76666666666677</v>
      </c>
      <c r="G237" s="317">
        <v>898.53333333333353</v>
      </c>
      <c r="H237" s="317">
        <v>1014.5333333333335</v>
      </c>
      <c r="I237" s="317">
        <v>1050.7666666666669</v>
      </c>
      <c r="J237" s="317">
        <v>1072.5333333333335</v>
      </c>
      <c r="K237" s="316">
        <v>1029</v>
      </c>
      <c r="L237" s="316">
        <v>971</v>
      </c>
      <c r="M237" s="316">
        <v>45.65643</v>
      </c>
      <c r="N237" s="1"/>
      <c r="O237" s="1"/>
    </row>
    <row r="238" spans="1:15" ht="12.75" customHeight="1">
      <c r="A238" s="30">
        <v>228</v>
      </c>
      <c r="B238" s="329" t="s">
        <v>133</v>
      </c>
      <c r="C238" s="316">
        <v>200.45</v>
      </c>
      <c r="D238" s="317">
        <v>202.45000000000002</v>
      </c>
      <c r="E238" s="317">
        <v>197.65000000000003</v>
      </c>
      <c r="F238" s="317">
        <v>194.85000000000002</v>
      </c>
      <c r="G238" s="317">
        <v>190.05000000000004</v>
      </c>
      <c r="H238" s="317">
        <v>205.25000000000003</v>
      </c>
      <c r="I238" s="317">
        <v>210.05000000000004</v>
      </c>
      <c r="J238" s="317">
        <v>212.85000000000002</v>
      </c>
      <c r="K238" s="316">
        <v>207.25</v>
      </c>
      <c r="L238" s="316">
        <v>199.65</v>
      </c>
      <c r="M238" s="316">
        <v>30.710979999999999</v>
      </c>
      <c r="N238" s="1"/>
      <c r="O238" s="1"/>
    </row>
    <row r="239" spans="1:15" ht="12.75" customHeight="1">
      <c r="A239" s="30">
        <v>229</v>
      </c>
      <c r="B239" s="329" t="s">
        <v>409</v>
      </c>
      <c r="C239" s="316">
        <v>17.2</v>
      </c>
      <c r="D239" s="317">
        <v>17.416666666666668</v>
      </c>
      <c r="E239" s="317">
        <v>16.833333333333336</v>
      </c>
      <c r="F239" s="317">
        <v>16.466666666666669</v>
      </c>
      <c r="G239" s="317">
        <v>15.883333333333336</v>
      </c>
      <c r="H239" s="317">
        <v>17.783333333333335</v>
      </c>
      <c r="I239" s="317">
        <v>18.366666666666671</v>
      </c>
      <c r="J239" s="317">
        <v>18.733333333333334</v>
      </c>
      <c r="K239" s="316">
        <v>18</v>
      </c>
      <c r="L239" s="316">
        <v>17.05</v>
      </c>
      <c r="M239" s="316">
        <v>23.21902</v>
      </c>
      <c r="N239" s="1"/>
      <c r="O239" s="1"/>
    </row>
    <row r="240" spans="1:15" ht="12.75" customHeight="1">
      <c r="A240" s="30">
        <v>230</v>
      </c>
      <c r="B240" s="329" t="s">
        <v>134</v>
      </c>
      <c r="C240" s="316">
        <v>1535.55</v>
      </c>
      <c r="D240" s="317">
        <v>1545.2333333333336</v>
      </c>
      <c r="E240" s="317">
        <v>1520.4666666666672</v>
      </c>
      <c r="F240" s="317">
        <v>1505.3833333333337</v>
      </c>
      <c r="G240" s="317">
        <v>1480.6166666666672</v>
      </c>
      <c r="H240" s="317">
        <v>1560.3166666666671</v>
      </c>
      <c r="I240" s="317">
        <v>1585.0833333333335</v>
      </c>
      <c r="J240" s="317">
        <v>1600.166666666667</v>
      </c>
      <c r="K240" s="316">
        <v>1570</v>
      </c>
      <c r="L240" s="316">
        <v>1530.15</v>
      </c>
      <c r="M240" s="316">
        <v>62.209589999999999</v>
      </c>
      <c r="N240" s="1"/>
      <c r="O240" s="1"/>
    </row>
    <row r="241" spans="1:15" ht="12.75" customHeight="1">
      <c r="A241" s="30">
        <v>231</v>
      </c>
      <c r="B241" s="329" t="s">
        <v>410</v>
      </c>
      <c r="C241" s="316">
        <v>1596.45</v>
      </c>
      <c r="D241" s="317">
        <v>1607.1333333333332</v>
      </c>
      <c r="E241" s="317">
        <v>1561.5166666666664</v>
      </c>
      <c r="F241" s="317">
        <v>1526.5833333333333</v>
      </c>
      <c r="G241" s="317">
        <v>1480.9666666666665</v>
      </c>
      <c r="H241" s="317">
        <v>1642.0666666666664</v>
      </c>
      <c r="I241" s="317">
        <v>1687.6833333333332</v>
      </c>
      <c r="J241" s="317">
        <v>1722.6166666666663</v>
      </c>
      <c r="K241" s="316">
        <v>1652.75</v>
      </c>
      <c r="L241" s="316">
        <v>1572.2</v>
      </c>
      <c r="M241" s="316">
        <v>0.17002</v>
      </c>
      <c r="N241" s="1"/>
      <c r="O241" s="1"/>
    </row>
    <row r="242" spans="1:15" ht="12.75" customHeight="1">
      <c r="A242" s="30">
        <v>232</v>
      </c>
      <c r="B242" s="329" t="s">
        <v>411</v>
      </c>
      <c r="C242" s="316">
        <v>477.55</v>
      </c>
      <c r="D242" s="317">
        <v>482.73333333333335</v>
      </c>
      <c r="E242" s="317">
        <v>470.41666666666669</v>
      </c>
      <c r="F242" s="317">
        <v>463.28333333333336</v>
      </c>
      <c r="G242" s="317">
        <v>450.9666666666667</v>
      </c>
      <c r="H242" s="317">
        <v>489.86666666666667</v>
      </c>
      <c r="I242" s="317">
        <v>502.18333333333328</v>
      </c>
      <c r="J242" s="317">
        <v>509.31666666666666</v>
      </c>
      <c r="K242" s="316">
        <v>495.05</v>
      </c>
      <c r="L242" s="316">
        <v>475.6</v>
      </c>
      <c r="M242" s="316">
        <v>4.8804299999999996</v>
      </c>
      <c r="N242" s="1"/>
      <c r="O242" s="1"/>
    </row>
    <row r="243" spans="1:15" ht="12.75" customHeight="1">
      <c r="A243" s="30">
        <v>233</v>
      </c>
      <c r="B243" s="329" t="s">
        <v>412</v>
      </c>
      <c r="C243" s="316">
        <v>763.6</v>
      </c>
      <c r="D243" s="317">
        <v>776.08333333333337</v>
      </c>
      <c r="E243" s="317">
        <v>745.16666666666674</v>
      </c>
      <c r="F243" s="317">
        <v>726.73333333333335</v>
      </c>
      <c r="G243" s="317">
        <v>695.81666666666672</v>
      </c>
      <c r="H243" s="317">
        <v>794.51666666666677</v>
      </c>
      <c r="I243" s="317">
        <v>825.43333333333351</v>
      </c>
      <c r="J243" s="317">
        <v>843.86666666666679</v>
      </c>
      <c r="K243" s="316">
        <v>807</v>
      </c>
      <c r="L243" s="316">
        <v>757.65</v>
      </c>
      <c r="M243" s="316">
        <v>5.3932900000000004</v>
      </c>
      <c r="N243" s="1"/>
      <c r="O243" s="1"/>
    </row>
    <row r="244" spans="1:15" ht="12.75" customHeight="1">
      <c r="A244" s="30">
        <v>234</v>
      </c>
      <c r="B244" s="329" t="s">
        <v>406</v>
      </c>
      <c r="C244" s="316">
        <v>17.850000000000001</v>
      </c>
      <c r="D244" s="317">
        <v>17.95</v>
      </c>
      <c r="E244" s="317">
        <v>17.7</v>
      </c>
      <c r="F244" s="317">
        <v>17.55</v>
      </c>
      <c r="G244" s="317">
        <v>17.3</v>
      </c>
      <c r="H244" s="317">
        <v>18.099999999999998</v>
      </c>
      <c r="I244" s="317">
        <v>18.349999999999998</v>
      </c>
      <c r="J244" s="317">
        <v>18.499999999999996</v>
      </c>
      <c r="K244" s="316">
        <v>18.2</v>
      </c>
      <c r="L244" s="316">
        <v>17.8</v>
      </c>
      <c r="M244" s="316">
        <v>16.479209999999998</v>
      </c>
      <c r="N244" s="1"/>
      <c r="O244" s="1"/>
    </row>
    <row r="245" spans="1:15" ht="12.75" customHeight="1">
      <c r="A245" s="30">
        <v>235</v>
      </c>
      <c r="B245" s="329" t="s">
        <v>135</v>
      </c>
      <c r="C245" s="316">
        <v>125.85</v>
      </c>
      <c r="D245" s="317">
        <v>126.55</v>
      </c>
      <c r="E245" s="317">
        <v>124.4</v>
      </c>
      <c r="F245" s="317">
        <v>122.95</v>
      </c>
      <c r="G245" s="317">
        <v>120.80000000000001</v>
      </c>
      <c r="H245" s="317">
        <v>128</v>
      </c>
      <c r="I245" s="317">
        <v>130.15</v>
      </c>
      <c r="J245" s="317">
        <v>131.6</v>
      </c>
      <c r="K245" s="316">
        <v>128.69999999999999</v>
      </c>
      <c r="L245" s="316">
        <v>125.1</v>
      </c>
      <c r="M245" s="316">
        <v>54.122900000000001</v>
      </c>
      <c r="N245" s="1"/>
      <c r="O245" s="1"/>
    </row>
    <row r="246" spans="1:15" ht="12.75" customHeight="1">
      <c r="A246" s="30">
        <v>236</v>
      </c>
      <c r="B246" s="329" t="s">
        <v>398</v>
      </c>
      <c r="C246" s="316">
        <v>433.3</v>
      </c>
      <c r="D246" s="317">
        <v>437.15000000000003</v>
      </c>
      <c r="E246" s="317">
        <v>422.15000000000009</v>
      </c>
      <c r="F246" s="317">
        <v>411.00000000000006</v>
      </c>
      <c r="G246" s="317">
        <v>396.00000000000011</v>
      </c>
      <c r="H246" s="317">
        <v>448.30000000000007</v>
      </c>
      <c r="I246" s="317">
        <v>463.29999999999995</v>
      </c>
      <c r="J246" s="317">
        <v>474.45000000000005</v>
      </c>
      <c r="K246" s="316">
        <v>452.15</v>
      </c>
      <c r="L246" s="316">
        <v>426</v>
      </c>
      <c r="M246" s="316">
        <v>2.6117699999999999</v>
      </c>
      <c r="N246" s="1"/>
      <c r="O246" s="1"/>
    </row>
    <row r="247" spans="1:15" ht="12.75" customHeight="1">
      <c r="A247" s="30">
        <v>237</v>
      </c>
      <c r="B247" s="329" t="s">
        <v>265</v>
      </c>
      <c r="C247" s="316">
        <v>1000.2</v>
      </c>
      <c r="D247" s="317">
        <v>1010.1166666666668</v>
      </c>
      <c r="E247" s="317">
        <v>982.78333333333353</v>
      </c>
      <c r="F247" s="317">
        <v>965.36666666666679</v>
      </c>
      <c r="G247" s="317">
        <v>938.03333333333353</v>
      </c>
      <c r="H247" s="317">
        <v>1027.5333333333335</v>
      </c>
      <c r="I247" s="317">
        <v>1054.8666666666668</v>
      </c>
      <c r="J247" s="317">
        <v>1072.2833333333335</v>
      </c>
      <c r="K247" s="316">
        <v>1037.45</v>
      </c>
      <c r="L247" s="316">
        <v>992.7</v>
      </c>
      <c r="M247" s="316">
        <v>3.0744600000000002</v>
      </c>
      <c r="N247" s="1"/>
      <c r="O247" s="1"/>
    </row>
    <row r="248" spans="1:15" ht="12.75" customHeight="1">
      <c r="A248" s="30">
        <v>238</v>
      </c>
      <c r="B248" s="329" t="s">
        <v>399</v>
      </c>
      <c r="C248" s="316">
        <v>223.9</v>
      </c>
      <c r="D248" s="317">
        <v>227.33333333333334</v>
      </c>
      <c r="E248" s="317">
        <v>218.86666666666667</v>
      </c>
      <c r="F248" s="317">
        <v>213.83333333333334</v>
      </c>
      <c r="G248" s="317">
        <v>205.36666666666667</v>
      </c>
      <c r="H248" s="317">
        <v>232.36666666666667</v>
      </c>
      <c r="I248" s="317">
        <v>240.83333333333331</v>
      </c>
      <c r="J248" s="317">
        <v>245.86666666666667</v>
      </c>
      <c r="K248" s="316">
        <v>235.8</v>
      </c>
      <c r="L248" s="316">
        <v>222.3</v>
      </c>
      <c r="M248" s="316">
        <v>8.4586400000000008</v>
      </c>
      <c r="N248" s="1"/>
      <c r="O248" s="1"/>
    </row>
    <row r="249" spans="1:15" ht="12.75" customHeight="1">
      <c r="A249" s="30">
        <v>239</v>
      </c>
      <c r="B249" s="329" t="s">
        <v>400</v>
      </c>
      <c r="C249" s="316">
        <v>40.75</v>
      </c>
      <c r="D249" s="317">
        <v>40.9</v>
      </c>
      <c r="E249" s="317">
        <v>40.349999999999994</v>
      </c>
      <c r="F249" s="317">
        <v>39.949999999999996</v>
      </c>
      <c r="G249" s="317">
        <v>39.399999999999991</v>
      </c>
      <c r="H249" s="317">
        <v>41.3</v>
      </c>
      <c r="I249" s="317">
        <v>41.849999999999994</v>
      </c>
      <c r="J249" s="317">
        <v>42.25</v>
      </c>
      <c r="K249" s="316">
        <v>41.45</v>
      </c>
      <c r="L249" s="316">
        <v>40.5</v>
      </c>
      <c r="M249" s="316">
        <v>6.2943600000000002</v>
      </c>
      <c r="N249" s="1"/>
      <c r="O249" s="1"/>
    </row>
    <row r="250" spans="1:15" ht="12.75" customHeight="1">
      <c r="A250" s="30">
        <v>240</v>
      </c>
      <c r="B250" s="329" t="s">
        <v>136</v>
      </c>
      <c r="C250" s="316">
        <v>721.65</v>
      </c>
      <c r="D250" s="317">
        <v>728.5</v>
      </c>
      <c r="E250" s="317">
        <v>712.3</v>
      </c>
      <c r="F250" s="317">
        <v>702.94999999999993</v>
      </c>
      <c r="G250" s="317">
        <v>686.74999999999989</v>
      </c>
      <c r="H250" s="317">
        <v>737.85</v>
      </c>
      <c r="I250" s="317">
        <v>754.05000000000007</v>
      </c>
      <c r="J250" s="317">
        <v>763.40000000000009</v>
      </c>
      <c r="K250" s="316">
        <v>744.7</v>
      </c>
      <c r="L250" s="316">
        <v>719.15</v>
      </c>
      <c r="M250" s="316">
        <v>16.540400000000002</v>
      </c>
      <c r="N250" s="1"/>
      <c r="O250" s="1"/>
    </row>
    <row r="251" spans="1:15" ht="12.75" customHeight="1">
      <c r="A251" s="30">
        <v>241</v>
      </c>
      <c r="B251" s="329" t="s">
        <v>826</v>
      </c>
      <c r="C251" s="316">
        <v>22</v>
      </c>
      <c r="D251" s="317">
        <v>22.116666666666664</v>
      </c>
      <c r="E251" s="317">
        <v>21.883333333333326</v>
      </c>
      <c r="F251" s="317">
        <v>21.766666666666662</v>
      </c>
      <c r="G251" s="317">
        <v>21.533333333333324</v>
      </c>
      <c r="H251" s="317">
        <v>22.233333333333327</v>
      </c>
      <c r="I251" s="317">
        <v>22.466666666666669</v>
      </c>
      <c r="J251" s="317">
        <v>22.583333333333329</v>
      </c>
      <c r="K251" s="316">
        <v>22.35</v>
      </c>
      <c r="L251" s="316">
        <v>22</v>
      </c>
      <c r="M251" s="316">
        <v>50.20823</v>
      </c>
      <c r="N251" s="1"/>
      <c r="O251" s="1"/>
    </row>
    <row r="252" spans="1:15" ht="12.75" customHeight="1">
      <c r="A252" s="30">
        <v>242</v>
      </c>
      <c r="B252" s="329" t="s">
        <v>263</v>
      </c>
      <c r="C252" s="316">
        <v>520.29999999999995</v>
      </c>
      <c r="D252" s="317">
        <v>530.43333333333328</v>
      </c>
      <c r="E252" s="317">
        <v>504.86666666666656</v>
      </c>
      <c r="F252" s="317">
        <v>489.43333333333328</v>
      </c>
      <c r="G252" s="317">
        <v>463.86666666666656</v>
      </c>
      <c r="H252" s="317">
        <v>545.86666666666656</v>
      </c>
      <c r="I252" s="317">
        <v>571.43333333333339</v>
      </c>
      <c r="J252" s="317">
        <v>586.86666666666656</v>
      </c>
      <c r="K252" s="316">
        <v>556</v>
      </c>
      <c r="L252" s="316">
        <v>515</v>
      </c>
      <c r="M252" s="316">
        <v>4.3237800000000002</v>
      </c>
      <c r="N252" s="1"/>
      <c r="O252" s="1"/>
    </row>
    <row r="253" spans="1:15" ht="12.75" customHeight="1">
      <c r="A253" s="30">
        <v>243</v>
      </c>
      <c r="B253" s="329" t="s">
        <v>137</v>
      </c>
      <c r="C253" s="316">
        <v>259.75</v>
      </c>
      <c r="D253" s="317">
        <v>261.46666666666664</v>
      </c>
      <c r="E253" s="317">
        <v>256.88333333333327</v>
      </c>
      <c r="F253" s="317">
        <v>254.01666666666665</v>
      </c>
      <c r="G253" s="317">
        <v>249.43333333333328</v>
      </c>
      <c r="H253" s="317">
        <v>264.33333333333326</v>
      </c>
      <c r="I253" s="317">
        <v>268.91666666666663</v>
      </c>
      <c r="J253" s="317">
        <v>271.78333333333325</v>
      </c>
      <c r="K253" s="316">
        <v>266.05</v>
      </c>
      <c r="L253" s="316">
        <v>258.60000000000002</v>
      </c>
      <c r="M253" s="316">
        <v>259.51999000000001</v>
      </c>
      <c r="N253" s="1"/>
      <c r="O253" s="1"/>
    </row>
    <row r="254" spans="1:15" ht="12.75" customHeight="1">
      <c r="A254" s="30">
        <v>244</v>
      </c>
      <c r="B254" s="329" t="s">
        <v>401</v>
      </c>
      <c r="C254" s="316">
        <v>95.55</v>
      </c>
      <c r="D254" s="317">
        <v>96.416666666666671</v>
      </c>
      <c r="E254" s="317">
        <v>93.533333333333346</v>
      </c>
      <c r="F254" s="317">
        <v>91.51666666666668</v>
      </c>
      <c r="G254" s="317">
        <v>88.633333333333354</v>
      </c>
      <c r="H254" s="317">
        <v>98.433333333333337</v>
      </c>
      <c r="I254" s="317">
        <v>101.31666666666666</v>
      </c>
      <c r="J254" s="317">
        <v>103.33333333333333</v>
      </c>
      <c r="K254" s="316">
        <v>99.3</v>
      </c>
      <c r="L254" s="316">
        <v>94.4</v>
      </c>
      <c r="M254" s="316">
        <v>1.9730700000000001</v>
      </c>
      <c r="N254" s="1"/>
      <c r="O254" s="1"/>
    </row>
    <row r="255" spans="1:15" ht="12.75" customHeight="1">
      <c r="A255" s="30">
        <v>245</v>
      </c>
      <c r="B255" s="329" t="s">
        <v>419</v>
      </c>
      <c r="C255" s="316">
        <v>106.45</v>
      </c>
      <c r="D255" s="317">
        <v>106.96666666666665</v>
      </c>
      <c r="E255" s="317">
        <v>103.98333333333331</v>
      </c>
      <c r="F255" s="317">
        <v>101.51666666666665</v>
      </c>
      <c r="G255" s="317">
        <v>98.533333333333303</v>
      </c>
      <c r="H255" s="317">
        <v>109.43333333333331</v>
      </c>
      <c r="I255" s="317">
        <v>112.41666666666666</v>
      </c>
      <c r="J255" s="317">
        <v>114.88333333333331</v>
      </c>
      <c r="K255" s="316">
        <v>109.95</v>
      </c>
      <c r="L255" s="316">
        <v>104.5</v>
      </c>
      <c r="M255" s="316">
        <v>6.8374699999999997</v>
      </c>
      <c r="N255" s="1"/>
      <c r="O255" s="1"/>
    </row>
    <row r="256" spans="1:15" ht="12.75" customHeight="1">
      <c r="A256" s="30">
        <v>246</v>
      </c>
      <c r="B256" s="329" t="s">
        <v>413</v>
      </c>
      <c r="C256" s="316">
        <v>1634.35</v>
      </c>
      <c r="D256" s="317">
        <v>1645.8333333333333</v>
      </c>
      <c r="E256" s="317">
        <v>1591.6666666666665</v>
      </c>
      <c r="F256" s="317">
        <v>1548.9833333333333</v>
      </c>
      <c r="G256" s="317">
        <v>1494.8166666666666</v>
      </c>
      <c r="H256" s="317">
        <v>1688.5166666666664</v>
      </c>
      <c r="I256" s="317">
        <v>1742.6833333333329</v>
      </c>
      <c r="J256" s="317">
        <v>1785.3666666666663</v>
      </c>
      <c r="K256" s="316">
        <v>1700</v>
      </c>
      <c r="L256" s="316">
        <v>1603.15</v>
      </c>
      <c r="M256" s="316">
        <v>0.60897999999999997</v>
      </c>
      <c r="N256" s="1"/>
      <c r="O256" s="1"/>
    </row>
    <row r="257" spans="1:15" ht="12.75" customHeight="1">
      <c r="A257" s="30">
        <v>247</v>
      </c>
      <c r="B257" s="329" t="s">
        <v>423</v>
      </c>
      <c r="C257" s="316">
        <v>1909.45</v>
      </c>
      <c r="D257" s="317">
        <v>1917.1833333333334</v>
      </c>
      <c r="E257" s="317">
        <v>1882.2666666666669</v>
      </c>
      <c r="F257" s="317">
        <v>1855.0833333333335</v>
      </c>
      <c r="G257" s="317">
        <v>1820.166666666667</v>
      </c>
      <c r="H257" s="317">
        <v>1944.3666666666668</v>
      </c>
      <c r="I257" s="317">
        <v>1979.2833333333333</v>
      </c>
      <c r="J257" s="317">
        <v>2006.4666666666667</v>
      </c>
      <c r="K257" s="316">
        <v>1952.1</v>
      </c>
      <c r="L257" s="316">
        <v>1890</v>
      </c>
      <c r="M257" s="316">
        <v>4.6589999999999999E-2</v>
      </c>
      <c r="N257" s="1"/>
      <c r="O257" s="1"/>
    </row>
    <row r="258" spans="1:15" ht="12.75" customHeight="1">
      <c r="A258" s="30">
        <v>248</v>
      </c>
      <c r="B258" s="329" t="s">
        <v>420</v>
      </c>
      <c r="C258" s="316">
        <v>90.1</v>
      </c>
      <c r="D258" s="317">
        <v>90.850000000000009</v>
      </c>
      <c r="E258" s="317">
        <v>87.950000000000017</v>
      </c>
      <c r="F258" s="317">
        <v>85.800000000000011</v>
      </c>
      <c r="G258" s="317">
        <v>82.90000000000002</v>
      </c>
      <c r="H258" s="317">
        <v>93.000000000000014</v>
      </c>
      <c r="I258" s="317">
        <v>95.90000000000002</v>
      </c>
      <c r="J258" s="317">
        <v>98.050000000000011</v>
      </c>
      <c r="K258" s="316">
        <v>93.75</v>
      </c>
      <c r="L258" s="316">
        <v>88.7</v>
      </c>
      <c r="M258" s="316">
        <v>8.8843899999999998</v>
      </c>
      <c r="N258" s="1"/>
      <c r="O258" s="1"/>
    </row>
    <row r="259" spans="1:15" ht="12.75" customHeight="1">
      <c r="A259" s="30">
        <v>249</v>
      </c>
      <c r="B259" s="329" t="s">
        <v>138</v>
      </c>
      <c r="C259" s="316">
        <v>520.35</v>
      </c>
      <c r="D259" s="317">
        <v>525.88333333333333</v>
      </c>
      <c r="E259" s="317">
        <v>511.76666666666665</v>
      </c>
      <c r="F259" s="317">
        <v>503.18333333333328</v>
      </c>
      <c r="G259" s="317">
        <v>489.06666666666661</v>
      </c>
      <c r="H259" s="317">
        <v>534.4666666666667</v>
      </c>
      <c r="I259" s="317">
        <v>548.58333333333326</v>
      </c>
      <c r="J259" s="317">
        <v>557.16666666666674</v>
      </c>
      <c r="K259" s="316">
        <v>540</v>
      </c>
      <c r="L259" s="316">
        <v>517.29999999999995</v>
      </c>
      <c r="M259" s="316">
        <v>41.775379999999998</v>
      </c>
      <c r="N259" s="1"/>
      <c r="O259" s="1"/>
    </row>
    <row r="260" spans="1:15" ht="12.75" customHeight="1">
      <c r="A260" s="30">
        <v>250</v>
      </c>
      <c r="B260" s="329" t="s">
        <v>414</v>
      </c>
      <c r="C260" s="316">
        <v>2490.0500000000002</v>
      </c>
      <c r="D260" s="317">
        <v>2518.7333333333336</v>
      </c>
      <c r="E260" s="317">
        <v>2418.416666666667</v>
      </c>
      <c r="F260" s="317">
        <v>2346.7833333333333</v>
      </c>
      <c r="G260" s="317">
        <v>2246.4666666666667</v>
      </c>
      <c r="H260" s="317">
        <v>2590.3666666666672</v>
      </c>
      <c r="I260" s="317">
        <v>2690.6833333333338</v>
      </c>
      <c r="J260" s="317">
        <v>2762.3166666666675</v>
      </c>
      <c r="K260" s="316">
        <v>2619.0500000000002</v>
      </c>
      <c r="L260" s="316">
        <v>2447.1</v>
      </c>
      <c r="M260" s="316">
        <v>1.11378</v>
      </c>
      <c r="N260" s="1"/>
      <c r="O260" s="1"/>
    </row>
    <row r="261" spans="1:15" ht="12.75" customHeight="1">
      <c r="A261" s="30">
        <v>251</v>
      </c>
      <c r="B261" s="329" t="s">
        <v>415</v>
      </c>
      <c r="C261" s="316">
        <v>414.9</v>
      </c>
      <c r="D261" s="317">
        <v>422.96666666666664</v>
      </c>
      <c r="E261" s="317">
        <v>398.98333333333329</v>
      </c>
      <c r="F261" s="317">
        <v>383.06666666666666</v>
      </c>
      <c r="G261" s="317">
        <v>359.08333333333331</v>
      </c>
      <c r="H261" s="317">
        <v>438.88333333333327</v>
      </c>
      <c r="I261" s="317">
        <v>462.86666666666662</v>
      </c>
      <c r="J261" s="317">
        <v>478.78333333333325</v>
      </c>
      <c r="K261" s="316">
        <v>446.95</v>
      </c>
      <c r="L261" s="316">
        <v>407.05</v>
      </c>
      <c r="M261" s="316">
        <v>1.5080800000000001</v>
      </c>
      <c r="N261" s="1"/>
      <c r="O261" s="1"/>
    </row>
    <row r="262" spans="1:15" ht="12.75" customHeight="1">
      <c r="A262" s="30">
        <v>252</v>
      </c>
      <c r="B262" s="329" t="s">
        <v>416</v>
      </c>
      <c r="C262" s="316">
        <v>347.9</v>
      </c>
      <c r="D262" s="317">
        <v>350.2</v>
      </c>
      <c r="E262" s="317">
        <v>337.7</v>
      </c>
      <c r="F262" s="317">
        <v>327.5</v>
      </c>
      <c r="G262" s="317">
        <v>315</v>
      </c>
      <c r="H262" s="317">
        <v>360.4</v>
      </c>
      <c r="I262" s="317">
        <v>372.9</v>
      </c>
      <c r="J262" s="317">
        <v>383.09999999999997</v>
      </c>
      <c r="K262" s="316">
        <v>362.7</v>
      </c>
      <c r="L262" s="316">
        <v>340</v>
      </c>
      <c r="M262" s="316">
        <v>10.07296</v>
      </c>
      <c r="N262" s="1"/>
      <c r="O262" s="1"/>
    </row>
    <row r="263" spans="1:15" ht="12.75" customHeight="1">
      <c r="A263" s="30">
        <v>253</v>
      </c>
      <c r="B263" s="329" t="s">
        <v>417</v>
      </c>
      <c r="C263" s="316">
        <v>124.25</v>
      </c>
      <c r="D263" s="317">
        <v>125.43333333333334</v>
      </c>
      <c r="E263" s="317">
        <v>122.31666666666666</v>
      </c>
      <c r="F263" s="317">
        <v>120.38333333333333</v>
      </c>
      <c r="G263" s="317">
        <v>117.26666666666665</v>
      </c>
      <c r="H263" s="317">
        <v>127.36666666666667</v>
      </c>
      <c r="I263" s="317">
        <v>130.48333333333335</v>
      </c>
      <c r="J263" s="317">
        <v>132.41666666666669</v>
      </c>
      <c r="K263" s="316">
        <v>128.55000000000001</v>
      </c>
      <c r="L263" s="316">
        <v>123.5</v>
      </c>
      <c r="M263" s="316">
        <v>5.6280900000000003</v>
      </c>
      <c r="N263" s="1"/>
      <c r="O263" s="1"/>
    </row>
    <row r="264" spans="1:15" ht="12.75" customHeight="1">
      <c r="A264" s="30">
        <v>254</v>
      </c>
      <c r="B264" s="329" t="s">
        <v>418</v>
      </c>
      <c r="C264" s="316">
        <v>67.5</v>
      </c>
      <c r="D264" s="317">
        <v>69.2</v>
      </c>
      <c r="E264" s="317">
        <v>64.800000000000011</v>
      </c>
      <c r="F264" s="317">
        <v>62.100000000000009</v>
      </c>
      <c r="G264" s="317">
        <v>57.700000000000017</v>
      </c>
      <c r="H264" s="317">
        <v>71.900000000000006</v>
      </c>
      <c r="I264" s="317">
        <v>76.300000000000011</v>
      </c>
      <c r="J264" s="317">
        <v>79</v>
      </c>
      <c r="K264" s="316">
        <v>73.599999999999994</v>
      </c>
      <c r="L264" s="316">
        <v>66.5</v>
      </c>
      <c r="M264" s="316">
        <v>46.364750000000001</v>
      </c>
      <c r="N264" s="1"/>
      <c r="O264" s="1"/>
    </row>
    <row r="265" spans="1:15" ht="12.75" customHeight="1">
      <c r="A265" s="30">
        <v>255</v>
      </c>
      <c r="B265" s="329" t="s">
        <v>422</v>
      </c>
      <c r="C265" s="316">
        <v>179.5</v>
      </c>
      <c r="D265" s="317">
        <v>183.23333333333335</v>
      </c>
      <c r="E265" s="317">
        <v>173.76666666666671</v>
      </c>
      <c r="F265" s="317">
        <v>168.03333333333336</v>
      </c>
      <c r="G265" s="317">
        <v>158.56666666666672</v>
      </c>
      <c r="H265" s="317">
        <v>188.9666666666667</v>
      </c>
      <c r="I265" s="317">
        <v>198.43333333333334</v>
      </c>
      <c r="J265" s="317">
        <v>204.16666666666669</v>
      </c>
      <c r="K265" s="316">
        <v>192.7</v>
      </c>
      <c r="L265" s="316">
        <v>177.5</v>
      </c>
      <c r="M265" s="316">
        <v>18.53877</v>
      </c>
      <c r="N265" s="1"/>
      <c r="O265" s="1"/>
    </row>
    <row r="266" spans="1:15" ht="12.75" customHeight="1">
      <c r="A266" s="30">
        <v>256</v>
      </c>
      <c r="B266" s="329" t="s">
        <v>421</v>
      </c>
      <c r="C266" s="316">
        <v>341.9</v>
      </c>
      <c r="D266" s="317">
        <v>345.15000000000003</v>
      </c>
      <c r="E266" s="317">
        <v>333.80000000000007</v>
      </c>
      <c r="F266" s="317">
        <v>325.70000000000005</v>
      </c>
      <c r="G266" s="317">
        <v>314.35000000000008</v>
      </c>
      <c r="H266" s="317">
        <v>353.25000000000006</v>
      </c>
      <c r="I266" s="317">
        <v>364.60000000000008</v>
      </c>
      <c r="J266" s="317">
        <v>372.70000000000005</v>
      </c>
      <c r="K266" s="316">
        <v>356.5</v>
      </c>
      <c r="L266" s="316">
        <v>337.05</v>
      </c>
      <c r="M266" s="316">
        <v>2.4187099999999999</v>
      </c>
      <c r="N266" s="1"/>
      <c r="O266" s="1"/>
    </row>
    <row r="267" spans="1:15" ht="12.75" customHeight="1">
      <c r="A267" s="30">
        <v>257</v>
      </c>
      <c r="B267" s="329" t="s">
        <v>266</v>
      </c>
      <c r="C267" s="316">
        <v>309.10000000000002</v>
      </c>
      <c r="D267" s="317">
        <v>310.43333333333334</v>
      </c>
      <c r="E267" s="317">
        <v>300.7166666666667</v>
      </c>
      <c r="F267" s="317">
        <v>292.33333333333337</v>
      </c>
      <c r="G267" s="317">
        <v>282.61666666666673</v>
      </c>
      <c r="H267" s="317">
        <v>318.81666666666666</v>
      </c>
      <c r="I267" s="317">
        <v>328.53333333333325</v>
      </c>
      <c r="J267" s="317">
        <v>336.91666666666663</v>
      </c>
      <c r="K267" s="316">
        <v>320.14999999999998</v>
      </c>
      <c r="L267" s="316">
        <v>302.05</v>
      </c>
      <c r="M267" s="316">
        <v>19.97888</v>
      </c>
      <c r="N267" s="1"/>
      <c r="O267" s="1"/>
    </row>
    <row r="268" spans="1:15" ht="12.75" customHeight="1">
      <c r="A268" s="30">
        <v>258</v>
      </c>
      <c r="B268" s="329" t="s">
        <v>139</v>
      </c>
      <c r="C268" s="316">
        <v>711.55</v>
      </c>
      <c r="D268" s="317">
        <v>718.5333333333333</v>
      </c>
      <c r="E268" s="317">
        <v>701.06666666666661</v>
      </c>
      <c r="F268" s="317">
        <v>690.58333333333326</v>
      </c>
      <c r="G268" s="317">
        <v>673.11666666666656</v>
      </c>
      <c r="H268" s="317">
        <v>729.01666666666665</v>
      </c>
      <c r="I268" s="317">
        <v>746.48333333333335</v>
      </c>
      <c r="J268" s="317">
        <v>756.9666666666667</v>
      </c>
      <c r="K268" s="316">
        <v>736</v>
      </c>
      <c r="L268" s="316">
        <v>708.05</v>
      </c>
      <c r="M268" s="316">
        <v>30.112310000000001</v>
      </c>
      <c r="N268" s="1"/>
      <c r="O268" s="1"/>
    </row>
    <row r="269" spans="1:15" ht="12.75" customHeight="1">
      <c r="A269" s="30">
        <v>259</v>
      </c>
      <c r="B269" s="329" t="s">
        <v>140</v>
      </c>
      <c r="C269" s="316">
        <v>520.85</v>
      </c>
      <c r="D269" s="317">
        <v>528.21666666666658</v>
      </c>
      <c r="E269" s="317">
        <v>507.68333333333317</v>
      </c>
      <c r="F269" s="317">
        <v>494.51666666666654</v>
      </c>
      <c r="G269" s="317">
        <v>473.98333333333312</v>
      </c>
      <c r="H269" s="317">
        <v>541.38333333333321</v>
      </c>
      <c r="I269" s="317">
        <v>561.91666666666674</v>
      </c>
      <c r="J269" s="317">
        <v>575.08333333333326</v>
      </c>
      <c r="K269" s="316">
        <v>548.75</v>
      </c>
      <c r="L269" s="316">
        <v>515.04999999999995</v>
      </c>
      <c r="M269" s="316">
        <v>29.247070000000001</v>
      </c>
      <c r="N269" s="1"/>
      <c r="O269" s="1"/>
    </row>
    <row r="270" spans="1:15" ht="12.75" customHeight="1">
      <c r="A270" s="30">
        <v>260</v>
      </c>
      <c r="B270" s="329" t="s">
        <v>834</v>
      </c>
      <c r="C270" s="316">
        <v>487.3</v>
      </c>
      <c r="D270" s="317">
        <v>490.7166666666667</v>
      </c>
      <c r="E270" s="317">
        <v>479.58333333333337</v>
      </c>
      <c r="F270" s="317">
        <v>471.86666666666667</v>
      </c>
      <c r="G270" s="317">
        <v>460.73333333333335</v>
      </c>
      <c r="H270" s="317">
        <v>498.43333333333339</v>
      </c>
      <c r="I270" s="317">
        <v>509.56666666666672</v>
      </c>
      <c r="J270" s="317">
        <v>517.28333333333342</v>
      </c>
      <c r="K270" s="316">
        <v>501.85</v>
      </c>
      <c r="L270" s="316">
        <v>483</v>
      </c>
      <c r="M270" s="316">
        <v>3.71177</v>
      </c>
      <c r="N270" s="1"/>
      <c r="O270" s="1"/>
    </row>
    <row r="271" spans="1:15" ht="12.75" customHeight="1">
      <c r="A271" s="30">
        <v>261</v>
      </c>
      <c r="B271" s="329" t="s">
        <v>835</v>
      </c>
      <c r="C271" s="316">
        <v>442.3</v>
      </c>
      <c r="D271" s="317">
        <v>449.13333333333338</v>
      </c>
      <c r="E271" s="317">
        <v>433.36666666666679</v>
      </c>
      <c r="F271" s="317">
        <v>424.43333333333339</v>
      </c>
      <c r="G271" s="317">
        <v>408.6666666666668</v>
      </c>
      <c r="H271" s="317">
        <v>458.06666666666678</v>
      </c>
      <c r="I271" s="317">
        <v>473.83333333333331</v>
      </c>
      <c r="J271" s="317">
        <v>482.76666666666677</v>
      </c>
      <c r="K271" s="316">
        <v>464.9</v>
      </c>
      <c r="L271" s="316">
        <v>440.2</v>
      </c>
      <c r="M271" s="316">
        <v>0.92827000000000004</v>
      </c>
      <c r="N271" s="1"/>
      <c r="O271" s="1"/>
    </row>
    <row r="272" spans="1:15" ht="12.75" customHeight="1">
      <c r="A272" s="30">
        <v>262</v>
      </c>
      <c r="B272" s="329" t="s">
        <v>424</v>
      </c>
      <c r="C272" s="316">
        <v>759.3</v>
      </c>
      <c r="D272" s="317">
        <v>779.46666666666658</v>
      </c>
      <c r="E272" s="317">
        <v>723.03333333333319</v>
      </c>
      <c r="F272" s="317">
        <v>686.76666666666665</v>
      </c>
      <c r="G272" s="317">
        <v>630.33333333333326</v>
      </c>
      <c r="H272" s="317">
        <v>815.73333333333312</v>
      </c>
      <c r="I272" s="317">
        <v>872.16666666666652</v>
      </c>
      <c r="J272" s="317">
        <v>908.43333333333305</v>
      </c>
      <c r="K272" s="316">
        <v>835.9</v>
      </c>
      <c r="L272" s="316">
        <v>743.2</v>
      </c>
      <c r="M272" s="316">
        <v>7.06318</v>
      </c>
      <c r="N272" s="1"/>
      <c r="O272" s="1"/>
    </row>
    <row r="273" spans="1:15" ht="12.75" customHeight="1">
      <c r="A273" s="30">
        <v>263</v>
      </c>
      <c r="B273" s="329" t="s">
        <v>425</v>
      </c>
      <c r="C273" s="316">
        <v>147.6</v>
      </c>
      <c r="D273" s="317">
        <v>149</v>
      </c>
      <c r="E273" s="317">
        <v>144.69999999999999</v>
      </c>
      <c r="F273" s="317">
        <v>141.79999999999998</v>
      </c>
      <c r="G273" s="317">
        <v>137.49999999999997</v>
      </c>
      <c r="H273" s="317">
        <v>151.9</v>
      </c>
      <c r="I273" s="317">
        <v>156.20000000000002</v>
      </c>
      <c r="J273" s="317">
        <v>159.10000000000002</v>
      </c>
      <c r="K273" s="316">
        <v>153.30000000000001</v>
      </c>
      <c r="L273" s="316">
        <v>146.1</v>
      </c>
      <c r="M273" s="316">
        <v>1.25762</v>
      </c>
      <c r="N273" s="1"/>
      <c r="O273" s="1"/>
    </row>
    <row r="274" spans="1:15" ht="12.75" customHeight="1">
      <c r="A274" s="30">
        <v>264</v>
      </c>
      <c r="B274" s="329" t="s">
        <v>432</v>
      </c>
      <c r="C274" s="316">
        <v>1017.7</v>
      </c>
      <c r="D274" s="317">
        <v>1025.45</v>
      </c>
      <c r="E274" s="317">
        <v>1005.7</v>
      </c>
      <c r="F274" s="317">
        <v>993.7</v>
      </c>
      <c r="G274" s="317">
        <v>973.95</v>
      </c>
      <c r="H274" s="317">
        <v>1037.45</v>
      </c>
      <c r="I274" s="317">
        <v>1057.2</v>
      </c>
      <c r="J274" s="317">
        <v>1069.2</v>
      </c>
      <c r="K274" s="316">
        <v>1045.2</v>
      </c>
      <c r="L274" s="316">
        <v>1013.45</v>
      </c>
      <c r="M274" s="316">
        <v>0.72108000000000005</v>
      </c>
      <c r="N274" s="1"/>
      <c r="O274" s="1"/>
    </row>
    <row r="275" spans="1:15" ht="12.75" customHeight="1">
      <c r="A275" s="30">
        <v>265</v>
      </c>
      <c r="B275" s="329" t="s">
        <v>433</v>
      </c>
      <c r="C275" s="316">
        <v>352.2</v>
      </c>
      <c r="D275" s="317">
        <v>357.40000000000003</v>
      </c>
      <c r="E275" s="317">
        <v>344.80000000000007</v>
      </c>
      <c r="F275" s="317">
        <v>337.40000000000003</v>
      </c>
      <c r="G275" s="317">
        <v>324.80000000000007</v>
      </c>
      <c r="H275" s="317">
        <v>364.80000000000007</v>
      </c>
      <c r="I275" s="317">
        <v>377.40000000000009</v>
      </c>
      <c r="J275" s="317">
        <v>384.80000000000007</v>
      </c>
      <c r="K275" s="316">
        <v>370</v>
      </c>
      <c r="L275" s="316">
        <v>350</v>
      </c>
      <c r="M275" s="316">
        <v>0.91935999999999996</v>
      </c>
      <c r="N275" s="1"/>
      <c r="O275" s="1"/>
    </row>
    <row r="276" spans="1:15" ht="12.75" customHeight="1">
      <c r="A276" s="30">
        <v>266</v>
      </c>
      <c r="B276" s="329" t="s">
        <v>836</v>
      </c>
      <c r="C276" s="316">
        <v>60.4</v>
      </c>
      <c r="D276" s="317">
        <v>60.75</v>
      </c>
      <c r="E276" s="317">
        <v>59.75</v>
      </c>
      <c r="F276" s="317">
        <v>59.1</v>
      </c>
      <c r="G276" s="317">
        <v>58.1</v>
      </c>
      <c r="H276" s="317">
        <v>61.4</v>
      </c>
      <c r="I276" s="317">
        <v>62.4</v>
      </c>
      <c r="J276" s="317">
        <v>63.05</v>
      </c>
      <c r="K276" s="316">
        <v>61.75</v>
      </c>
      <c r="L276" s="316">
        <v>60.1</v>
      </c>
      <c r="M276" s="316">
        <v>7.6008500000000003</v>
      </c>
      <c r="N276" s="1"/>
      <c r="O276" s="1"/>
    </row>
    <row r="277" spans="1:15" ht="12.75" customHeight="1">
      <c r="A277" s="30">
        <v>267</v>
      </c>
      <c r="B277" s="329" t="s">
        <v>434</v>
      </c>
      <c r="C277" s="316">
        <v>457.95</v>
      </c>
      <c r="D277" s="317">
        <v>461.16666666666669</v>
      </c>
      <c r="E277" s="317">
        <v>452.33333333333337</v>
      </c>
      <c r="F277" s="317">
        <v>446.7166666666667</v>
      </c>
      <c r="G277" s="317">
        <v>437.88333333333338</v>
      </c>
      <c r="H277" s="317">
        <v>466.78333333333336</v>
      </c>
      <c r="I277" s="317">
        <v>475.61666666666673</v>
      </c>
      <c r="J277" s="317">
        <v>481.23333333333335</v>
      </c>
      <c r="K277" s="316">
        <v>470</v>
      </c>
      <c r="L277" s="316">
        <v>455.55</v>
      </c>
      <c r="M277" s="316">
        <v>0.60704999999999998</v>
      </c>
      <c r="N277" s="1"/>
      <c r="O277" s="1"/>
    </row>
    <row r="278" spans="1:15" ht="12.75" customHeight="1">
      <c r="A278" s="30">
        <v>268</v>
      </c>
      <c r="B278" s="329" t="s">
        <v>435</v>
      </c>
      <c r="C278" s="316">
        <v>47.3</v>
      </c>
      <c r="D278" s="317">
        <v>47.783333333333331</v>
      </c>
      <c r="E278" s="317">
        <v>46.516666666666666</v>
      </c>
      <c r="F278" s="317">
        <v>45.733333333333334</v>
      </c>
      <c r="G278" s="317">
        <v>44.466666666666669</v>
      </c>
      <c r="H278" s="317">
        <v>48.566666666666663</v>
      </c>
      <c r="I278" s="317">
        <v>49.833333333333329</v>
      </c>
      <c r="J278" s="317">
        <v>50.61666666666666</v>
      </c>
      <c r="K278" s="316">
        <v>49.05</v>
      </c>
      <c r="L278" s="316">
        <v>47</v>
      </c>
      <c r="M278" s="316">
        <v>15.79931</v>
      </c>
      <c r="N278" s="1"/>
      <c r="O278" s="1"/>
    </row>
    <row r="279" spans="1:15" ht="12.75" customHeight="1">
      <c r="A279" s="30">
        <v>269</v>
      </c>
      <c r="B279" s="329" t="s">
        <v>437</v>
      </c>
      <c r="C279" s="316">
        <v>374.8</v>
      </c>
      <c r="D279" s="317">
        <v>378.91666666666669</v>
      </c>
      <c r="E279" s="317">
        <v>368.28333333333336</v>
      </c>
      <c r="F279" s="317">
        <v>361.76666666666665</v>
      </c>
      <c r="G279" s="317">
        <v>351.13333333333333</v>
      </c>
      <c r="H279" s="317">
        <v>385.43333333333339</v>
      </c>
      <c r="I279" s="317">
        <v>396.06666666666672</v>
      </c>
      <c r="J279" s="317">
        <v>402.58333333333343</v>
      </c>
      <c r="K279" s="316">
        <v>389.55</v>
      </c>
      <c r="L279" s="316">
        <v>372.4</v>
      </c>
      <c r="M279" s="316">
        <v>3.0910500000000001</v>
      </c>
      <c r="N279" s="1"/>
      <c r="O279" s="1"/>
    </row>
    <row r="280" spans="1:15" ht="12.75" customHeight="1">
      <c r="A280" s="30">
        <v>270</v>
      </c>
      <c r="B280" s="329" t="s">
        <v>427</v>
      </c>
      <c r="C280" s="316">
        <v>1240.5999999999999</v>
      </c>
      <c r="D280" s="317">
        <v>1235.95</v>
      </c>
      <c r="E280" s="317">
        <v>1213</v>
      </c>
      <c r="F280" s="317">
        <v>1185.3999999999999</v>
      </c>
      <c r="G280" s="317">
        <v>1162.4499999999998</v>
      </c>
      <c r="H280" s="317">
        <v>1263.5500000000002</v>
      </c>
      <c r="I280" s="317">
        <v>1286.5000000000005</v>
      </c>
      <c r="J280" s="317">
        <v>1314.1000000000004</v>
      </c>
      <c r="K280" s="316">
        <v>1258.9000000000001</v>
      </c>
      <c r="L280" s="316">
        <v>1208.3499999999999</v>
      </c>
      <c r="M280" s="316">
        <v>2.03355</v>
      </c>
      <c r="N280" s="1"/>
      <c r="O280" s="1"/>
    </row>
    <row r="281" spans="1:15" ht="12.75" customHeight="1">
      <c r="A281" s="30">
        <v>271</v>
      </c>
      <c r="B281" s="329" t="s">
        <v>428</v>
      </c>
      <c r="C281" s="316">
        <v>265.2</v>
      </c>
      <c r="D281" s="317">
        <v>267.8</v>
      </c>
      <c r="E281" s="317">
        <v>261.40000000000003</v>
      </c>
      <c r="F281" s="317">
        <v>257.60000000000002</v>
      </c>
      <c r="G281" s="317">
        <v>251.20000000000005</v>
      </c>
      <c r="H281" s="317">
        <v>271.60000000000002</v>
      </c>
      <c r="I281" s="317">
        <v>278</v>
      </c>
      <c r="J281" s="317">
        <v>281.8</v>
      </c>
      <c r="K281" s="316">
        <v>274.2</v>
      </c>
      <c r="L281" s="316">
        <v>264</v>
      </c>
      <c r="M281" s="316">
        <v>1.0415099999999999</v>
      </c>
      <c r="N281" s="1"/>
      <c r="O281" s="1"/>
    </row>
    <row r="282" spans="1:15" ht="12.75" customHeight="1">
      <c r="A282" s="30">
        <v>272</v>
      </c>
      <c r="B282" s="329" t="s">
        <v>141</v>
      </c>
      <c r="C282" s="316">
        <v>1775.6</v>
      </c>
      <c r="D282" s="317">
        <v>1789.1000000000001</v>
      </c>
      <c r="E282" s="317">
        <v>1754.5000000000002</v>
      </c>
      <c r="F282" s="317">
        <v>1733.4</v>
      </c>
      <c r="G282" s="317">
        <v>1698.8000000000002</v>
      </c>
      <c r="H282" s="317">
        <v>1810.2000000000003</v>
      </c>
      <c r="I282" s="317">
        <v>1844.8000000000002</v>
      </c>
      <c r="J282" s="317">
        <v>1865.9000000000003</v>
      </c>
      <c r="K282" s="316">
        <v>1823.7</v>
      </c>
      <c r="L282" s="316">
        <v>1768</v>
      </c>
      <c r="M282" s="316">
        <v>57.464739999999999</v>
      </c>
      <c r="N282" s="1"/>
      <c r="O282" s="1"/>
    </row>
    <row r="283" spans="1:15" ht="12.75" customHeight="1">
      <c r="A283" s="30">
        <v>273</v>
      </c>
      <c r="B283" s="329" t="s">
        <v>429</v>
      </c>
      <c r="C283" s="316">
        <v>530.20000000000005</v>
      </c>
      <c r="D283" s="317">
        <v>536.36666666666667</v>
      </c>
      <c r="E283" s="317">
        <v>517.88333333333333</v>
      </c>
      <c r="F283" s="317">
        <v>505.56666666666661</v>
      </c>
      <c r="G283" s="317">
        <v>487.08333333333326</v>
      </c>
      <c r="H283" s="317">
        <v>548.68333333333339</v>
      </c>
      <c r="I283" s="317">
        <v>567.16666666666674</v>
      </c>
      <c r="J283" s="317">
        <v>579.48333333333346</v>
      </c>
      <c r="K283" s="316">
        <v>554.85</v>
      </c>
      <c r="L283" s="316">
        <v>524.04999999999995</v>
      </c>
      <c r="M283" s="316">
        <v>10.611409999999999</v>
      </c>
      <c r="N283" s="1"/>
      <c r="O283" s="1"/>
    </row>
    <row r="284" spans="1:15" ht="12.75" customHeight="1">
      <c r="A284" s="30">
        <v>274</v>
      </c>
      <c r="B284" s="329" t="s">
        <v>426</v>
      </c>
      <c r="C284" s="316">
        <v>614.79999999999995</v>
      </c>
      <c r="D284" s="317">
        <v>620.25</v>
      </c>
      <c r="E284" s="317">
        <v>606.54999999999995</v>
      </c>
      <c r="F284" s="317">
        <v>598.29999999999995</v>
      </c>
      <c r="G284" s="317">
        <v>584.59999999999991</v>
      </c>
      <c r="H284" s="317">
        <v>628.5</v>
      </c>
      <c r="I284" s="317">
        <v>642.20000000000005</v>
      </c>
      <c r="J284" s="317">
        <v>650.45000000000005</v>
      </c>
      <c r="K284" s="316">
        <v>633.95000000000005</v>
      </c>
      <c r="L284" s="316">
        <v>612</v>
      </c>
      <c r="M284" s="316">
        <v>4.9035399999999996</v>
      </c>
      <c r="N284" s="1"/>
      <c r="O284" s="1"/>
    </row>
    <row r="285" spans="1:15" ht="12.75" customHeight="1">
      <c r="A285" s="30">
        <v>275</v>
      </c>
      <c r="B285" s="329" t="s">
        <v>430</v>
      </c>
      <c r="C285" s="316">
        <v>236.3</v>
      </c>
      <c r="D285" s="317">
        <v>236.6</v>
      </c>
      <c r="E285" s="317">
        <v>229.7</v>
      </c>
      <c r="F285" s="317">
        <v>223.1</v>
      </c>
      <c r="G285" s="317">
        <v>216.2</v>
      </c>
      <c r="H285" s="317">
        <v>243.2</v>
      </c>
      <c r="I285" s="317">
        <v>250.10000000000002</v>
      </c>
      <c r="J285" s="317">
        <v>256.7</v>
      </c>
      <c r="K285" s="316">
        <v>243.5</v>
      </c>
      <c r="L285" s="316">
        <v>230</v>
      </c>
      <c r="M285" s="316">
        <v>8.2129200000000004</v>
      </c>
      <c r="N285" s="1"/>
      <c r="O285" s="1"/>
    </row>
    <row r="286" spans="1:15" ht="12.75" customHeight="1">
      <c r="A286" s="30">
        <v>276</v>
      </c>
      <c r="B286" s="329" t="s">
        <v>431</v>
      </c>
      <c r="C286" s="316">
        <v>1337.8</v>
      </c>
      <c r="D286" s="317">
        <v>1322.7166666666665</v>
      </c>
      <c r="E286" s="317">
        <v>1299.083333333333</v>
      </c>
      <c r="F286" s="317">
        <v>1260.3666666666666</v>
      </c>
      <c r="G286" s="317">
        <v>1236.7333333333331</v>
      </c>
      <c r="H286" s="317">
        <v>1361.4333333333329</v>
      </c>
      <c r="I286" s="317">
        <v>1385.0666666666666</v>
      </c>
      <c r="J286" s="317">
        <v>1423.7833333333328</v>
      </c>
      <c r="K286" s="316">
        <v>1346.35</v>
      </c>
      <c r="L286" s="316">
        <v>1284</v>
      </c>
      <c r="M286" s="316">
        <v>0.13955999999999999</v>
      </c>
      <c r="N286" s="1"/>
      <c r="O286" s="1"/>
    </row>
    <row r="287" spans="1:15" ht="12.75" customHeight="1">
      <c r="A287" s="30">
        <v>277</v>
      </c>
      <c r="B287" s="329" t="s">
        <v>436</v>
      </c>
      <c r="C287" s="316">
        <v>567.85</v>
      </c>
      <c r="D287" s="317">
        <v>581.0333333333333</v>
      </c>
      <c r="E287" s="317">
        <v>542.06666666666661</v>
      </c>
      <c r="F287" s="317">
        <v>516.2833333333333</v>
      </c>
      <c r="G287" s="317">
        <v>477.31666666666661</v>
      </c>
      <c r="H287" s="317">
        <v>606.81666666666661</v>
      </c>
      <c r="I287" s="317">
        <v>645.7833333333333</v>
      </c>
      <c r="J287" s="317">
        <v>671.56666666666661</v>
      </c>
      <c r="K287" s="316">
        <v>620</v>
      </c>
      <c r="L287" s="316">
        <v>555.25</v>
      </c>
      <c r="M287" s="316">
        <v>1.96252</v>
      </c>
      <c r="N287" s="1"/>
      <c r="O287" s="1"/>
    </row>
    <row r="288" spans="1:15" ht="12.75" customHeight="1">
      <c r="A288" s="30">
        <v>278</v>
      </c>
      <c r="B288" s="329" t="s">
        <v>142</v>
      </c>
      <c r="C288" s="316">
        <v>81.05</v>
      </c>
      <c r="D288" s="317">
        <v>82.683333333333337</v>
      </c>
      <c r="E288" s="317">
        <v>78.916666666666671</v>
      </c>
      <c r="F288" s="317">
        <v>76.783333333333331</v>
      </c>
      <c r="G288" s="317">
        <v>73.016666666666666</v>
      </c>
      <c r="H288" s="317">
        <v>84.816666666666677</v>
      </c>
      <c r="I288" s="317">
        <v>88.583333333333329</v>
      </c>
      <c r="J288" s="317">
        <v>90.716666666666683</v>
      </c>
      <c r="K288" s="316">
        <v>86.45</v>
      </c>
      <c r="L288" s="316">
        <v>80.55</v>
      </c>
      <c r="M288" s="316">
        <v>138.74564000000001</v>
      </c>
      <c r="N288" s="1"/>
      <c r="O288" s="1"/>
    </row>
    <row r="289" spans="1:15" ht="12.75" customHeight="1">
      <c r="A289" s="30">
        <v>279</v>
      </c>
      <c r="B289" s="329" t="s">
        <v>143</v>
      </c>
      <c r="C289" s="316">
        <v>2391.0500000000002</v>
      </c>
      <c r="D289" s="317">
        <v>2427.15</v>
      </c>
      <c r="E289" s="317">
        <v>2335.3000000000002</v>
      </c>
      <c r="F289" s="317">
        <v>2279.5500000000002</v>
      </c>
      <c r="G289" s="317">
        <v>2187.7000000000003</v>
      </c>
      <c r="H289" s="317">
        <v>2482.9</v>
      </c>
      <c r="I289" s="317">
        <v>2574.7499999999995</v>
      </c>
      <c r="J289" s="317">
        <v>2630.5</v>
      </c>
      <c r="K289" s="316">
        <v>2519</v>
      </c>
      <c r="L289" s="316">
        <v>2371.4</v>
      </c>
      <c r="M289" s="316">
        <v>2.3576899999999998</v>
      </c>
      <c r="N289" s="1"/>
      <c r="O289" s="1"/>
    </row>
    <row r="290" spans="1:15" ht="12.75" customHeight="1">
      <c r="A290" s="30">
        <v>280</v>
      </c>
      <c r="B290" s="329" t="s">
        <v>438</v>
      </c>
      <c r="C290" s="316">
        <v>288.8</v>
      </c>
      <c r="D290" s="317">
        <v>296.59999999999997</v>
      </c>
      <c r="E290" s="317">
        <v>277.19999999999993</v>
      </c>
      <c r="F290" s="317">
        <v>265.59999999999997</v>
      </c>
      <c r="G290" s="317">
        <v>246.19999999999993</v>
      </c>
      <c r="H290" s="317">
        <v>308.19999999999993</v>
      </c>
      <c r="I290" s="317">
        <v>327.59999999999991</v>
      </c>
      <c r="J290" s="317">
        <v>339.19999999999993</v>
      </c>
      <c r="K290" s="316">
        <v>316</v>
      </c>
      <c r="L290" s="316">
        <v>285</v>
      </c>
      <c r="M290" s="316">
        <v>6.2063100000000002</v>
      </c>
      <c r="N290" s="1"/>
      <c r="O290" s="1"/>
    </row>
    <row r="291" spans="1:15" ht="12.75" customHeight="1">
      <c r="A291" s="30">
        <v>281</v>
      </c>
      <c r="B291" s="329" t="s">
        <v>267</v>
      </c>
      <c r="C291" s="316">
        <v>579.4</v>
      </c>
      <c r="D291" s="317">
        <v>583.46666666666658</v>
      </c>
      <c r="E291" s="317">
        <v>568.98333333333312</v>
      </c>
      <c r="F291" s="317">
        <v>558.56666666666649</v>
      </c>
      <c r="G291" s="317">
        <v>544.08333333333303</v>
      </c>
      <c r="H291" s="317">
        <v>593.88333333333321</v>
      </c>
      <c r="I291" s="317">
        <v>608.36666666666656</v>
      </c>
      <c r="J291" s="317">
        <v>618.7833333333333</v>
      </c>
      <c r="K291" s="316">
        <v>597.95000000000005</v>
      </c>
      <c r="L291" s="316">
        <v>573.04999999999995</v>
      </c>
      <c r="M291" s="316">
        <v>13.38758</v>
      </c>
      <c r="N291" s="1"/>
      <c r="O291" s="1"/>
    </row>
    <row r="292" spans="1:15" ht="12.75" customHeight="1">
      <c r="A292" s="30">
        <v>282</v>
      </c>
      <c r="B292" s="329" t="s">
        <v>439</v>
      </c>
      <c r="C292" s="316">
        <v>9012.65</v>
      </c>
      <c r="D292" s="317">
        <v>9063.5166666666664</v>
      </c>
      <c r="E292" s="317">
        <v>8837.1333333333332</v>
      </c>
      <c r="F292" s="317">
        <v>8661.6166666666668</v>
      </c>
      <c r="G292" s="317">
        <v>8435.2333333333336</v>
      </c>
      <c r="H292" s="317">
        <v>9239.0333333333328</v>
      </c>
      <c r="I292" s="317">
        <v>9465.4166666666642</v>
      </c>
      <c r="J292" s="317">
        <v>9640.9333333333325</v>
      </c>
      <c r="K292" s="316">
        <v>9289.9</v>
      </c>
      <c r="L292" s="316">
        <v>8888</v>
      </c>
      <c r="M292" s="316">
        <v>0.10559</v>
      </c>
      <c r="N292" s="1"/>
      <c r="O292" s="1"/>
    </row>
    <row r="293" spans="1:15" ht="12.75" customHeight="1">
      <c r="A293" s="30">
        <v>283</v>
      </c>
      <c r="B293" s="329" t="s">
        <v>440</v>
      </c>
      <c r="C293" s="316">
        <v>63.6</v>
      </c>
      <c r="D293" s="317">
        <v>64.63333333333334</v>
      </c>
      <c r="E293" s="317">
        <v>61.566666666666677</v>
      </c>
      <c r="F293" s="317">
        <v>59.533333333333339</v>
      </c>
      <c r="G293" s="317">
        <v>56.466666666666676</v>
      </c>
      <c r="H293" s="317">
        <v>66.666666666666686</v>
      </c>
      <c r="I293" s="317">
        <v>69.733333333333348</v>
      </c>
      <c r="J293" s="317">
        <v>71.76666666666668</v>
      </c>
      <c r="K293" s="316">
        <v>67.7</v>
      </c>
      <c r="L293" s="316">
        <v>62.6</v>
      </c>
      <c r="M293" s="316">
        <v>60.383200000000002</v>
      </c>
      <c r="N293" s="1"/>
      <c r="O293" s="1"/>
    </row>
    <row r="294" spans="1:15" ht="12.75" customHeight="1">
      <c r="A294" s="30">
        <v>284</v>
      </c>
      <c r="B294" s="329" t="s">
        <v>144</v>
      </c>
      <c r="C294" s="316">
        <v>369.8</v>
      </c>
      <c r="D294" s="317">
        <v>376.7</v>
      </c>
      <c r="E294" s="317">
        <v>359.9</v>
      </c>
      <c r="F294" s="317">
        <v>350</v>
      </c>
      <c r="G294" s="317">
        <v>333.2</v>
      </c>
      <c r="H294" s="317">
        <v>386.59999999999997</v>
      </c>
      <c r="I294" s="317">
        <v>403.40000000000003</v>
      </c>
      <c r="J294" s="317">
        <v>413.29999999999995</v>
      </c>
      <c r="K294" s="316">
        <v>393.5</v>
      </c>
      <c r="L294" s="316">
        <v>366.8</v>
      </c>
      <c r="M294" s="316">
        <v>46.299900000000001</v>
      </c>
      <c r="N294" s="1"/>
      <c r="O294" s="1"/>
    </row>
    <row r="295" spans="1:15" ht="12.75" customHeight="1">
      <c r="A295" s="30">
        <v>285</v>
      </c>
      <c r="B295" s="329" t="s">
        <v>441</v>
      </c>
      <c r="C295" s="316">
        <v>3397.85</v>
      </c>
      <c r="D295" s="317">
        <v>3445.2999999999997</v>
      </c>
      <c r="E295" s="317">
        <v>3327.4499999999994</v>
      </c>
      <c r="F295" s="317">
        <v>3257.0499999999997</v>
      </c>
      <c r="G295" s="317">
        <v>3139.1999999999994</v>
      </c>
      <c r="H295" s="317">
        <v>3515.6999999999994</v>
      </c>
      <c r="I295" s="317">
        <v>3633.5499999999997</v>
      </c>
      <c r="J295" s="317">
        <v>3703.9499999999994</v>
      </c>
      <c r="K295" s="316">
        <v>3563.15</v>
      </c>
      <c r="L295" s="316">
        <v>3374.9</v>
      </c>
      <c r="M295" s="316">
        <v>0.73980999999999997</v>
      </c>
      <c r="N295" s="1"/>
      <c r="O295" s="1"/>
    </row>
    <row r="296" spans="1:15" ht="12.75" customHeight="1">
      <c r="A296" s="30">
        <v>286</v>
      </c>
      <c r="B296" s="329" t="s">
        <v>837</v>
      </c>
      <c r="C296" s="316">
        <v>1021.15</v>
      </c>
      <c r="D296" s="317">
        <v>1026.3833333333334</v>
      </c>
      <c r="E296" s="317">
        <v>1004.7666666666669</v>
      </c>
      <c r="F296" s="317">
        <v>988.38333333333344</v>
      </c>
      <c r="G296" s="317">
        <v>966.76666666666688</v>
      </c>
      <c r="H296" s="317">
        <v>1042.7666666666669</v>
      </c>
      <c r="I296" s="317">
        <v>1064.3833333333332</v>
      </c>
      <c r="J296" s="317">
        <v>1080.7666666666669</v>
      </c>
      <c r="K296" s="316">
        <v>1048</v>
      </c>
      <c r="L296" s="316">
        <v>1010</v>
      </c>
      <c r="M296" s="316">
        <v>1.83308</v>
      </c>
      <c r="N296" s="1"/>
      <c r="O296" s="1"/>
    </row>
    <row r="297" spans="1:15" ht="12.75" customHeight="1">
      <c r="A297" s="30">
        <v>287</v>
      </c>
      <c r="B297" s="329" t="s">
        <v>145</v>
      </c>
      <c r="C297" s="316">
        <v>1633.95</v>
      </c>
      <c r="D297" s="317">
        <v>1646.9666666666669</v>
      </c>
      <c r="E297" s="317">
        <v>1612.0333333333338</v>
      </c>
      <c r="F297" s="317">
        <v>1590.1166666666668</v>
      </c>
      <c r="G297" s="317">
        <v>1555.1833333333336</v>
      </c>
      <c r="H297" s="317">
        <v>1668.8833333333339</v>
      </c>
      <c r="I297" s="317">
        <v>1703.8166666666668</v>
      </c>
      <c r="J297" s="317">
        <v>1725.733333333334</v>
      </c>
      <c r="K297" s="316">
        <v>1681.9</v>
      </c>
      <c r="L297" s="316">
        <v>1625.05</v>
      </c>
      <c r="M297" s="316">
        <v>17.776730000000001</v>
      </c>
      <c r="N297" s="1"/>
      <c r="O297" s="1"/>
    </row>
    <row r="298" spans="1:15" ht="12.75" customHeight="1">
      <c r="A298" s="30">
        <v>288</v>
      </c>
      <c r="B298" s="329" t="s">
        <v>146</v>
      </c>
      <c r="C298" s="316">
        <v>4738.1499999999996</v>
      </c>
      <c r="D298" s="317">
        <v>4743.0666666666666</v>
      </c>
      <c r="E298" s="317">
        <v>4675.083333333333</v>
      </c>
      <c r="F298" s="317">
        <v>4612.0166666666664</v>
      </c>
      <c r="G298" s="317">
        <v>4544.0333333333328</v>
      </c>
      <c r="H298" s="317">
        <v>4806.1333333333332</v>
      </c>
      <c r="I298" s="317">
        <v>4874.1166666666668</v>
      </c>
      <c r="J298" s="317">
        <v>4937.1833333333334</v>
      </c>
      <c r="K298" s="316">
        <v>4811.05</v>
      </c>
      <c r="L298" s="316">
        <v>4680</v>
      </c>
      <c r="M298" s="316">
        <v>4.1525400000000001</v>
      </c>
      <c r="N298" s="1"/>
      <c r="O298" s="1"/>
    </row>
    <row r="299" spans="1:15" ht="12.75" customHeight="1">
      <c r="A299" s="30">
        <v>289</v>
      </c>
      <c r="B299" s="329" t="s">
        <v>147</v>
      </c>
      <c r="C299" s="316">
        <v>3936.15</v>
      </c>
      <c r="D299" s="317">
        <v>3951.0833333333335</v>
      </c>
      <c r="E299" s="317">
        <v>3886.4666666666672</v>
      </c>
      <c r="F299" s="317">
        <v>3836.7833333333338</v>
      </c>
      <c r="G299" s="317">
        <v>3772.1666666666674</v>
      </c>
      <c r="H299" s="317">
        <v>4000.7666666666669</v>
      </c>
      <c r="I299" s="317">
        <v>4065.3833333333328</v>
      </c>
      <c r="J299" s="317">
        <v>4115.0666666666666</v>
      </c>
      <c r="K299" s="316">
        <v>4015.7</v>
      </c>
      <c r="L299" s="316">
        <v>3901.4</v>
      </c>
      <c r="M299" s="316">
        <v>2.9100799999999998</v>
      </c>
      <c r="N299" s="1"/>
      <c r="O299" s="1"/>
    </row>
    <row r="300" spans="1:15" ht="12.75" customHeight="1">
      <c r="A300" s="30">
        <v>290</v>
      </c>
      <c r="B300" s="329" t="s">
        <v>148</v>
      </c>
      <c r="C300" s="316">
        <v>726.75</v>
      </c>
      <c r="D300" s="317">
        <v>733.76666666666677</v>
      </c>
      <c r="E300" s="317">
        <v>715.08333333333348</v>
      </c>
      <c r="F300" s="317">
        <v>703.41666666666674</v>
      </c>
      <c r="G300" s="317">
        <v>684.73333333333346</v>
      </c>
      <c r="H300" s="317">
        <v>745.43333333333351</v>
      </c>
      <c r="I300" s="317">
        <v>764.11666666666667</v>
      </c>
      <c r="J300" s="317">
        <v>775.78333333333353</v>
      </c>
      <c r="K300" s="316">
        <v>752.45</v>
      </c>
      <c r="L300" s="316">
        <v>722.1</v>
      </c>
      <c r="M300" s="316">
        <v>7.1579699999999997</v>
      </c>
      <c r="N300" s="1"/>
      <c r="O300" s="1"/>
    </row>
    <row r="301" spans="1:15" ht="12.75" customHeight="1">
      <c r="A301" s="30">
        <v>291</v>
      </c>
      <c r="B301" s="329" t="s">
        <v>442</v>
      </c>
      <c r="C301" s="316">
        <v>2208.8000000000002</v>
      </c>
      <c r="D301" s="317">
        <v>2244.9333333333334</v>
      </c>
      <c r="E301" s="317">
        <v>2153.8666666666668</v>
      </c>
      <c r="F301" s="317">
        <v>2098.9333333333334</v>
      </c>
      <c r="G301" s="317">
        <v>2007.8666666666668</v>
      </c>
      <c r="H301" s="317">
        <v>2299.8666666666668</v>
      </c>
      <c r="I301" s="317">
        <v>2390.9333333333334</v>
      </c>
      <c r="J301" s="317">
        <v>2445.8666666666668</v>
      </c>
      <c r="K301" s="316">
        <v>2336</v>
      </c>
      <c r="L301" s="316">
        <v>2190</v>
      </c>
      <c r="M301" s="316">
        <v>0.53979999999999995</v>
      </c>
      <c r="N301" s="1"/>
      <c r="O301" s="1"/>
    </row>
    <row r="302" spans="1:15" ht="12.75" customHeight="1">
      <c r="A302" s="30">
        <v>292</v>
      </c>
      <c r="B302" s="329" t="s">
        <v>838</v>
      </c>
      <c r="C302" s="316">
        <v>424.55</v>
      </c>
      <c r="D302" s="317">
        <v>431.18333333333334</v>
      </c>
      <c r="E302" s="317">
        <v>414.36666666666667</v>
      </c>
      <c r="F302" s="317">
        <v>404.18333333333334</v>
      </c>
      <c r="G302" s="317">
        <v>387.36666666666667</v>
      </c>
      <c r="H302" s="317">
        <v>441.36666666666667</v>
      </c>
      <c r="I302" s="317">
        <v>458.18333333333339</v>
      </c>
      <c r="J302" s="317">
        <v>468.36666666666667</v>
      </c>
      <c r="K302" s="316">
        <v>448</v>
      </c>
      <c r="L302" s="316">
        <v>421</v>
      </c>
      <c r="M302" s="316">
        <v>17.735790000000001</v>
      </c>
      <c r="N302" s="1"/>
      <c r="O302" s="1"/>
    </row>
    <row r="303" spans="1:15" ht="12.75" customHeight="1">
      <c r="A303" s="30">
        <v>293</v>
      </c>
      <c r="B303" s="329" t="s">
        <v>149</v>
      </c>
      <c r="C303" s="316">
        <v>896.1</v>
      </c>
      <c r="D303" s="317">
        <v>903.70000000000016</v>
      </c>
      <c r="E303" s="317">
        <v>883.45000000000027</v>
      </c>
      <c r="F303" s="317">
        <v>870.80000000000007</v>
      </c>
      <c r="G303" s="317">
        <v>850.55000000000018</v>
      </c>
      <c r="H303" s="317">
        <v>916.35000000000036</v>
      </c>
      <c r="I303" s="317">
        <v>936.60000000000014</v>
      </c>
      <c r="J303" s="317">
        <v>949.25000000000045</v>
      </c>
      <c r="K303" s="316">
        <v>923.95</v>
      </c>
      <c r="L303" s="316">
        <v>891.05</v>
      </c>
      <c r="M303" s="316">
        <v>24.082609999999999</v>
      </c>
      <c r="N303" s="1"/>
      <c r="O303" s="1"/>
    </row>
    <row r="304" spans="1:15" ht="12.75" customHeight="1">
      <c r="A304" s="30">
        <v>294</v>
      </c>
      <c r="B304" s="329" t="s">
        <v>150</v>
      </c>
      <c r="C304" s="316">
        <v>180.25</v>
      </c>
      <c r="D304" s="317">
        <v>182.9</v>
      </c>
      <c r="E304" s="317">
        <v>175.25</v>
      </c>
      <c r="F304" s="317">
        <v>170.25</v>
      </c>
      <c r="G304" s="317">
        <v>162.6</v>
      </c>
      <c r="H304" s="317">
        <v>187.9</v>
      </c>
      <c r="I304" s="317">
        <v>195.55000000000004</v>
      </c>
      <c r="J304" s="317">
        <v>200.55</v>
      </c>
      <c r="K304" s="316">
        <v>190.55</v>
      </c>
      <c r="L304" s="316">
        <v>177.9</v>
      </c>
      <c r="M304" s="316">
        <v>213.85544999999999</v>
      </c>
      <c r="N304" s="1"/>
      <c r="O304" s="1"/>
    </row>
    <row r="305" spans="1:15" ht="12.75" customHeight="1">
      <c r="A305" s="30">
        <v>295</v>
      </c>
      <c r="B305" s="329" t="s">
        <v>316</v>
      </c>
      <c r="C305" s="316">
        <v>17.2</v>
      </c>
      <c r="D305" s="317">
        <v>17.400000000000002</v>
      </c>
      <c r="E305" s="317">
        <v>16.850000000000005</v>
      </c>
      <c r="F305" s="317">
        <v>16.500000000000004</v>
      </c>
      <c r="G305" s="317">
        <v>15.950000000000006</v>
      </c>
      <c r="H305" s="317">
        <v>17.750000000000004</v>
      </c>
      <c r="I305" s="317">
        <v>18.3</v>
      </c>
      <c r="J305" s="317">
        <v>18.650000000000002</v>
      </c>
      <c r="K305" s="316">
        <v>17.95</v>
      </c>
      <c r="L305" s="316">
        <v>17.05</v>
      </c>
      <c r="M305" s="316">
        <v>18.99933</v>
      </c>
      <c r="N305" s="1"/>
      <c r="O305" s="1"/>
    </row>
    <row r="306" spans="1:15" ht="12.75" customHeight="1">
      <c r="A306" s="30">
        <v>296</v>
      </c>
      <c r="B306" s="329" t="s">
        <v>445</v>
      </c>
      <c r="C306" s="316">
        <v>216.15</v>
      </c>
      <c r="D306" s="317">
        <v>218.95000000000002</v>
      </c>
      <c r="E306" s="317">
        <v>208.20000000000005</v>
      </c>
      <c r="F306" s="317">
        <v>200.25000000000003</v>
      </c>
      <c r="G306" s="317">
        <v>189.50000000000006</v>
      </c>
      <c r="H306" s="317">
        <v>226.90000000000003</v>
      </c>
      <c r="I306" s="317">
        <v>237.64999999999998</v>
      </c>
      <c r="J306" s="317">
        <v>245.60000000000002</v>
      </c>
      <c r="K306" s="316">
        <v>229.7</v>
      </c>
      <c r="L306" s="316">
        <v>211</v>
      </c>
      <c r="M306" s="316">
        <v>9.3133599999999994</v>
      </c>
      <c r="N306" s="1"/>
      <c r="O306" s="1"/>
    </row>
    <row r="307" spans="1:15" ht="12.75" customHeight="1">
      <c r="A307" s="30">
        <v>297</v>
      </c>
      <c r="B307" s="329" t="s">
        <v>447</v>
      </c>
      <c r="C307" s="316">
        <v>501</v>
      </c>
      <c r="D307" s="317">
        <v>504</v>
      </c>
      <c r="E307" s="317">
        <v>493</v>
      </c>
      <c r="F307" s="317">
        <v>485</v>
      </c>
      <c r="G307" s="317">
        <v>474</v>
      </c>
      <c r="H307" s="317">
        <v>512</v>
      </c>
      <c r="I307" s="317">
        <v>523</v>
      </c>
      <c r="J307" s="317">
        <v>531</v>
      </c>
      <c r="K307" s="316">
        <v>515</v>
      </c>
      <c r="L307" s="316">
        <v>496</v>
      </c>
      <c r="M307" s="316">
        <v>0.65515000000000001</v>
      </c>
      <c r="N307" s="1"/>
      <c r="O307" s="1"/>
    </row>
    <row r="308" spans="1:15" ht="12.75" customHeight="1">
      <c r="A308" s="30">
        <v>298</v>
      </c>
      <c r="B308" s="329" t="s">
        <v>151</v>
      </c>
      <c r="C308" s="316">
        <v>111.3</v>
      </c>
      <c r="D308" s="317">
        <v>112.78333333333335</v>
      </c>
      <c r="E308" s="317">
        <v>109.31666666666669</v>
      </c>
      <c r="F308" s="317">
        <v>107.33333333333334</v>
      </c>
      <c r="G308" s="317">
        <v>103.86666666666669</v>
      </c>
      <c r="H308" s="317">
        <v>114.76666666666669</v>
      </c>
      <c r="I308" s="317">
        <v>118.23333333333336</v>
      </c>
      <c r="J308" s="317">
        <v>120.2166666666667</v>
      </c>
      <c r="K308" s="316">
        <v>116.25</v>
      </c>
      <c r="L308" s="316">
        <v>110.8</v>
      </c>
      <c r="M308" s="316">
        <v>33.54654</v>
      </c>
      <c r="N308" s="1"/>
      <c r="O308" s="1"/>
    </row>
    <row r="309" spans="1:15" ht="12.75" customHeight="1">
      <c r="A309" s="30">
        <v>299</v>
      </c>
      <c r="B309" s="329" t="s">
        <v>152</v>
      </c>
      <c r="C309" s="316">
        <v>519.54999999999995</v>
      </c>
      <c r="D309" s="317">
        <v>524.08333333333337</v>
      </c>
      <c r="E309" s="317">
        <v>511.06666666666672</v>
      </c>
      <c r="F309" s="317">
        <v>502.58333333333337</v>
      </c>
      <c r="G309" s="317">
        <v>489.56666666666672</v>
      </c>
      <c r="H309" s="317">
        <v>532.56666666666672</v>
      </c>
      <c r="I309" s="317">
        <v>545.58333333333337</v>
      </c>
      <c r="J309" s="317">
        <v>554.06666666666672</v>
      </c>
      <c r="K309" s="316">
        <v>537.1</v>
      </c>
      <c r="L309" s="316">
        <v>515.6</v>
      </c>
      <c r="M309" s="316">
        <v>19.18045</v>
      </c>
      <c r="N309" s="1"/>
      <c r="O309" s="1"/>
    </row>
    <row r="310" spans="1:15" ht="12.75" customHeight="1">
      <c r="A310" s="30">
        <v>300</v>
      </c>
      <c r="B310" s="329" t="s">
        <v>153</v>
      </c>
      <c r="C310" s="316">
        <v>7397.9</v>
      </c>
      <c r="D310" s="317">
        <v>7500.4666666666672</v>
      </c>
      <c r="E310" s="317">
        <v>7253.9333333333343</v>
      </c>
      <c r="F310" s="317">
        <v>7109.9666666666672</v>
      </c>
      <c r="G310" s="317">
        <v>6863.4333333333343</v>
      </c>
      <c r="H310" s="317">
        <v>7644.4333333333343</v>
      </c>
      <c r="I310" s="317">
        <v>7890.9666666666672</v>
      </c>
      <c r="J310" s="317">
        <v>8034.9333333333343</v>
      </c>
      <c r="K310" s="316">
        <v>7747</v>
      </c>
      <c r="L310" s="316">
        <v>7356.5</v>
      </c>
      <c r="M310" s="316">
        <v>5.9921100000000003</v>
      </c>
      <c r="N310" s="1"/>
      <c r="O310" s="1"/>
    </row>
    <row r="311" spans="1:15" ht="12.75" customHeight="1">
      <c r="A311" s="30">
        <v>301</v>
      </c>
      <c r="B311" s="329" t="s">
        <v>839</v>
      </c>
      <c r="C311" s="316">
        <v>2848.45</v>
      </c>
      <c r="D311" s="317">
        <v>2858.4833333333336</v>
      </c>
      <c r="E311" s="317">
        <v>2810.9666666666672</v>
      </c>
      <c r="F311" s="317">
        <v>2773.4833333333336</v>
      </c>
      <c r="G311" s="317">
        <v>2725.9666666666672</v>
      </c>
      <c r="H311" s="317">
        <v>2895.9666666666672</v>
      </c>
      <c r="I311" s="317">
        <v>2943.4833333333336</v>
      </c>
      <c r="J311" s="317">
        <v>2980.9666666666672</v>
      </c>
      <c r="K311" s="316">
        <v>2906</v>
      </c>
      <c r="L311" s="316">
        <v>2821</v>
      </c>
      <c r="M311" s="316">
        <v>0.43675999999999998</v>
      </c>
      <c r="N311" s="1"/>
      <c r="O311" s="1"/>
    </row>
    <row r="312" spans="1:15" ht="12.75" customHeight="1">
      <c r="A312" s="30">
        <v>302</v>
      </c>
      <c r="B312" s="329" t="s">
        <v>449</v>
      </c>
      <c r="C312" s="316">
        <v>373.6</v>
      </c>
      <c r="D312" s="317">
        <v>377.7</v>
      </c>
      <c r="E312" s="317">
        <v>357.4</v>
      </c>
      <c r="F312" s="317">
        <v>341.2</v>
      </c>
      <c r="G312" s="317">
        <v>320.89999999999998</v>
      </c>
      <c r="H312" s="317">
        <v>393.9</v>
      </c>
      <c r="I312" s="317">
        <v>414.20000000000005</v>
      </c>
      <c r="J312" s="317">
        <v>430.4</v>
      </c>
      <c r="K312" s="316">
        <v>398</v>
      </c>
      <c r="L312" s="316">
        <v>361.5</v>
      </c>
      <c r="M312" s="316">
        <v>7.2053599999999998</v>
      </c>
      <c r="N312" s="1"/>
      <c r="O312" s="1"/>
    </row>
    <row r="313" spans="1:15" ht="12.75" customHeight="1">
      <c r="A313" s="30">
        <v>303</v>
      </c>
      <c r="B313" s="329" t="s">
        <v>450</v>
      </c>
      <c r="C313" s="316">
        <v>293.89999999999998</v>
      </c>
      <c r="D313" s="317">
        <v>294.11666666666662</v>
      </c>
      <c r="E313" s="317">
        <v>289.28333333333325</v>
      </c>
      <c r="F313" s="317">
        <v>284.66666666666663</v>
      </c>
      <c r="G313" s="317">
        <v>279.83333333333326</v>
      </c>
      <c r="H313" s="317">
        <v>298.73333333333323</v>
      </c>
      <c r="I313" s="317">
        <v>303.56666666666661</v>
      </c>
      <c r="J313" s="317">
        <v>308.18333333333322</v>
      </c>
      <c r="K313" s="316">
        <v>298.95</v>
      </c>
      <c r="L313" s="316">
        <v>289.5</v>
      </c>
      <c r="M313" s="316">
        <v>7.0226499999999996</v>
      </c>
      <c r="N313" s="1"/>
      <c r="O313" s="1"/>
    </row>
    <row r="314" spans="1:15" ht="12.75" customHeight="1">
      <c r="A314" s="30">
        <v>304</v>
      </c>
      <c r="B314" s="329" t="s">
        <v>154</v>
      </c>
      <c r="C314" s="316">
        <v>825.7</v>
      </c>
      <c r="D314" s="317">
        <v>835.44999999999993</v>
      </c>
      <c r="E314" s="317">
        <v>811.99999999999989</v>
      </c>
      <c r="F314" s="317">
        <v>798.3</v>
      </c>
      <c r="G314" s="317">
        <v>774.84999999999991</v>
      </c>
      <c r="H314" s="317">
        <v>849.14999999999986</v>
      </c>
      <c r="I314" s="317">
        <v>872.59999999999991</v>
      </c>
      <c r="J314" s="317">
        <v>886.29999999999984</v>
      </c>
      <c r="K314" s="316">
        <v>858.9</v>
      </c>
      <c r="L314" s="316">
        <v>821.75</v>
      </c>
      <c r="M314" s="316">
        <v>7.1571300000000004</v>
      </c>
      <c r="N314" s="1"/>
      <c r="O314" s="1"/>
    </row>
    <row r="315" spans="1:15" ht="12.75" customHeight="1">
      <c r="A315" s="30">
        <v>305</v>
      </c>
      <c r="B315" s="329" t="s">
        <v>455</v>
      </c>
      <c r="C315" s="316">
        <v>1358.45</v>
      </c>
      <c r="D315" s="317">
        <v>1383.8333333333333</v>
      </c>
      <c r="E315" s="317">
        <v>1324.6666666666665</v>
      </c>
      <c r="F315" s="317">
        <v>1290.8833333333332</v>
      </c>
      <c r="G315" s="317">
        <v>1231.7166666666665</v>
      </c>
      <c r="H315" s="317">
        <v>1417.6166666666666</v>
      </c>
      <c r="I315" s="317">
        <v>1476.7833333333331</v>
      </c>
      <c r="J315" s="317">
        <v>1510.5666666666666</v>
      </c>
      <c r="K315" s="316">
        <v>1443</v>
      </c>
      <c r="L315" s="316">
        <v>1350.05</v>
      </c>
      <c r="M315" s="316">
        <v>2.2619600000000002</v>
      </c>
      <c r="N315" s="1"/>
      <c r="O315" s="1"/>
    </row>
    <row r="316" spans="1:15" ht="12.75" customHeight="1">
      <c r="A316" s="30">
        <v>306</v>
      </c>
      <c r="B316" s="329" t="s">
        <v>155</v>
      </c>
      <c r="C316" s="316">
        <v>2141.35</v>
      </c>
      <c r="D316" s="317">
        <v>2182.4666666666667</v>
      </c>
      <c r="E316" s="317">
        <v>2079.9333333333334</v>
      </c>
      <c r="F316" s="317">
        <v>2018.5166666666669</v>
      </c>
      <c r="G316" s="317">
        <v>1915.9833333333336</v>
      </c>
      <c r="H316" s="317">
        <v>2243.8833333333332</v>
      </c>
      <c r="I316" s="317">
        <v>2346.416666666667</v>
      </c>
      <c r="J316" s="317">
        <v>2407.833333333333</v>
      </c>
      <c r="K316" s="316">
        <v>2285</v>
      </c>
      <c r="L316" s="316">
        <v>2121.0500000000002</v>
      </c>
      <c r="M316" s="316">
        <v>1.7494400000000001</v>
      </c>
      <c r="N316" s="1"/>
      <c r="O316" s="1"/>
    </row>
    <row r="317" spans="1:15" ht="12.75" customHeight="1">
      <c r="A317" s="30">
        <v>307</v>
      </c>
      <c r="B317" s="329" t="s">
        <v>156</v>
      </c>
      <c r="C317" s="316">
        <v>717.9</v>
      </c>
      <c r="D317" s="317">
        <v>726.25</v>
      </c>
      <c r="E317" s="317">
        <v>705.5</v>
      </c>
      <c r="F317" s="317">
        <v>693.1</v>
      </c>
      <c r="G317" s="317">
        <v>672.35</v>
      </c>
      <c r="H317" s="317">
        <v>738.65</v>
      </c>
      <c r="I317" s="317">
        <v>759.4</v>
      </c>
      <c r="J317" s="317">
        <v>771.8</v>
      </c>
      <c r="K317" s="316">
        <v>747</v>
      </c>
      <c r="L317" s="316">
        <v>713.85</v>
      </c>
      <c r="M317" s="316">
        <v>4.0057299999999998</v>
      </c>
      <c r="N317" s="1"/>
      <c r="O317" s="1"/>
    </row>
    <row r="318" spans="1:15" ht="12.75" customHeight="1">
      <c r="A318" s="30">
        <v>308</v>
      </c>
      <c r="B318" s="329" t="s">
        <v>157</v>
      </c>
      <c r="C318" s="316">
        <v>766.8</v>
      </c>
      <c r="D318" s="317">
        <v>770</v>
      </c>
      <c r="E318" s="317">
        <v>760</v>
      </c>
      <c r="F318" s="317">
        <v>753.2</v>
      </c>
      <c r="G318" s="317">
        <v>743.2</v>
      </c>
      <c r="H318" s="317">
        <v>776.8</v>
      </c>
      <c r="I318" s="317">
        <v>786.8</v>
      </c>
      <c r="J318" s="317">
        <v>793.59999999999991</v>
      </c>
      <c r="K318" s="316">
        <v>780</v>
      </c>
      <c r="L318" s="316">
        <v>763.2</v>
      </c>
      <c r="M318" s="316">
        <v>2.9584299999999999</v>
      </c>
      <c r="N318" s="1"/>
      <c r="O318" s="1"/>
    </row>
    <row r="319" spans="1:15" ht="12.75" customHeight="1">
      <c r="A319" s="30">
        <v>309</v>
      </c>
      <c r="B319" s="329" t="s">
        <v>446</v>
      </c>
      <c r="C319" s="316">
        <v>239.75</v>
      </c>
      <c r="D319" s="317">
        <v>245.93333333333331</v>
      </c>
      <c r="E319" s="317">
        <v>229.86666666666662</v>
      </c>
      <c r="F319" s="317">
        <v>219.98333333333332</v>
      </c>
      <c r="G319" s="317">
        <v>203.91666666666663</v>
      </c>
      <c r="H319" s="317">
        <v>255.81666666666661</v>
      </c>
      <c r="I319" s="317">
        <v>271.88333333333327</v>
      </c>
      <c r="J319" s="317">
        <v>281.76666666666659</v>
      </c>
      <c r="K319" s="316">
        <v>262</v>
      </c>
      <c r="L319" s="316">
        <v>236.05</v>
      </c>
      <c r="M319" s="316">
        <v>7.9240399999999998</v>
      </c>
      <c r="N319" s="1"/>
      <c r="O319" s="1"/>
    </row>
    <row r="320" spans="1:15" ht="12.75" customHeight="1">
      <c r="A320" s="30">
        <v>310</v>
      </c>
      <c r="B320" s="329" t="s">
        <v>453</v>
      </c>
      <c r="C320" s="316">
        <v>181</v>
      </c>
      <c r="D320" s="317">
        <v>183.68333333333331</v>
      </c>
      <c r="E320" s="317">
        <v>177.31666666666661</v>
      </c>
      <c r="F320" s="317">
        <v>173.6333333333333</v>
      </c>
      <c r="G320" s="317">
        <v>167.26666666666659</v>
      </c>
      <c r="H320" s="317">
        <v>187.36666666666662</v>
      </c>
      <c r="I320" s="317">
        <v>193.73333333333335</v>
      </c>
      <c r="J320" s="317">
        <v>197.41666666666663</v>
      </c>
      <c r="K320" s="316">
        <v>190.05</v>
      </c>
      <c r="L320" s="316">
        <v>180</v>
      </c>
      <c r="M320" s="316">
        <v>4.36998</v>
      </c>
      <c r="N320" s="1"/>
      <c r="O320" s="1"/>
    </row>
    <row r="321" spans="1:15" ht="12.75" customHeight="1">
      <c r="A321" s="30">
        <v>311</v>
      </c>
      <c r="B321" s="329" t="s">
        <v>451</v>
      </c>
      <c r="C321" s="316">
        <v>245.85</v>
      </c>
      <c r="D321" s="317">
        <v>248.6</v>
      </c>
      <c r="E321" s="317">
        <v>238.75</v>
      </c>
      <c r="F321" s="317">
        <v>231.65</v>
      </c>
      <c r="G321" s="317">
        <v>221.8</v>
      </c>
      <c r="H321" s="317">
        <v>255.7</v>
      </c>
      <c r="I321" s="317">
        <v>265.54999999999995</v>
      </c>
      <c r="J321" s="317">
        <v>272.64999999999998</v>
      </c>
      <c r="K321" s="316">
        <v>258.45</v>
      </c>
      <c r="L321" s="316">
        <v>241.5</v>
      </c>
      <c r="M321" s="316">
        <v>18.432099999999998</v>
      </c>
      <c r="N321" s="1"/>
      <c r="O321" s="1"/>
    </row>
    <row r="322" spans="1:15" ht="12.75" customHeight="1">
      <c r="A322" s="30">
        <v>312</v>
      </c>
      <c r="B322" s="329" t="s">
        <v>452</v>
      </c>
      <c r="C322" s="316">
        <v>899.95</v>
      </c>
      <c r="D322" s="317">
        <v>897.41666666666663</v>
      </c>
      <c r="E322" s="317">
        <v>882.5333333333333</v>
      </c>
      <c r="F322" s="317">
        <v>865.11666666666667</v>
      </c>
      <c r="G322" s="317">
        <v>850.23333333333335</v>
      </c>
      <c r="H322" s="317">
        <v>914.83333333333326</v>
      </c>
      <c r="I322" s="317">
        <v>929.7166666666667</v>
      </c>
      <c r="J322" s="317">
        <v>947.13333333333321</v>
      </c>
      <c r="K322" s="316">
        <v>912.3</v>
      </c>
      <c r="L322" s="316">
        <v>880</v>
      </c>
      <c r="M322" s="316">
        <v>1.57179</v>
      </c>
      <c r="N322" s="1"/>
      <c r="O322" s="1"/>
    </row>
    <row r="323" spans="1:15" ht="12.75" customHeight="1">
      <c r="A323" s="30">
        <v>313</v>
      </c>
      <c r="B323" s="329" t="s">
        <v>158</v>
      </c>
      <c r="C323" s="316">
        <v>3469.05</v>
      </c>
      <c r="D323" s="317">
        <v>3485.9833333333336</v>
      </c>
      <c r="E323" s="317">
        <v>3423.0666666666671</v>
      </c>
      <c r="F323" s="317">
        <v>3377.0833333333335</v>
      </c>
      <c r="G323" s="317">
        <v>3314.166666666667</v>
      </c>
      <c r="H323" s="317">
        <v>3531.9666666666672</v>
      </c>
      <c r="I323" s="317">
        <v>3594.8833333333332</v>
      </c>
      <c r="J323" s="317">
        <v>3640.8666666666672</v>
      </c>
      <c r="K323" s="316">
        <v>3548.9</v>
      </c>
      <c r="L323" s="316">
        <v>3440</v>
      </c>
      <c r="M323" s="316">
        <v>4.4815199999999997</v>
      </c>
      <c r="N323" s="1"/>
      <c r="O323" s="1"/>
    </row>
    <row r="324" spans="1:15" ht="12.75" customHeight="1">
      <c r="A324" s="30">
        <v>314</v>
      </c>
      <c r="B324" s="329" t="s">
        <v>443</v>
      </c>
      <c r="C324" s="316">
        <v>43.3</v>
      </c>
      <c r="D324" s="317">
        <v>43.933333333333337</v>
      </c>
      <c r="E324" s="317">
        <v>42.416666666666671</v>
      </c>
      <c r="F324" s="317">
        <v>41.533333333333331</v>
      </c>
      <c r="G324" s="317">
        <v>40.016666666666666</v>
      </c>
      <c r="H324" s="317">
        <v>44.816666666666677</v>
      </c>
      <c r="I324" s="317">
        <v>46.333333333333343</v>
      </c>
      <c r="J324" s="317">
        <v>47.216666666666683</v>
      </c>
      <c r="K324" s="316">
        <v>45.45</v>
      </c>
      <c r="L324" s="316">
        <v>43.05</v>
      </c>
      <c r="M324" s="316">
        <v>21.494489999999999</v>
      </c>
      <c r="N324" s="1"/>
      <c r="O324" s="1"/>
    </row>
    <row r="325" spans="1:15" ht="12.75" customHeight="1">
      <c r="A325" s="30">
        <v>315</v>
      </c>
      <c r="B325" s="329" t="s">
        <v>444</v>
      </c>
      <c r="C325" s="316">
        <v>174.95</v>
      </c>
      <c r="D325" s="317">
        <v>174.91666666666666</v>
      </c>
      <c r="E325" s="317">
        <v>173.0333333333333</v>
      </c>
      <c r="F325" s="317">
        <v>171.11666666666665</v>
      </c>
      <c r="G325" s="317">
        <v>169.23333333333329</v>
      </c>
      <c r="H325" s="317">
        <v>176.83333333333331</v>
      </c>
      <c r="I325" s="317">
        <v>178.7166666666667</v>
      </c>
      <c r="J325" s="317">
        <v>180.63333333333333</v>
      </c>
      <c r="K325" s="316">
        <v>176.8</v>
      </c>
      <c r="L325" s="316">
        <v>173</v>
      </c>
      <c r="M325" s="316">
        <v>2.72912</v>
      </c>
      <c r="N325" s="1"/>
      <c r="O325" s="1"/>
    </row>
    <row r="326" spans="1:15" ht="12.75" customHeight="1">
      <c r="A326" s="30">
        <v>316</v>
      </c>
      <c r="B326" s="329" t="s">
        <v>454</v>
      </c>
      <c r="C326" s="316">
        <v>901.05</v>
      </c>
      <c r="D326" s="317">
        <v>904.68333333333339</v>
      </c>
      <c r="E326" s="317">
        <v>891.36666666666679</v>
      </c>
      <c r="F326" s="317">
        <v>881.68333333333339</v>
      </c>
      <c r="G326" s="317">
        <v>868.36666666666679</v>
      </c>
      <c r="H326" s="317">
        <v>914.36666666666679</v>
      </c>
      <c r="I326" s="317">
        <v>927.68333333333339</v>
      </c>
      <c r="J326" s="317">
        <v>937.36666666666679</v>
      </c>
      <c r="K326" s="316">
        <v>918</v>
      </c>
      <c r="L326" s="316">
        <v>895</v>
      </c>
      <c r="M326" s="316">
        <v>1.55976</v>
      </c>
      <c r="N326" s="1"/>
      <c r="O326" s="1"/>
    </row>
    <row r="327" spans="1:15" ht="12.75" customHeight="1">
      <c r="A327" s="30">
        <v>317</v>
      </c>
      <c r="B327" s="329" t="s">
        <v>160</v>
      </c>
      <c r="C327" s="316">
        <v>2683.8</v>
      </c>
      <c r="D327" s="317">
        <v>2700.9833333333336</v>
      </c>
      <c r="E327" s="317">
        <v>2637.8166666666671</v>
      </c>
      <c r="F327" s="317">
        <v>2591.8333333333335</v>
      </c>
      <c r="G327" s="317">
        <v>2528.666666666667</v>
      </c>
      <c r="H327" s="317">
        <v>2746.9666666666672</v>
      </c>
      <c r="I327" s="317">
        <v>2810.1333333333332</v>
      </c>
      <c r="J327" s="317">
        <v>2856.1166666666672</v>
      </c>
      <c r="K327" s="316">
        <v>2764.15</v>
      </c>
      <c r="L327" s="316">
        <v>2655</v>
      </c>
      <c r="M327" s="316">
        <v>3.7233200000000002</v>
      </c>
      <c r="N327" s="1"/>
      <c r="O327" s="1"/>
    </row>
    <row r="328" spans="1:15" ht="12.75" customHeight="1">
      <c r="A328" s="30">
        <v>318</v>
      </c>
      <c r="B328" s="329" t="s">
        <v>161</v>
      </c>
      <c r="C328" s="316">
        <v>71878.350000000006</v>
      </c>
      <c r="D328" s="317">
        <v>72163</v>
      </c>
      <c r="E328" s="317">
        <v>71015.350000000006</v>
      </c>
      <c r="F328" s="317">
        <v>70152.350000000006</v>
      </c>
      <c r="G328" s="317">
        <v>69004.700000000012</v>
      </c>
      <c r="H328" s="317">
        <v>73026</v>
      </c>
      <c r="I328" s="317">
        <v>74173.649999999994</v>
      </c>
      <c r="J328" s="317">
        <v>75036.649999999994</v>
      </c>
      <c r="K328" s="316">
        <v>73310.649999999994</v>
      </c>
      <c r="L328" s="316">
        <v>71300</v>
      </c>
      <c r="M328" s="316">
        <v>9.5100000000000004E-2</v>
      </c>
      <c r="N328" s="1"/>
      <c r="O328" s="1"/>
    </row>
    <row r="329" spans="1:15" ht="12.75" customHeight="1">
      <c r="A329" s="30">
        <v>319</v>
      </c>
      <c r="B329" s="329" t="s">
        <v>448</v>
      </c>
      <c r="C329" s="316">
        <v>78.95</v>
      </c>
      <c r="D329" s="317">
        <v>79.900000000000006</v>
      </c>
      <c r="E329" s="317">
        <v>75.200000000000017</v>
      </c>
      <c r="F329" s="317">
        <v>71.450000000000017</v>
      </c>
      <c r="G329" s="317">
        <v>66.750000000000028</v>
      </c>
      <c r="H329" s="317">
        <v>83.65</v>
      </c>
      <c r="I329" s="317">
        <v>88.35</v>
      </c>
      <c r="J329" s="317">
        <v>92.1</v>
      </c>
      <c r="K329" s="316">
        <v>84.6</v>
      </c>
      <c r="L329" s="316">
        <v>76.150000000000006</v>
      </c>
      <c r="M329" s="316">
        <v>311.01904000000002</v>
      </c>
      <c r="N329" s="1"/>
      <c r="O329" s="1"/>
    </row>
    <row r="330" spans="1:15" ht="12.75" customHeight="1">
      <c r="A330" s="30">
        <v>320</v>
      </c>
      <c r="B330" s="329" t="s">
        <v>162</v>
      </c>
      <c r="C330" s="316">
        <v>1252.8499999999999</v>
      </c>
      <c r="D330" s="317">
        <v>1263.2666666666667</v>
      </c>
      <c r="E330" s="317">
        <v>1234.5833333333333</v>
      </c>
      <c r="F330" s="317">
        <v>1216.3166666666666</v>
      </c>
      <c r="G330" s="317">
        <v>1187.6333333333332</v>
      </c>
      <c r="H330" s="317">
        <v>1281.5333333333333</v>
      </c>
      <c r="I330" s="317">
        <v>1310.2166666666667</v>
      </c>
      <c r="J330" s="317">
        <v>1328.4833333333333</v>
      </c>
      <c r="K330" s="316">
        <v>1291.95</v>
      </c>
      <c r="L330" s="316">
        <v>1245</v>
      </c>
      <c r="M330" s="316">
        <v>5.2247500000000002</v>
      </c>
      <c r="N330" s="1"/>
      <c r="O330" s="1"/>
    </row>
    <row r="331" spans="1:15" ht="12.75" customHeight="1">
      <c r="A331" s="30">
        <v>321</v>
      </c>
      <c r="B331" s="329" t="s">
        <v>163</v>
      </c>
      <c r="C331" s="316">
        <v>305.3</v>
      </c>
      <c r="D331" s="317">
        <v>307.7</v>
      </c>
      <c r="E331" s="317">
        <v>300.89999999999998</v>
      </c>
      <c r="F331" s="317">
        <v>296.5</v>
      </c>
      <c r="G331" s="317">
        <v>289.7</v>
      </c>
      <c r="H331" s="317">
        <v>312.09999999999997</v>
      </c>
      <c r="I331" s="317">
        <v>318.90000000000003</v>
      </c>
      <c r="J331" s="317">
        <v>323.29999999999995</v>
      </c>
      <c r="K331" s="316">
        <v>314.5</v>
      </c>
      <c r="L331" s="316">
        <v>303.3</v>
      </c>
      <c r="M331" s="316">
        <v>4.0291600000000001</v>
      </c>
      <c r="N331" s="1"/>
      <c r="O331" s="1"/>
    </row>
    <row r="332" spans="1:15" ht="12.75" customHeight="1">
      <c r="A332" s="30">
        <v>322</v>
      </c>
      <c r="B332" s="329" t="s">
        <v>268</v>
      </c>
      <c r="C332" s="316">
        <v>780.55</v>
      </c>
      <c r="D332" s="317">
        <v>781.21666666666658</v>
      </c>
      <c r="E332" s="317">
        <v>774.53333333333319</v>
      </c>
      <c r="F332" s="317">
        <v>768.51666666666665</v>
      </c>
      <c r="G332" s="317">
        <v>761.83333333333326</v>
      </c>
      <c r="H332" s="317">
        <v>787.23333333333312</v>
      </c>
      <c r="I332" s="317">
        <v>793.91666666666652</v>
      </c>
      <c r="J332" s="317">
        <v>799.93333333333305</v>
      </c>
      <c r="K332" s="316">
        <v>787.9</v>
      </c>
      <c r="L332" s="316">
        <v>775.2</v>
      </c>
      <c r="M332" s="316">
        <v>0.65263000000000004</v>
      </c>
      <c r="N332" s="1"/>
      <c r="O332" s="1"/>
    </row>
    <row r="333" spans="1:15" ht="12.75" customHeight="1">
      <c r="A333" s="30">
        <v>323</v>
      </c>
      <c r="B333" s="329" t="s">
        <v>164</v>
      </c>
      <c r="C333" s="316">
        <v>101</v>
      </c>
      <c r="D333" s="317">
        <v>102.58333333333333</v>
      </c>
      <c r="E333" s="317">
        <v>98.816666666666663</v>
      </c>
      <c r="F333" s="317">
        <v>96.63333333333334</v>
      </c>
      <c r="G333" s="317">
        <v>92.866666666666674</v>
      </c>
      <c r="H333" s="317">
        <v>104.76666666666665</v>
      </c>
      <c r="I333" s="317">
        <v>108.53333333333333</v>
      </c>
      <c r="J333" s="317">
        <v>110.71666666666664</v>
      </c>
      <c r="K333" s="316">
        <v>106.35</v>
      </c>
      <c r="L333" s="316">
        <v>100.4</v>
      </c>
      <c r="M333" s="316">
        <v>206.22693000000001</v>
      </c>
      <c r="N333" s="1"/>
      <c r="O333" s="1"/>
    </row>
    <row r="334" spans="1:15" ht="12.75" customHeight="1">
      <c r="A334" s="30">
        <v>324</v>
      </c>
      <c r="B334" s="329" t="s">
        <v>165</v>
      </c>
      <c r="C334" s="316">
        <v>4225.3999999999996</v>
      </c>
      <c r="D334" s="317">
        <v>4329.1500000000005</v>
      </c>
      <c r="E334" s="317">
        <v>4084.3000000000011</v>
      </c>
      <c r="F334" s="317">
        <v>3943.2000000000007</v>
      </c>
      <c r="G334" s="317">
        <v>3698.3500000000013</v>
      </c>
      <c r="H334" s="317">
        <v>4470.2500000000009</v>
      </c>
      <c r="I334" s="317">
        <v>4715.1000000000013</v>
      </c>
      <c r="J334" s="317">
        <v>4856.2000000000007</v>
      </c>
      <c r="K334" s="316">
        <v>4574</v>
      </c>
      <c r="L334" s="316">
        <v>4188.05</v>
      </c>
      <c r="M334" s="316">
        <v>9.0499700000000001</v>
      </c>
      <c r="N334" s="1"/>
      <c r="O334" s="1"/>
    </row>
    <row r="335" spans="1:15" ht="12.75" customHeight="1">
      <c r="A335" s="30">
        <v>325</v>
      </c>
      <c r="B335" s="329" t="s">
        <v>166</v>
      </c>
      <c r="C335" s="316">
        <v>3842.9</v>
      </c>
      <c r="D335" s="317">
        <v>3875.3166666666671</v>
      </c>
      <c r="E335" s="317">
        <v>3783.6333333333341</v>
      </c>
      <c r="F335" s="317">
        <v>3724.3666666666672</v>
      </c>
      <c r="G335" s="317">
        <v>3632.6833333333343</v>
      </c>
      <c r="H335" s="317">
        <v>3934.5833333333339</v>
      </c>
      <c r="I335" s="317">
        <v>4026.2666666666673</v>
      </c>
      <c r="J335" s="317">
        <v>4085.5333333333338</v>
      </c>
      <c r="K335" s="316">
        <v>3967</v>
      </c>
      <c r="L335" s="316">
        <v>3816.05</v>
      </c>
      <c r="M335" s="316">
        <v>0.57757999999999998</v>
      </c>
      <c r="N335" s="1"/>
      <c r="O335" s="1"/>
    </row>
    <row r="336" spans="1:15" ht="12.75" customHeight="1">
      <c r="A336" s="30">
        <v>326</v>
      </c>
      <c r="B336" s="329" t="s">
        <v>840</v>
      </c>
      <c r="C336" s="316">
        <v>1488.3</v>
      </c>
      <c r="D336" s="317">
        <v>1508.4333333333334</v>
      </c>
      <c r="E336" s="317">
        <v>1454.8666666666668</v>
      </c>
      <c r="F336" s="317">
        <v>1421.4333333333334</v>
      </c>
      <c r="G336" s="317">
        <v>1367.8666666666668</v>
      </c>
      <c r="H336" s="317">
        <v>1541.8666666666668</v>
      </c>
      <c r="I336" s="317">
        <v>1595.4333333333334</v>
      </c>
      <c r="J336" s="317">
        <v>1628.8666666666668</v>
      </c>
      <c r="K336" s="316">
        <v>1562</v>
      </c>
      <c r="L336" s="316">
        <v>1475</v>
      </c>
      <c r="M336" s="316">
        <v>1.0728599999999999</v>
      </c>
      <c r="N336" s="1"/>
      <c r="O336" s="1"/>
    </row>
    <row r="337" spans="1:15" ht="12.75" customHeight="1">
      <c r="A337" s="30">
        <v>327</v>
      </c>
      <c r="B337" s="329" t="s">
        <v>456</v>
      </c>
      <c r="C337" s="316">
        <v>36.299999999999997</v>
      </c>
      <c r="D337" s="317">
        <v>36.450000000000003</v>
      </c>
      <c r="E337" s="317">
        <v>35.300000000000004</v>
      </c>
      <c r="F337" s="317">
        <v>34.300000000000004</v>
      </c>
      <c r="G337" s="317">
        <v>33.150000000000006</v>
      </c>
      <c r="H337" s="317">
        <v>37.450000000000003</v>
      </c>
      <c r="I337" s="317">
        <v>38.600000000000009</v>
      </c>
      <c r="J337" s="317">
        <v>39.6</v>
      </c>
      <c r="K337" s="316">
        <v>37.6</v>
      </c>
      <c r="L337" s="316">
        <v>35.450000000000003</v>
      </c>
      <c r="M337" s="316">
        <v>36.676920000000003</v>
      </c>
      <c r="N337" s="1"/>
      <c r="O337" s="1"/>
    </row>
    <row r="338" spans="1:15" ht="12.75" customHeight="1">
      <c r="A338" s="30">
        <v>328</v>
      </c>
      <c r="B338" s="329" t="s">
        <v>457</v>
      </c>
      <c r="C338" s="316">
        <v>67.2</v>
      </c>
      <c r="D338" s="317">
        <v>66.983333333333334</v>
      </c>
      <c r="E338" s="317">
        <v>65.966666666666669</v>
      </c>
      <c r="F338" s="317">
        <v>64.733333333333334</v>
      </c>
      <c r="G338" s="317">
        <v>63.716666666666669</v>
      </c>
      <c r="H338" s="317">
        <v>68.216666666666669</v>
      </c>
      <c r="I338" s="317">
        <v>69.233333333333348</v>
      </c>
      <c r="J338" s="317">
        <v>70.466666666666669</v>
      </c>
      <c r="K338" s="316">
        <v>68</v>
      </c>
      <c r="L338" s="316">
        <v>65.75</v>
      </c>
      <c r="M338" s="316">
        <v>31.47682</v>
      </c>
      <c r="N338" s="1"/>
      <c r="O338" s="1"/>
    </row>
    <row r="339" spans="1:15" ht="12.75" customHeight="1">
      <c r="A339" s="30">
        <v>329</v>
      </c>
      <c r="B339" s="329" t="s">
        <v>458</v>
      </c>
      <c r="C339" s="316">
        <v>564.6</v>
      </c>
      <c r="D339" s="317">
        <v>571.5333333333333</v>
      </c>
      <c r="E339" s="317">
        <v>553.06666666666661</v>
      </c>
      <c r="F339" s="317">
        <v>541.5333333333333</v>
      </c>
      <c r="G339" s="317">
        <v>523.06666666666661</v>
      </c>
      <c r="H339" s="317">
        <v>583.06666666666661</v>
      </c>
      <c r="I339" s="317">
        <v>601.5333333333333</v>
      </c>
      <c r="J339" s="317">
        <v>613.06666666666661</v>
      </c>
      <c r="K339" s="316">
        <v>590</v>
      </c>
      <c r="L339" s="316">
        <v>560</v>
      </c>
      <c r="M339" s="316">
        <v>0.24251</v>
      </c>
      <c r="N339" s="1"/>
      <c r="O339" s="1"/>
    </row>
    <row r="340" spans="1:15" ht="12.75" customHeight="1">
      <c r="A340" s="30">
        <v>330</v>
      </c>
      <c r="B340" s="329" t="s">
        <v>167</v>
      </c>
      <c r="C340" s="316">
        <v>18087.75</v>
      </c>
      <c r="D340" s="317">
        <v>18176.833333333332</v>
      </c>
      <c r="E340" s="317">
        <v>17881.566666666666</v>
      </c>
      <c r="F340" s="317">
        <v>17675.383333333335</v>
      </c>
      <c r="G340" s="317">
        <v>17380.116666666669</v>
      </c>
      <c r="H340" s="317">
        <v>18383.016666666663</v>
      </c>
      <c r="I340" s="317">
        <v>18678.283333333333</v>
      </c>
      <c r="J340" s="317">
        <v>18884.46666666666</v>
      </c>
      <c r="K340" s="316">
        <v>18472.099999999999</v>
      </c>
      <c r="L340" s="316">
        <v>17970.650000000001</v>
      </c>
      <c r="M340" s="316">
        <v>0.60857000000000006</v>
      </c>
      <c r="N340" s="1"/>
      <c r="O340" s="1"/>
    </row>
    <row r="341" spans="1:15" ht="12.75" customHeight="1">
      <c r="A341" s="30">
        <v>331</v>
      </c>
      <c r="B341" s="329" t="s">
        <v>464</v>
      </c>
      <c r="C341" s="316">
        <v>76.95</v>
      </c>
      <c r="D341" s="317">
        <v>80.149999999999991</v>
      </c>
      <c r="E341" s="317">
        <v>72.59999999999998</v>
      </c>
      <c r="F341" s="317">
        <v>68.249999999999986</v>
      </c>
      <c r="G341" s="317">
        <v>60.699999999999974</v>
      </c>
      <c r="H341" s="317">
        <v>84.499999999999986</v>
      </c>
      <c r="I341" s="317">
        <v>92.05</v>
      </c>
      <c r="J341" s="317">
        <v>96.399999999999991</v>
      </c>
      <c r="K341" s="316">
        <v>87.7</v>
      </c>
      <c r="L341" s="316">
        <v>75.8</v>
      </c>
      <c r="M341" s="316">
        <v>83.456530000000001</v>
      </c>
      <c r="N341" s="1"/>
      <c r="O341" s="1"/>
    </row>
    <row r="342" spans="1:15" ht="12.75" customHeight="1">
      <c r="A342" s="30">
        <v>332</v>
      </c>
      <c r="B342" s="329" t="s">
        <v>463</v>
      </c>
      <c r="C342" s="316">
        <v>54.8</v>
      </c>
      <c r="D342" s="317">
        <v>55.6</v>
      </c>
      <c r="E342" s="317">
        <v>53.45</v>
      </c>
      <c r="F342" s="317">
        <v>52.1</v>
      </c>
      <c r="G342" s="317">
        <v>49.95</v>
      </c>
      <c r="H342" s="317">
        <v>56.95</v>
      </c>
      <c r="I342" s="317">
        <v>59.099999999999994</v>
      </c>
      <c r="J342" s="317">
        <v>60.45</v>
      </c>
      <c r="K342" s="316">
        <v>57.75</v>
      </c>
      <c r="L342" s="316">
        <v>54.25</v>
      </c>
      <c r="M342" s="316">
        <v>16.61974</v>
      </c>
      <c r="N342" s="1"/>
      <c r="O342" s="1"/>
    </row>
    <row r="343" spans="1:15" ht="12.75" customHeight="1">
      <c r="A343" s="30">
        <v>333</v>
      </c>
      <c r="B343" s="329" t="s">
        <v>462</v>
      </c>
      <c r="C343" s="316">
        <v>682.55</v>
      </c>
      <c r="D343" s="317">
        <v>685.71666666666658</v>
      </c>
      <c r="E343" s="317">
        <v>668.13333333333321</v>
      </c>
      <c r="F343" s="317">
        <v>653.71666666666658</v>
      </c>
      <c r="G343" s="317">
        <v>636.13333333333321</v>
      </c>
      <c r="H343" s="317">
        <v>700.13333333333321</v>
      </c>
      <c r="I343" s="317">
        <v>717.71666666666647</v>
      </c>
      <c r="J343" s="317">
        <v>732.13333333333321</v>
      </c>
      <c r="K343" s="316">
        <v>703.3</v>
      </c>
      <c r="L343" s="316">
        <v>671.3</v>
      </c>
      <c r="M343" s="316">
        <v>2.4933100000000001</v>
      </c>
      <c r="N343" s="1"/>
      <c r="O343" s="1"/>
    </row>
    <row r="344" spans="1:15" ht="12.75" customHeight="1">
      <c r="A344" s="30">
        <v>334</v>
      </c>
      <c r="B344" s="329" t="s">
        <v>459</v>
      </c>
      <c r="C344" s="316">
        <v>32.450000000000003</v>
      </c>
      <c r="D344" s="317">
        <v>32.766666666666673</v>
      </c>
      <c r="E344" s="317">
        <v>31.683333333333344</v>
      </c>
      <c r="F344" s="317">
        <v>30.916666666666671</v>
      </c>
      <c r="G344" s="317">
        <v>29.833333333333343</v>
      </c>
      <c r="H344" s="317">
        <v>33.533333333333346</v>
      </c>
      <c r="I344" s="317">
        <v>34.616666666666674</v>
      </c>
      <c r="J344" s="317">
        <v>35.383333333333347</v>
      </c>
      <c r="K344" s="316">
        <v>33.85</v>
      </c>
      <c r="L344" s="316">
        <v>32</v>
      </c>
      <c r="M344" s="316">
        <v>114.93667000000001</v>
      </c>
      <c r="N344" s="1"/>
      <c r="O344" s="1"/>
    </row>
    <row r="345" spans="1:15" ht="12.75" customHeight="1">
      <c r="A345" s="30">
        <v>335</v>
      </c>
      <c r="B345" s="329" t="s">
        <v>534</v>
      </c>
      <c r="C345" s="316">
        <v>113.4</v>
      </c>
      <c r="D345" s="317">
        <v>114.53333333333335</v>
      </c>
      <c r="E345" s="317">
        <v>111.16666666666669</v>
      </c>
      <c r="F345" s="317">
        <v>108.93333333333334</v>
      </c>
      <c r="G345" s="317">
        <v>105.56666666666668</v>
      </c>
      <c r="H345" s="317">
        <v>116.76666666666669</v>
      </c>
      <c r="I345" s="317">
        <v>120.13333333333334</v>
      </c>
      <c r="J345" s="317">
        <v>122.3666666666667</v>
      </c>
      <c r="K345" s="316">
        <v>117.9</v>
      </c>
      <c r="L345" s="316">
        <v>112.3</v>
      </c>
      <c r="M345" s="316">
        <v>3.6155200000000001</v>
      </c>
      <c r="N345" s="1"/>
      <c r="O345" s="1"/>
    </row>
    <row r="346" spans="1:15" ht="12.75" customHeight="1">
      <c r="A346" s="30">
        <v>336</v>
      </c>
      <c r="B346" s="329" t="s">
        <v>465</v>
      </c>
      <c r="C346" s="316">
        <v>1974.5</v>
      </c>
      <c r="D346" s="317">
        <v>1993.55</v>
      </c>
      <c r="E346" s="317">
        <v>1937</v>
      </c>
      <c r="F346" s="317">
        <v>1899.5</v>
      </c>
      <c r="G346" s="317">
        <v>1842.95</v>
      </c>
      <c r="H346" s="317">
        <v>2031.05</v>
      </c>
      <c r="I346" s="317">
        <v>2087.5999999999995</v>
      </c>
      <c r="J346" s="317">
        <v>2125.1</v>
      </c>
      <c r="K346" s="316">
        <v>2050.1</v>
      </c>
      <c r="L346" s="316">
        <v>1956.05</v>
      </c>
      <c r="M346" s="316">
        <v>3.108E-2</v>
      </c>
      <c r="N346" s="1"/>
      <c r="O346" s="1"/>
    </row>
    <row r="347" spans="1:15" ht="12.75" customHeight="1">
      <c r="A347" s="30">
        <v>337</v>
      </c>
      <c r="B347" s="329" t="s">
        <v>460</v>
      </c>
      <c r="C347" s="316">
        <v>85.3</v>
      </c>
      <c r="D347" s="317">
        <v>87.316666666666663</v>
      </c>
      <c r="E347" s="317">
        <v>82.23333333333332</v>
      </c>
      <c r="F347" s="317">
        <v>79.166666666666657</v>
      </c>
      <c r="G347" s="317">
        <v>74.083333333333314</v>
      </c>
      <c r="H347" s="317">
        <v>90.383333333333326</v>
      </c>
      <c r="I347" s="317">
        <v>95.466666666666669</v>
      </c>
      <c r="J347" s="317">
        <v>98.533333333333331</v>
      </c>
      <c r="K347" s="316">
        <v>92.4</v>
      </c>
      <c r="L347" s="316">
        <v>84.25</v>
      </c>
      <c r="M347" s="316">
        <v>289.59784000000002</v>
      </c>
      <c r="N347" s="1"/>
      <c r="O347" s="1"/>
    </row>
    <row r="348" spans="1:15" ht="12.75" customHeight="1">
      <c r="A348" s="30">
        <v>338</v>
      </c>
      <c r="B348" s="329" t="s">
        <v>168</v>
      </c>
      <c r="C348" s="316">
        <v>156.65</v>
      </c>
      <c r="D348" s="317">
        <v>158.04999999999998</v>
      </c>
      <c r="E348" s="317">
        <v>154.09999999999997</v>
      </c>
      <c r="F348" s="317">
        <v>151.54999999999998</v>
      </c>
      <c r="G348" s="317">
        <v>147.59999999999997</v>
      </c>
      <c r="H348" s="317">
        <v>160.59999999999997</v>
      </c>
      <c r="I348" s="317">
        <v>164.54999999999995</v>
      </c>
      <c r="J348" s="317">
        <v>167.09999999999997</v>
      </c>
      <c r="K348" s="316">
        <v>162</v>
      </c>
      <c r="L348" s="316">
        <v>155.5</v>
      </c>
      <c r="M348" s="316">
        <v>49.732230000000001</v>
      </c>
      <c r="N348" s="1"/>
      <c r="O348" s="1"/>
    </row>
    <row r="349" spans="1:15" ht="12.75" customHeight="1">
      <c r="A349" s="30">
        <v>339</v>
      </c>
      <c r="B349" s="329" t="s">
        <v>461</v>
      </c>
      <c r="C349" s="316">
        <v>233.45</v>
      </c>
      <c r="D349" s="317">
        <v>233.56666666666669</v>
      </c>
      <c r="E349" s="317">
        <v>227.18333333333339</v>
      </c>
      <c r="F349" s="317">
        <v>220.91666666666671</v>
      </c>
      <c r="G349" s="317">
        <v>214.53333333333342</v>
      </c>
      <c r="H349" s="317">
        <v>239.83333333333337</v>
      </c>
      <c r="I349" s="317">
        <v>246.21666666666664</v>
      </c>
      <c r="J349" s="317">
        <v>252.48333333333335</v>
      </c>
      <c r="K349" s="316">
        <v>239.95</v>
      </c>
      <c r="L349" s="316">
        <v>227.3</v>
      </c>
      <c r="M349" s="316">
        <v>6.8440099999999999</v>
      </c>
      <c r="N349" s="1"/>
      <c r="O349" s="1"/>
    </row>
    <row r="350" spans="1:15" ht="12.75" customHeight="1">
      <c r="A350" s="30">
        <v>340</v>
      </c>
      <c r="B350" s="329" t="s">
        <v>170</v>
      </c>
      <c r="C350" s="316">
        <v>158.65</v>
      </c>
      <c r="D350" s="317">
        <v>159.28333333333333</v>
      </c>
      <c r="E350" s="317">
        <v>156.66666666666666</v>
      </c>
      <c r="F350" s="317">
        <v>154.68333333333334</v>
      </c>
      <c r="G350" s="317">
        <v>152.06666666666666</v>
      </c>
      <c r="H350" s="317">
        <v>161.26666666666665</v>
      </c>
      <c r="I350" s="317">
        <v>163.88333333333333</v>
      </c>
      <c r="J350" s="317">
        <v>165.86666666666665</v>
      </c>
      <c r="K350" s="316">
        <v>161.9</v>
      </c>
      <c r="L350" s="316">
        <v>157.30000000000001</v>
      </c>
      <c r="M350" s="316">
        <v>245.11385000000001</v>
      </c>
      <c r="N350" s="1"/>
      <c r="O350" s="1"/>
    </row>
    <row r="351" spans="1:15" ht="12.75" customHeight="1">
      <c r="A351" s="30">
        <v>341</v>
      </c>
      <c r="B351" s="329" t="s">
        <v>269</v>
      </c>
      <c r="C351" s="316">
        <v>916.2</v>
      </c>
      <c r="D351" s="317">
        <v>927.25</v>
      </c>
      <c r="E351" s="317">
        <v>895.5</v>
      </c>
      <c r="F351" s="317">
        <v>874.8</v>
      </c>
      <c r="G351" s="317">
        <v>843.05</v>
      </c>
      <c r="H351" s="317">
        <v>947.95</v>
      </c>
      <c r="I351" s="317">
        <v>979.7</v>
      </c>
      <c r="J351" s="317">
        <v>1000.4000000000001</v>
      </c>
      <c r="K351" s="316">
        <v>959</v>
      </c>
      <c r="L351" s="316">
        <v>906.55</v>
      </c>
      <c r="M351" s="316">
        <v>6.5387399999999998</v>
      </c>
      <c r="N351" s="1"/>
      <c r="O351" s="1"/>
    </row>
    <row r="352" spans="1:15" ht="12.75" customHeight="1">
      <c r="A352" s="30">
        <v>342</v>
      </c>
      <c r="B352" s="329" t="s">
        <v>466</v>
      </c>
      <c r="C352" s="316">
        <v>3431.25</v>
      </c>
      <c r="D352" s="317">
        <v>3458.0333333333333</v>
      </c>
      <c r="E352" s="317">
        <v>3372.2166666666667</v>
      </c>
      <c r="F352" s="317">
        <v>3313.1833333333334</v>
      </c>
      <c r="G352" s="317">
        <v>3227.3666666666668</v>
      </c>
      <c r="H352" s="317">
        <v>3517.0666666666666</v>
      </c>
      <c r="I352" s="317">
        <v>3602.8833333333332</v>
      </c>
      <c r="J352" s="317">
        <v>3661.9166666666665</v>
      </c>
      <c r="K352" s="316">
        <v>3543.85</v>
      </c>
      <c r="L352" s="316">
        <v>3399</v>
      </c>
      <c r="M352" s="316">
        <v>0.66527000000000003</v>
      </c>
      <c r="N352" s="1"/>
      <c r="O352" s="1"/>
    </row>
    <row r="353" spans="1:15" ht="12.75" customHeight="1">
      <c r="A353" s="30">
        <v>343</v>
      </c>
      <c r="B353" s="329" t="s">
        <v>270</v>
      </c>
      <c r="C353" s="316">
        <v>221.8</v>
      </c>
      <c r="D353" s="317">
        <v>222.76666666666665</v>
      </c>
      <c r="E353" s="317">
        <v>220.0333333333333</v>
      </c>
      <c r="F353" s="317">
        <v>218.26666666666665</v>
      </c>
      <c r="G353" s="317">
        <v>215.5333333333333</v>
      </c>
      <c r="H353" s="317">
        <v>224.5333333333333</v>
      </c>
      <c r="I353" s="317">
        <v>227.26666666666665</v>
      </c>
      <c r="J353" s="317">
        <v>229.0333333333333</v>
      </c>
      <c r="K353" s="316">
        <v>225.5</v>
      </c>
      <c r="L353" s="316">
        <v>221</v>
      </c>
      <c r="M353" s="316">
        <v>12.14667</v>
      </c>
      <c r="N353" s="1"/>
      <c r="O353" s="1"/>
    </row>
    <row r="354" spans="1:15" ht="12.75" customHeight="1">
      <c r="A354" s="30">
        <v>344</v>
      </c>
      <c r="B354" s="329" t="s">
        <v>171</v>
      </c>
      <c r="C354" s="316">
        <v>162.25</v>
      </c>
      <c r="D354" s="317">
        <v>161</v>
      </c>
      <c r="E354" s="317">
        <v>159.19999999999999</v>
      </c>
      <c r="F354" s="317">
        <v>156.14999999999998</v>
      </c>
      <c r="G354" s="317">
        <v>154.34999999999997</v>
      </c>
      <c r="H354" s="317">
        <v>164.05</v>
      </c>
      <c r="I354" s="317">
        <v>165.85000000000002</v>
      </c>
      <c r="J354" s="317">
        <v>168.90000000000003</v>
      </c>
      <c r="K354" s="316">
        <v>162.80000000000001</v>
      </c>
      <c r="L354" s="316">
        <v>157.94999999999999</v>
      </c>
      <c r="M354" s="316">
        <v>236.61920000000001</v>
      </c>
      <c r="N354" s="1"/>
      <c r="O354" s="1"/>
    </row>
    <row r="355" spans="1:15" ht="12.75" customHeight="1">
      <c r="A355" s="30">
        <v>345</v>
      </c>
      <c r="B355" s="329" t="s">
        <v>467</v>
      </c>
      <c r="C355" s="316">
        <v>323.39999999999998</v>
      </c>
      <c r="D355" s="317">
        <v>323</v>
      </c>
      <c r="E355" s="317">
        <v>320.39999999999998</v>
      </c>
      <c r="F355" s="317">
        <v>317.39999999999998</v>
      </c>
      <c r="G355" s="317">
        <v>314.79999999999995</v>
      </c>
      <c r="H355" s="317">
        <v>326</v>
      </c>
      <c r="I355" s="317">
        <v>328.6</v>
      </c>
      <c r="J355" s="317">
        <v>331.6</v>
      </c>
      <c r="K355" s="316">
        <v>325.60000000000002</v>
      </c>
      <c r="L355" s="316">
        <v>320</v>
      </c>
      <c r="M355" s="316">
        <v>0.97394000000000003</v>
      </c>
      <c r="N355" s="1"/>
      <c r="O355" s="1"/>
    </row>
    <row r="356" spans="1:15" ht="12.75" customHeight="1">
      <c r="A356" s="30">
        <v>346</v>
      </c>
      <c r="B356" s="329" t="s">
        <v>172</v>
      </c>
      <c r="C356" s="316">
        <v>45345.1</v>
      </c>
      <c r="D356" s="317">
        <v>45533.700000000004</v>
      </c>
      <c r="E356" s="317">
        <v>44886.400000000009</v>
      </c>
      <c r="F356" s="317">
        <v>44427.700000000004</v>
      </c>
      <c r="G356" s="317">
        <v>43780.400000000009</v>
      </c>
      <c r="H356" s="317">
        <v>45992.400000000009</v>
      </c>
      <c r="I356" s="317">
        <v>46639.700000000012</v>
      </c>
      <c r="J356" s="317">
        <v>47098.400000000009</v>
      </c>
      <c r="K356" s="316">
        <v>46181</v>
      </c>
      <c r="L356" s="316">
        <v>45075</v>
      </c>
      <c r="M356" s="316">
        <v>0.23208999999999999</v>
      </c>
      <c r="N356" s="1"/>
      <c r="O356" s="1"/>
    </row>
    <row r="357" spans="1:15" ht="12.75" customHeight="1">
      <c r="A357" s="30">
        <v>347</v>
      </c>
      <c r="B357" s="329" t="s">
        <v>857</v>
      </c>
      <c r="C357" s="316">
        <v>107.85</v>
      </c>
      <c r="D357" s="317">
        <v>108.46666666666665</v>
      </c>
      <c r="E357" s="317">
        <v>106.63333333333331</v>
      </c>
      <c r="F357" s="317">
        <v>105.41666666666666</v>
      </c>
      <c r="G357" s="317">
        <v>103.58333333333331</v>
      </c>
      <c r="H357" s="317">
        <v>109.68333333333331</v>
      </c>
      <c r="I357" s="317">
        <v>111.51666666666665</v>
      </c>
      <c r="J357" s="317">
        <v>112.73333333333331</v>
      </c>
      <c r="K357" s="316">
        <v>110.3</v>
      </c>
      <c r="L357" s="316">
        <v>107.25</v>
      </c>
      <c r="M357" s="316">
        <v>10.35219</v>
      </c>
      <c r="N357" s="1"/>
      <c r="O357" s="1"/>
    </row>
    <row r="358" spans="1:15" ht="12.75" customHeight="1">
      <c r="A358" s="30">
        <v>348</v>
      </c>
      <c r="B358" s="329" t="s">
        <v>173</v>
      </c>
      <c r="C358" s="316">
        <v>2026.2</v>
      </c>
      <c r="D358" s="317">
        <v>2069.7999999999997</v>
      </c>
      <c r="E358" s="317">
        <v>1957.3999999999996</v>
      </c>
      <c r="F358" s="317">
        <v>1888.6</v>
      </c>
      <c r="G358" s="317">
        <v>1776.1999999999998</v>
      </c>
      <c r="H358" s="317">
        <v>2138.5999999999995</v>
      </c>
      <c r="I358" s="317">
        <v>2251</v>
      </c>
      <c r="J358" s="317">
        <v>2319.7999999999993</v>
      </c>
      <c r="K358" s="316">
        <v>2182.1999999999998</v>
      </c>
      <c r="L358" s="316">
        <v>2001</v>
      </c>
      <c r="M358" s="316">
        <v>5.9553900000000004</v>
      </c>
      <c r="N358" s="1"/>
      <c r="O358" s="1"/>
    </row>
    <row r="359" spans="1:15" ht="12.75" customHeight="1">
      <c r="A359" s="30">
        <v>349</v>
      </c>
      <c r="B359" s="329" t="s">
        <v>471</v>
      </c>
      <c r="C359" s="316">
        <v>4112.1000000000004</v>
      </c>
      <c r="D359" s="317">
        <v>4146.166666666667</v>
      </c>
      <c r="E359" s="317">
        <v>4051.1833333333343</v>
      </c>
      <c r="F359" s="317">
        <v>3990.2666666666673</v>
      </c>
      <c r="G359" s="317">
        <v>3895.2833333333347</v>
      </c>
      <c r="H359" s="317">
        <v>4207.0833333333339</v>
      </c>
      <c r="I359" s="317">
        <v>4302.0666666666657</v>
      </c>
      <c r="J359" s="317">
        <v>4362.9833333333336</v>
      </c>
      <c r="K359" s="316">
        <v>4241.1499999999996</v>
      </c>
      <c r="L359" s="316">
        <v>4085.25</v>
      </c>
      <c r="M359" s="316">
        <v>1.61582</v>
      </c>
      <c r="N359" s="1"/>
      <c r="O359" s="1"/>
    </row>
    <row r="360" spans="1:15" ht="12.75" customHeight="1">
      <c r="A360" s="30">
        <v>350</v>
      </c>
      <c r="B360" s="329" t="s">
        <v>174</v>
      </c>
      <c r="C360" s="316">
        <v>213.65</v>
      </c>
      <c r="D360" s="317">
        <v>212.15</v>
      </c>
      <c r="E360" s="317">
        <v>209.55</v>
      </c>
      <c r="F360" s="317">
        <v>205.45000000000002</v>
      </c>
      <c r="G360" s="317">
        <v>202.85000000000002</v>
      </c>
      <c r="H360" s="317">
        <v>216.25</v>
      </c>
      <c r="I360" s="317">
        <v>218.84999999999997</v>
      </c>
      <c r="J360" s="317">
        <v>222.95</v>
      </c>
      <c r="K360" s="316">
        <v>214.75</v>
      </c>
      <c r="L360" s="316">
        <v>208.05</v>
      </c>
      <c r="M360" s="316">
        <v>52.57723</v>
      </c>
      <c r="N360" s="1"/>
      <c r="O360" s="1"/>
    </row>
    <row r="361" spans="1:15" ht="12.75" customHeight="1">
      <c r="A361" s="30">
        <v>351</v>
      </c>
      <c r="B361" s="329" t="s">
        <v>175</v>
      </c>
      <c r="C361" s="316">
        <v>113.85</v>
      </c>
      <c r="D361" s="317">
        <v>115.05</v>
      </c>
      <c r="E361" s="317">
        <v>112.35</v>
      </c>
      <c r="F361" s="317">
        <v>110.85</v>
      </c>
      <c r="G361" s="317">
        <v>108.14999999999999</v>
      </c>
      <c r="H361" s="317">
        <v>116.55</v>
      </c>
      <c r="I361" s="317">
        <v>119.25000000000001</v>
      </c>
      <c r="J361" s="317">
        <v>120.75</v>
      </c>
      <c r="K361" s="316">
        <v>117.75</v>
      </c>
      <c r="L361" s="316">
        <v>113.55</v>
      </c>
      <c r="M361" s="316">
        <v>45.686450000000001</v>
      </c>
      <c r="N361" s="1"/>
      <c r="O361" s="1"/>
    </row>
    <row r="362" spans="1:15" ht="12.75" customHeight="1">
      <c r="A362" s="30">
        <v>352</v>
      </c>
      <c r="B362" s="329" t="s">
        <v>176</v>
      </c>
      <c r="C362" s="316">
        <v>4368.6000000000004</v>
      </c>
      <c r="D362" s="317">
        <v>4363.1833333333334</v>
      </c>
      <c r="E362" s="317">
        <v>4306.416666666667</v>
      </c>
      <c r="F362" s="317">
        <v>4244.2333333333336</v>
      </c>
      <c r="G362" s="317">
        <v>4187.4666666666672</v>
      </c>
      <c r="H362" s="317">
        <v>4425.3666666666668</v>
      </c>
      <c r="I362" s="317">
        <v>4482.1333333333332</v>
      </c>
      <c r="J362" s="317">
        <v>4544.3166666666666</v>
      </c>
      <c r="K362" s="316">
        <v>4419.95</v>
      </c>
      <c r="L362" s="316">
        <v>4301</v>
      </c>
      <c r="M362" s="316">
        <v>0.12256</v>
      </c>
      <c r="N362" s="1"/>
      <c r="O362" s="1"/>
    </row>
    <row r="363" spans="1:15" ht="12.75" customHeight="1">
      <c r="A363" s="30">
        <v>353</v>
      </c>
      <c r="B363" s="329" t="s">
        <v>273</v>
      </c>
      <c r="C363" s="316">
        <v>13450.3</v>
      </c>
      <c r="D363" s="317">
        <v>13551.433333333334</v>
      </c>
      <c r="E363" s="317">
        <v>13216.866666666669</v>
      </c>
      <c r="F363" s="317">
        <v>12983.433333333334</v>
      </c>
      <c r="G363" s="317">
        <v>12648.866666666669</v>
      </c>
      <c r="H363" s="317">
        <v>13784.866666666669</v>
      </c>
      <c r="I363" s="317">
        <v>14119.433333333334</v>
      </c>
      <c r="J363" s="317">
        <v>14352.866666666669</v>
      </c>
      <c r="K363" s="316">
        <v>13886</v>
      </c>
      <c r="L363" s="316">
        <v>13318</v>
      </c>
      <c r="M363" s="316">
        <v>5.7459999999999997E-2</v>
      </c>
      <c r="N363" s="1"/>
      <c r="O363" s="1"/>
    </row>
    <row r="364" spans="1:15" ht="12.75" customHeight="1">
      <c r="A364" s="30">
        <v>354</v>
      </c>
      <c r="B364" s="329" t="s">
        <v>478</v>
      </c>
      <c r="C364" s="316">
        <v>4418.3</v>
      </c>
      <c r="D364" s="317">
        <v>4386.9666666666662</v>
      </c>
      <c r="E364" s="317">
        <v>4295.9333333333325</v>
      </c>
      <c r="F364" s="317">
        <v>4173.5666666666666</v>
      </c>
      <c r="G364" s="317">
        <v>4082.5333333333328</v>
      </c>
      <c r="H364" s="317">
        <v>4509.3333333333321</v>
      </c>
      <c r="I364" s="317">
        <v>4600.3666666666668</v>
      </c>
      <c r="J364" s="317">
        <v>4722.7333333333318</v>
      </c>
      <c r="K364" s="316">
        <v>4478</v>
      </c>
      <c r="L364" s="316">
        <v>4264.6000000000004</v>
      </c>
      <c r="M364" s="316">
        <v>0.16499</v>
      </c>
      <c r="N364" s="1"/>
      <c r="O364" s="1"/>
    </row>
    <row r="365" spans="1:15" ht="12.75" customHeight="1">
      <c r="A365" s="30">
        <v>355</v>
      </c>
      <c r="B365" s="329" t="s">
        <v>473</v>
      </c>
      <c r="C365" s="316">
        <v>1083.1500000000001</v>
      </c>
      <c r="D365" s="317">
        <v>1100.6666666666667</v>
      </c>
      <c r="E365" s="317">
        <v>1046.1833333333334</v>
      </c>
      <c r="F365" s="317">
        <v>1009.2166666666667</v>
      </c>
      <c r="G365" s="317">
        <v>954.73333333333335</v>
      </c>
      <c r="H365" s="317">
        <v>1137.6333333333334</v>
      </c>
      <c r="I365" s="317">
        <v>1192.1166666666666</v>
      </c>
      <c r="J365" s="317">
        <v>1229.0833333333335</v>
      </c>
      <c r="K365" s="316">
        <v>1155.1500000000001</v>
      </c>
      <c r="L365" s="316">
        <v>1063.7</v>
      </c>
      <c r="M365" s="316">
        <v>7.6147799999999997</v>
      </c>
      <c r="N365" s="1"/>
      <c r="O365" s="1"/>
    </row>
    <row r="366" spans="1:15" ht="12.75" customHeight="1">
      <c r="A366" s="30">
        <v>356</v>
      </c>
      <c r="B366" s="329" t="s">
        <v>177</v>
      </c>
      <c r="C366" s="316">
        <v>2324.0500000000002</v>
      </c>
      <c r="D366" s="317">
        <v>2348.3500000000004</v>
      </c>
      <c r="E366" s="317">
        <v>2277.8000000000006</v>
      </c>
      <c r="F366" s="317">
        <v>2231.5500000000002</v>
      </c>
      <c r="G366" s="317">
        <v>2161.0000000000005</v>
      </c>
      <c r="H366" s="317">
        <v>2394.6000000000008</v>
      </c>
      <c r="I366" s="317">
        <v>2465.15</v>
      </c>
      <c r="J366" s="317">
        <v>2511.400000000001</v>
      </c>
      <c r="K366" s="316">
        <v>2418.9</v>
      </c>
      <c r="L366" s="316">
        <v>2302.1</v>
      </c>
      <c r="M366" s="316">
        <v>6.45967</v>
      </c>
      <c r="N366" s="1"/>
      <c r="O366" s="1"/>
    </row>
    <row r="367" spans="1:15" ht="12.75" customHeight="1">
      <c r="A367" s="30">
        <v>357</v>
      </c>
      <c r="B367" s="329" t="s">
        <v>178</v>
      </c>
      <c r="C367" s="316">
        <v>2775.1</v>
      </c>
      <c r="D367" s="317">
        <v>2800.2666666666664</v>
      </c>
      <c r="E367" s="317">
        <v>2703.7833333333328</v>
      </c>
      <c r="F367" s="317">
        <v>2632.4666666666662</v>
      </c>
      <c r="G367" s="317">
        <v>2535.9833333333327</v>
      </c>
      <c r="H367" s="317">
        <v>2871.583333333333</v>
      </c>
      <c r="I367" s="317">
        <v>2968.0666666666666</v>
      </c>
      <c r="J367" s="317">
        <v>3039.3833333333332</v>
      </c>
      <c r="K367" s="316">
        <v>2896.75</v>
      </c>
      <c r="L367" s="316">
        <v>2728.95</v>
      </c>
      <c r="M367" s="316">
        <v>1.7231799999999999</v>
      </c>
      <c r="N367" s="1"/>
      <c r="O367" s="1"/>
    </row>
    <row r="368" spans="1:15" ht="12.75" customHeight="1">
      <c r="A368" s="30">
        <v>358</v>
      </c>
      <c r="B368" s="329" t="s">
        <v>179</v>
      </c>
      <c r="C368" s="316">
        <v>34.35</v>
      </c>
      <c r="D368" s="317">
        <v>34.666666666666671</v>
      </c>
      <c r="E368" s="317">
        <v>33.88333333333334</v>
      </c>
      <c r="F368" s="317">
        <v>33.416666666666671</v>
      </c>
      <c r="G368" s="317">
        <v>32.63333333333334</v>
      </c>
      <c r="H368" s="317">
        <v>35.13333333333334</v>
      </c>
      <c r="I368" s="317">
        <v>35.916666666666671</v>
      </c>
      <c r="J368" s="317">
        <v>36.38333333333334</v>
      </c>
      <c r="K368" s="316">
        <v>35.450000000000003</v>
      </c>
      <c r="L368" s="316">
        <v>34.200000000000003</v>
      </c>
      <c r="M368" s="316">
        <v>356.64305999999999</v>
      </c>
      <c r="N368" s="1"/>
      <c r="O368" s="1"/>
    </row>
    <row r="369" spans="1:15" ht="12.75" customHeight="1">
      <c r="A369" s="30">
        <v>359</v>
      </c>
      <c r="B369" s="329" t="s">
        <v>469</v>
      </c>
      <c r="C369" s="316">
        <v>360.45</v>
      </c>
      <c r="D369" s="317">
        <v>365.76666666666665</v>
      </c>
      <c r="E369" s="317">
        <v>353.68333333333328</v>
      </c>
      <c r="F369" s="317">
        <v>346.91666666666663</v>
      </c>
      <c r="G369" s="317">
        <v>334.83333333333326</v>
      </c>
      <c r="H369" s="317">
        <v>372.5333333333333</v>
      </c>
      <c r="I369" s="317">
        <v>384.61666666666667</v>
      </c>
      <c r="J369" s="317">
        <v>391.38333333333333</v>
      </c>
      <c r="K369" s="316">
        <v>377.85</v>
      </c>
      <c r="L369" s="316">
        <v>359</v>
      </c>
      <c r="M369" s="316">
        <v>3.3588399999999998</v>
      </c>
      <c r="N369" s="1"/>
      <c r="O369" s="1"/>
    </row>
    <row r="370" spans="1:15" ht="12.75" customHeight="1">
      <c r="A370" s="30">
        <v>360</v>
      </c>
      <c r="B370" s="329" t="s">
        <v>470</v>
      </c>
      <c r="C370" s="316">
        <v>247.4</v>
      </c>
      <c r="D370" s="317">
        <v>249.70000000000002</v>
      </c>
      <c r="E370" s="317">
        <v>243.80000000000004</v>
      </c>
      <c r="F370" s="317">
        <v>240.20000000000002</v>
      </c>
      <c r="G370" s="317">
        <v>234.30000000000004</v>
      </c>
      <c r="H370" s="317">
        <v>253.30000000000004</v>
      </c>
      <c r="I370" s="317">
        <v>259.20000000000005</v>
      </c>
      <c r="J370" s="317">
        <v>262.80000000000007</v>
      </c>
      <c r="K370" s="316">
        <v>255.6</v>
      </c>
      <c r="L370" s="316">
        <v>246.1</v>
      </c>
      <c r="M370" s="316">
        <v>2.8104100000000001</v>
      </c>
      <c r="N370" s="1"/>
      <c r="O370" s="1"/>
    </row>
    <row r="371" spans="1:15" ht="12.75" customHeight="1">
      <c r="A371" s="30">
        <v>361</v>
      </c>
      <c r="B371" s="329" t="s">
        <v>271</v>
      </c>
      <c r="C371" s="316">
        <v>2428.3000000000002</v>
      </c>
      <c r="D371" s="317">
        <v>2447.5</v>
      </c>
      <c r="E371" s="317">
        <v>2390.8000000000002</v>
      </c>
      <c r="F371" s="317">
        <v>2353.3000000000002</v>
      </c>
      <c r="G371" s="317">
        <v>2296.6000000000004</v>
      </c>
      <c r="H371" s="317">
        <v>2485</v>
      </c>
      <c r="I371" s="317">
        <v>2541.6999999999998</v>
      </c>
      <c r="J371" s="317">
        <v>2579.1999999999998</v>
      </c>
      <c r="K371" s="316">
        <v>2504.1999999999998</v>
      </c>
      <c r="L371" s="316">
        <v>2410</v>
      </c>
      <c r="M371" s="316">
        <v>1.93279</v>
      </c>
      <c r="N371" s="1"/>
      <c r="O371" s="1"/>
    </row>
    <row r="372" spans="1:15" ht="12.75" customHeight="1">
      <c r="A372" s="30">
        <v>362</v>
      </c>
      <c r="B372" s="329" t="s">
        <v>474</v>
      </c>
      <c r="C372" s="316">
        <v>858.35</v>
      </c>
      <c r="D372" s="317">
        <v>871.51666666666677</v>
      </c>
      <c r="E372" s="317">
        <v>829.03333333333353</v>
      </c>
      <c r="F372" s="317">
        <v>799.71666666666681</v>
      </c>
      <c r="G372" s="317">
        <v>757.23333333333358</v>
      </c>
      <c r="H372" s="317">
        <v>900.83333333333348</v>
      </c>
      <c r="I372" s="317">
        <v>943.31666666666683</v>
      </c>
      <c r="J372" s="317">
        <v>972.63333333333344</v>
      </c>
      <c r="K372" s="316">
        <v>914</v>
      </c>
      <c r="L372" s="316">
        <v>842.2</v>
      </c>
      <c r="M372" s="316">
        <v>0.60692000000000002</v>
      </c>
      <c r="N372" s="1"/>
      <c r="O372" s="1"/>
    </row>
    <row r="373" spans="1:15" ht="12.75" customHeight="1">
      <c r="A373" s="30">
        <v>363</v>
      </c>
      <c r="B373" s="329" t="s">
        <v>475</v>
      </c>
      <c r="C373" s="316">
        <v>2647.6</v>
      </c>
      <c r="D373" s="317">
        <v>2662.1166666666668</v>
      </c>
      <c r="E373" s="317">
        <v>2569.2333333333336</v>
      </c>
      <c r="F373" s="317">
        <v>2490.8666666666668</v>
      </c>
      <c r="G373" s="317">
        <v>2397.9833333333336</v>
      </c>
      <c r="H373" s="317">
        <v>2740.4833333333336</v>
      </c>
      <c r="I373" s="317">
        <v>2833.3666666666668</v>
      </c>
      <c r="J373" s="317">
        <v>2911.7333333333336</v>
      </c>
      <c r="K373" s="316">
        <v>2755</v>
      </c>
      <c r="L373" s="316">
        <v>2583.75</v>
      </c>
      <c r="M373" s="316">
        <v>2.2755100000000001</v>
      </c>
      <c r="N373" s="1"/>
      <c r="O373" s="1"/>
    </row>
    <row r="374" spans="1:15" ht="12.75" customHeight="1">
      <c r="A374" s="30">
        <v>364</v>
      </c>
      <c r="B374" s="329" t="s">
        <v>841</v>
      </c>
      <c r="C374" s="316">
        <v>275.5</v>
      </c>
      <c r="D374" s="317">
        <v>280.7</v>
      </c>
      <c r="E374" s="317">
        <v>264.79999999999995</v>
      </c>
      <c r="F374" s="317">
        <v>254.09999999999997</v>
      </c>
      <c r="G374" s="317">
        <v>238.19999999999993</v>
      </c>
      <c r="H374" s="317">
        <v>291.39999999999998</v>
      </c>
      <c r="I374" s="317">
        <v>307.29999999999995</v>
      </c>
      <c r="J374" s="317">
        <v>318</v>
      </c>
      <c r="K374" s="316">
        <v>296.60000000000002</v>
      </c>
      <c r="L374" s="316">
        <v>270</v>
      </c>
      <c r="M374" s="316">
        <v>54.578740000000003</v>
      </c>
      <c r="N374" s="1"/>
      <c r="O374" s="1"/>
    </row>
    <row r="375" spans="1:15" ht="12.75" customHeight="1">
      <c r="A375" s="30">
        <v>365</v>
      </c>
      <c r="B375" s="329" t="s">
        <v>180</v>
      </c>
      <c r="C375" s="316">
        <v>237.6</v>
      </c>
      <c r="D375" s="317">
        <v>236.64999999999998</v>
      </c>
      <c r="E375" s="317">
        <v>233.84999999999997</v>
      </c>
      <c r="F375" s="317">
        <v>230.1</v>
      </c>
      <c r="G375" s="317">
        <v>227.29999999999998</v>
      </c>
      <c r="H375" s="317">
        <v>240.39999999999995</v>
      </c>
      <c r="I375" s="317">
        <v>243.19999999999996</v>
      </c>
      <c r="J375" s="317">
        <v>246.94999999999993</v>
      </c>
      <c r="K375" s="316">
        <v>239.45</v>
      </c>
      <c r="L375" s="316">
        <v>232.9</v>
      </c>
      <c r="M375" s="316">
        <v>173.43483000000001</v>
      </c>
      <c r="N375" s="1"/>
      <c r="O375" s="1"/>
    </row>
    <row r="376" spans="1:15" ht="12.75" customHeight="1">
      <c r="A376" s="30">
        <v>366</v>
      </c>
      <c r="B376" s="329" t="s">
        <v>290</v>
      </c>
      <c r="C376" s="316">
        <v>2879.75</v>
      </c>
      <c r="D376" s="317">
        <v>2947.5499999999997</v>
      </c>
      <c r="E376" s="317">
        <v>2782.1999999999994</v>
      </c>
      <c r="F376" s="317">
        <v>2684.6499999999996</v>
      </c>
      <c r="G376" s="317">
        <v>2519.2999999999993</v>
      </c>
      <c r="H376" s="317">
        <v>3045.0999999999995</v>
      </c>
      <c r="I376" s="317">
        <v>3210.45</v>
      </c>
      <c r="J376" s="317">
        <v>3307.9999999999995</v>
      </c>
      <c r="K376" s="316">
        <v>3112.9</v>
      </c>
      <c r="L376" s="316">
        <v>2850</v>
      </c>
      <c r="M376" s="316">
        <v>0.73546999999999996</v>
      </c>
      <c r="N376" s="1"/>
      <c r="O376" s="1"/>
    </row>
    <row r="377" spans="1:15" ht="12.75" customHeight="1">
      <c r="A377" s="30">
        <v>367</v>
      </c>
      <c r="B377" s="329" t="s">
        <v>842</v>
      </c>
      <c r="C377" s="316">
        <v>384.3</v>
      </c>
      <c r="D377" s="317">
        <v>390.43333333333339</v>
      </c>
      <c r="E377" s="317">
        <v>372.46666666666681</v>
      </c>
      <c r="F377" s="317">
        <v>360.63333333333344</v>
      </c>
      <c r="G377" s="317">
        <v>342.66666666666686</v>
      </c>
      <c r="H377" s="317">
        <v>402.26666666666677</v>
      </c>
      <c r="I377" s="317">
        <v>420.23333333333335</v>
      </c>
      <c r="J377" s="317">
        <v>432.06666666666672</v>
      </c>
      <c r="K377" s="316">
        <v>408.4</v>
      </c>
      <c r="L377" s="316">
        <v>378.6</v>
      </c>
      <c r="M377" s="316">
        <v>11.59309</v>
      </c>
      <c r="N377" s="1"/>
      <c r="O377" s="1"/>
    </row>
    <row r="378" spans="1:15" ht="12.75" customHeight="1">
      <c r="A378" s="30">
        <v>368</v>
      </c>
      <c r="B378" s="329" t="s">
        <v>272</v>
      </c>
      <c r="C378" s="316">
        <v>478</v>
      </c>
      <c r="D378" s="317">
        <v>476.66666666666669</v>
      </c>
      <c r="E378" s="317">
        <v>470.33333333333337</v>
      </c>
      <c r="F378" s="317">
        <v>462.66666666666669</v>
      </c>
      <c r="G378" s="317">
        <v>456.33333333333337</v>
      </c>
      <c r="H378" s="317">
        <v>484.33333333333337</v>
      </c>
      <c r="I378" s="317">
        <v>490.66666666666674</v>
      </c>
      <c r="J378" s="317">
        <v>498.33333333333337</v>
      </c>
      <c r="K378" s="316">
        <v>483</v>
      </c>
      <c r="L378" s="316">
        <v>469</v>
      </c>
      <c r="M378" s="316">
        <v>4.1146700000000003</v>
      </c>
      <c r="N378" s="1"/>
      <c r="O378" s="1"/>
    </row>
    <row r="379" spans="1:15" ht="12.75" customHeight="1">
      <c r="A379" s="30">
        <v>369</v>
      </c>
      <c r="B379" s="329" t="s">
        <v>476</v>
      </c>
      <c r="C379" s="316">
        <v>673.6</v>
      </c>
      <c r="D379" s="317">
        <v>682.65000000000009</v>
      </c>
      <c r="E379" s="317">
        <v>656.60000000000014</v>
      </c>
      <c r="F379" s="317">
        <v>639.6</v>
      </c>
      <c r="G379" s="317">
        <v>613.55000000000007</v>
      </c>
      <c r="H379" s="317">
        <v>699.6500000000002</v>
      </c>
      <c r="I379" s="317">
        <v>725.70000000000016</v>
      </c>
      <c r="J379" s="317">
        <v>742.70000000000027</v>
      </c>
      <c r="K379" s="316">
        <v>708.7</v>
      </c>
      <c r="L379" s="316">
        <v>665.65</v>
      </c>
      <c r="M379" s="316">
        <v>2.2865899999999999</v>
      </c>
      <c r="N379" s="1"/>
      <c r="O379" s="1"/>
    </row>
    <row r="380" spans="1:15" ht="12.75" customHeight="1">
      <c r="A380" s="30">
        <v>370</v>
      </c>
      <c r="B380" s="329" t="s">
        <v>477</v>
      </c>
      <c r="C380" s="316">
        <v>114.2</v>
      </c>
      <c r="D380" s="317">
        <v>113.80000000000001</v>
      </c>
      <c r="E380" s="317">
        <v>112.20000000000002</v>
      </c>
      <c r="F380" s="317">
        <v>110.2</v>
      </c>
      <c r="G380" s="317">
        <v>108.60000000000001</v>
      </c>
      <c r="H380" s="317">
        <v>115.80000000000003</v>
      </c>
      <c r="I380" s="317">
        <v>117.40000000000002</v>
      </c>
      <c r="J380" s="317">
        <v>119.40000000000003</v>
      </c>
      <c r="K380" s="316">
        <v>115.4</v>
      </c>
      <c r="L380" s="316">
        <v>111.8</v>
      </c>
      <c r="M380" s="316">
        <v>1.9609799999999999</v>
      </c>
      <c r="N380" s="1"/>
      <c r="O380" s="1"/>
    </row>
    <row r="381" spans="1:15" ht="12.75" customHeight="1">
      <c r="A381" s="30">
        <v>371</v>
      </c>
      <c r="B381" s="329" t="s">
        <v>182</v>
      </c>
      <c r="C381" s="316">
        <v>1777.95</v>
      </c>
      <c r="D381" s="317">
        <v>1789.5</v>
      </c>
      <c r="E381" s="317">
        <v>1754.05</v>
      </c>
      <c r="F381" s="317">
        <v>1730.1499999999999</v>
      </c>
      <c r="G381" s="317">
        <v>1694.6999999999998</v>
      </c>
      <c r="H381" s="317">
        <v>1813.4</v>
      </c>
      <c r="I381" s="317">
        <v>1848.85</v>
      </c>
      <c r="J381" s="317">
        <v>1872.7500000000002</v>
      </c>
      <c r="K381" s="316">
        <v>1824.95</v>
      </c>
      <c r="L381" s="316">
        <v>1765.6</v>
      </c>
      <c r="M381" s="316">
        <v>4.5119499999999997</v>
      </c>
      <c r="N381" s="1"/>
      <c r="O381" s="1"/>
    </row>
    <row r="382" spans="1:15" ht="12.75" customHeight="1">
      <c r="A382" s="30">
        <v>372</v>
      </c>
      <c r="B382" s="329" t="s">
        <v>479</v>
      </c>
      <c r="C382" s="316">
        <v>683.85</v>
      </c>
      <c r="D382" s="317">
        <v>688.03333333333342</v>
      </c>
      <c r="E382" s="317">
        <v>672.11666666666679</v>
      </c>
      <c r="F382" s="317">
        <v>660.38333333333333</v>
      </c>
      <c r="G382" s="317">
        <v>644.4666666666667</v>
      </c>
      <c r="H382" s="317">
        <v>699.76666666666688</v>
      </c>
      <c r="I382" s="317">
        <v>715.68333333333362</v>
      </c>
      <c r="J382" s="317">
        <v>727.41666666666697</v>
      </c>
      <c r="K382" s="316">
        <v>703.95</v>
      </c>
      <c r="L382" s="316">
        <v>676.3</v>
      </c>
      <c r="M382" s="316">
        <v>1.1196200000000001</v>
      </c>
      <c r="N382" s="1"/>
      <c r="O382" s="1"/>
    </row>
    <row r="383" spans="1:15" ht="12.75" customHeight="1">
      <c r="A383" s="30">
        <v>373</v>
      </c>
      <c r="B383" s="329" t="s">
        <v>481</v>
      </c>
      <c r="C383" s="316">
        <v>851.65</v>
      </c>
      <c r="D383" s="317">
        <v>862.98333333333323</v>
      </c>
      <c r="E383" s="317">
        <v>836.66666666666652</v>
      </c>
      <c r="F383" s="317">
        <v>821.68333333333328</v>
      </c>
      <c r="G383" s="317">
        <v>795.36666666666656</v>
      </c>
      <c r="H383" s="317">
        <v>877.96666666666647</v>
      </c>
      <c r="I383" s="317">
        <v>904.2833333333333</v>
      </c>
      <c r="J383" s="317">
        <v>919.26666666666642</v>
      </c>
      <c r="K383" s="316">
        <v>889.3</v>
      </c>
      <c r="L383" s="316">
        <v>848</v>
      </c>
      <c r="M383" s="316">
        <v>1.7060999999999999</v>
      </c>
      <c r="N383" s="1"/>
      <c r="O383" s="1"/>
    </row>
    <row r="384" spans="1:15" ht="12.75" customHeight="1">
      <c r="A384" s="30">
        <v>374</v>
      </c>
      <c r="B384" s="329" t="s">
        <v>843</v>
      </c>
      <c r="C384" s="316">
        <v>102.75</v>
      </c>
      <c r="D384" s="317">
        <v>104.89999999999999</v>
      </c>
      <c r="E384" s="317">
        <v>99.949999999999989</v>
      </c>
      <c r="F384" s="317">
        <v>97.149999999999991</v>
      </c>
      <c r="G384" s="317">
        <v>92.199999999999989</v>
      </c>
      <c r="H384" s="317">
        <v>107.69999999999999</v>
      </c>
      <c r="I384" s="317">
        <v>112.65</v>
      </c>
      <c r="J384" s="317">
        <v>115.44999999999999</v>
      </c>
      <c r="K384" s="316">
        <v>109.85</v>
      </c>
      <c r="L384" s="316">
        <v>102.1</v>
      </c>
      <c r="M384" s="316">
        <v>11.514150000000001</v>
      </c>
      <c r="N384" s="1"/>
      <c r="O384" s="1"/>
    </row>
    <row r="385" spans="1:15" ht="12.75" customHeight="1">
      <c r="A385" s="30">
        <v>375</v>
      </c>
      <c r="B385" s="329" t="s">
        <v>483</v>
      </c>
      <c r="C385" s="316">
        <v>175.7</v>
      </c>
      <c r="D385" s="317">
        <v>173.98333333333335</v>
      </c>
      <c r="E385" s="317">
        <v>169.2166666666667</v>
      </c>
      <c r="F385" s="317">
        <v>162.73333333333335</v>
      </c>
      <c r="G385" s="317">
        <v>157.9666666666667</v>
      </c>
      <c r="H385" s="317">
        <v>180.4666666666667</v>
      </c>
      <c r="I385" s="317">
        <v>185.23333333333335</v>
      </c>
      <c r="J385" s="317">
        <v>191.7166666666667</v>
      </c>
      <c r="K385" s="316">
        <v>178.75</v>
      </c>
      <c r="L385" s="316">
        <v>167.5</v>
      </c>
      <c r="M385" s="316">
        <v>62.371569999999998</v>
      </c>
      <c r="N385" s="1"/>
      <c r="O385" s="1"/>
    </row>
    <row r="386" spans="1:15" ht="12.75" customHeight="1">
      <c r="A386" s="30">
        <v>376</v>
      </c>
      <c r="B386" s="329" t="s">
        <v>484</v>
      </c>
      <c r="C386" s="316">
        <v>599.25</v>
      </c>
      <c r="D386" s="317">
        <v>606.75</v>
      </c>
      <c r="E386" s="317">
        <v>587.5</v>
      </c>
      <c r="F386" s="317">
        <v>575.75</v>
      </c>
      <c r="G386" s="317">
        <v>556.5</v>
      </c>
      <c r="H386" s="317">
        <v>618.5</v>
      </c>
      <c r="I386" s="317">
        <v>637.75</v>
      </c>
      <c r="J386" s="317">
        <v>649.5</v>
      </c>
      <c r="K386" s="316">
        <v>626</v>
      </c>
      <c r="L386" s="316">
        <v>595</v>
      </c>
      <c r="M386" s="316">
        <v>0.56471000000000005</v>
      </c>
      <c r="N386" s="1"/>
      <c r="O386" s="1"/>
    </row>
    <row r="387" spans="1:15" ht="12.75" customHeight="1">
      <c r="A387" s="30">
        <v>377</v>
      </c>
      <c r="B387" s="329" t="s">
        <v>485</v>
      </c>
      <c r="C387" s="316">
        <v>224.85</v>
      </c>
      <c r="D387" s="317">
        <v>225.75</v>
      </c>
      <c r="E387" s="317">
        <v>222.1</v>
      </c>
      <c r="F387" s="317">
        <v>219.35</v>
      </c>
      <c r="G387" s="317">
        <v>215.7</v>
      </c>
      <c r="H387" s="317">
        <v>228.5</v>
      </c>
      <c r="I387" s="317">
        <v>232.14999999999998</v>
      </c>
      <c r="J387" s="317">
        <v>234.9</v>
      </c>
      <c r="K387" s="316">
        <v>229.4</v>
      </c>
      <c r="L387" s="316">
        <v>223</v>
      </c>
      <c r="M387" s="316">
        <v>4.5818099999999999</v>
      </c>
      <c r="N387" s="1"/>
      <c r="O387" s="1"/>
    </row>
    <row r="388" spans="1:15" ht="12.75" customHeight="1">
      <c r="A388" s="30">
        <v>378</v>
      </c>
      <c r="B388" s="329" t="s">
        <v>183</v>
      </c>
      <c r="C388" s="316">
        <v>751.8</v>
      </c>
      <c r="D388" s="317">
        <v>761.35</v>
      </c>
      <c r="E388" s="317">
        <v>732.65000000000009</v>
      </c>
      <c r="F388" s="317">
        <v>713.50000000000011</v>
      </c>
      <c r="G388" s="317">
        <v>684.80000000000018</v>
      </c>
      <c r="H388" s="317">
        <v>780.5</v>
      </c>
      <c r="I388" s="317">
        <v>809.2</v>
      </c>
      <c r="J388" s="317">
        <v>828.34999999999991</v>
      </c>
      <c r="K388" s="316">
        <v>790.05</v>
      </c>
      <c r="L388" s="316">
        <v>742.2</v>
      </c>
      <c r="M388" s="316">
        <v>6.5005600000000001</v>
      </c>
      <c r="N388" s="1"/>
      <c r="O388" s="1"/>
    </row>
    <row r="389" spans="1:15" ht="12.75" customHeight="1">
      <c r="A389" s="30">
        <v>379</v>
      </c>
      <c r="B389" s="329" t="s">
        <v>487</v>
      </c>
      <c r="C389" s="316">
        <v>2309.5500000000002</v>
      </c>
      <c r="D389" s="317">
        <v>2356.5666666666671</v>
      </c>
      <c r="E389" s="317">
        <v>2238.1333333333341</v>
      </c>
      <c r="F389" s="317">
        <v>2166.7166666666672</v>
      </c>
      <c r="G389" s="317">
        <v>2048.2833333333342</v>
      </c>
      <c r="H389" s="317">
        <v>2427.983333333334</v>
      </c>
      <c r="I389" s="317">
        <v>2546.4166666666674</v>
      </c>
      <c r="J389" s="317">
        <v>2617.8333333333339</v>
      </c>
      <c r="K389" s="316">
        <v>2475</v>
      </c>
      <c r="L389" s="316">
        <v>2285.15</v>
      </c>
      <c r="M389" s="316">
        <v>0.10009</v>
      </c>
      <c r="N389" s="1"/>
      <c r="O389" s="1"/>
    </row>
    <row r="390" spans="1:15" ht="12.75" customHeight="1">
      <c r="A390" s="30">
        <v>380</v>
      </c>
      <c r="B390" s="329" t="s">
        <v>858</v>
      </c>
      <c r="C390" s="316">
        <v>96.95</v>
      </c>
      <c r="D390" s="317">
        <v>98.05</v>
      </c>
      <c r="E390" s="317">
        <v>95.1</v>
      </c>
      <c r="F390" s="317">
        <v>93.25</v>
      </c>
      <c r="G390" s="317">
        <v>90.3</v>
      </c>
      <c r="H390" s="317">
        <v>99.899999999999991</v>
      </c>
      <c r="I390" s="317">
        <v>102.85000000000001</v>
      </c>
      <c r="J390" s="317">
        <v>104.69999999999999</v>
      </c>
      <c r="K390" s="316">
        <v>101</v>
      </c>
      <c r="L390" s="316">
        <v>96.2</v>
      </c>
      <c r="M390" s="316">
        <v>12.14151</v>
      </c>
      <c r="N390" s="1"/>
      <c r="O390" s="1"/>
    </row>
    <row r="391" spans="1:15" ht="12.75" customHeight="1">
      <c r="A391" s="30">
        <v>381</v>
      </c>
      <c r="B391" s="329" t="s">
        <v>184</v>
      </c>
      <c r="C391" s="316">
        <v>116.75</v>
      </c>
      <c r="D391" s="317">
        <v>118.41666666666667</v>
      </c>
      <c r="E391" s="317">
        <v>114.23333333333335</v>
      </c>
      <c r="F391" s="317">
        <v>111.71666666666668</v>
      </c>
      <c r="G391" s="317">
        <v>107.53333333333336</v>
      </c>
      <c r="H391" s="317">
        <v>120.93333333333334</v>
      </c>
      <c r="I391" s="317">
        <v>125.11666666666665</v>
      </c>
      <c r="J391" s="317">
        <v>127.63333333333333</v>
      </c>
      <c r="K391" s="316">
        <v>122.6</v>
      </c>
      <c r="L391" s="316">
        <v>115.9</v>
      </c>
      <c r="M391" s="316">
        <v>245.53001</v>
      </c>
      <c r="N391" s="1"/>
      <c r="O391" s="1"/>
    </row>
    <row r="392" spans="1:15" ht="12.75" customHeight="1">
      <c r="A392" s="30">
        <v>382</v>
      </c>
      <c r="B392" s="329" t="s">
        <v>486</v>
      </c>
      <c r="C392" s="316">
        <v>92.1</v>
      </c>
      <c r="D392" s="317">
        <v>93.350000000000009</v>
      </c>
      <c r="E392" s="317">
        <v>89.450000000000017</v>
      </c>
      <c r="F392" s="317">
        <v>86.800000000000011</v>
      </c>
      <c r="G392" s="317">
        <v>82.90000000000002</v>
      </c>
      <c r="H392" s="317">
        <v>96.000000000000014</v>
      </c>
      <c r="I392" s="317">
        <v>99.90000000000002</v>
      </c>
      <c r="J392" s="317">
        <v>102.55000000000001</v>
      </c>
      <c r="K392" s="316">
        <v>97.25</v>
      </c>
      <c r="L392" s="316">
        <v>90.7</v>
      </c>
      <c r="M392" s="316">
        <v>76.973070000000007</v>
      </c>
      <c r="N392" s="1"/>
      <c r="O392" s="1"/>
    </row>
    <row r="393" spans="1:15" ht="12.75" customHeight="1">
      <c r="A393" s="30">
        <v>383</v>
      </c>
      <c r="B393" s="329" t="s">
        <v>185</v>
      </c>
      <c r="C393" s="316">
        <v>123.45</v>
      </c>
      <c r="D393" s="317">
        <v>124.7</v>
      </c>
      <c r="E393" s="317">
        <v>121.75</v>
      </c>
      <c r="F393" s="317">
        <v>120.05</v>
      </c>
      <c r="G393" s="317">
        <v>117.1</v>
      </c>
      <c r="H393" s="317">
        <v>126.4</v>
      </c>
      <c r="I393" s="317">
        <v>129.35000000000002</v>
      </c>
      <c r="J393" s="317">
        <v>131.05000000000001</v>
      </c>
      <c r="K393" s="316">
        <v>127.65</v>
      </c>
      <c r="L393" s="316">
        <v>123</v>
      </c>
      <c r="M393" s="316">
        <v>29.211310000000001</v>
      </c>
      <c r="N393" s="1"/>
      <c r="O393" s="1"/>
    </row>
    <row r="394" spans="1:15" ht="12.75" customHeight="1">
      <c r="A394" s="30">
        <v>384</v>
      </c>
      <c r="B394" s="329" t="s">
        <v>488</v>
      </c>
      <c r="C394" s="316">
        <v>149.94999999999999</v>
      </c>
      <c r="D394" s="317">
        <v>150.93333333333331</v>
      </c>
      <c r="E394" s="317">
        <v>147.26666666666662</v>
      </c>
      <c r="F394" s="317">
        <v>144.58333333333331</v>
      </c>
      <c r="G394" s="317">
        <v>140.91666666666663</v>
      </c>
      <c r="H394" s="317">
        <v>153.61666666666662</v>
      </c>
      <c r="I394" s="317">
        <v>157.2833333333333</v>
      </c>
      <c r="J394" s="317">
        <v>159.96666666666661</v>
      </c>
      <c r="K394" s="316">
        <v>154.6</v>
      </c>
      <c r="L394" s="316">
        <v>148.25</v>
      </c>
      <c r="M394" s="316">
        <v>47.855370000000001</v>
      </c>
      <c r="N394" s="1"/>
      <c r="O394" s="1"/>
    </row>
    <row r="395" spans="1:15" ht="12.75" customHeight="1">
      <c r="A395" s="30">
        <v>385</v>
      </c>
      <c r="B395" s="329" t="s">
        <v>489</v>
      </c>
      <c r="C395" s="316">
        <v>1073.95</v>
      </c>
      <c r="D395" s="317">
        <v>1078.6499999999999</v>
      </c>
      <c r="E395" s="317">
        <v>1059.2999999999997</v>
      </c>
      <c r="F395" s="317">
        <v>1044.6499999999999</v>
      </c>
      <c r="G395" s="317">
        <v>1025.2999999999997</v>
      </c>
      <c r="H395" s="317">
        <v>1093.2999999999997</v>
      </c>
      <c r="I395" s="317">
        <v>1112.6499999999996</v>
      </c>
      <c r="J395" s="317">
        <v>1127.2999999999997</v>
      </c>
      <c r="K395" s="316">
        <v>1098</v>
      </c>
      <c r="L395" s="316">
        <v>1064</v>
      </c>
      <c r="M395" s="316">
        <v>0.76385000000000003</v>
      </c>
      <c r="N395" s="1"/>
      <c r="O395" s="1"/>
    </row>
    <row r="396" spans="1:15" ht="12.75" customHeight="1">
      <c r="A396" s="30">
        <v>386</v>
      </c>
      <c r="B396" s="329" t="s">
        <v>186</v>
      </c>
      <c r="C396" s="316">
        <v>2693.65</v>
      </c>
      <c r="D396" s="317">
        <v>2719.9833333333331</v>
      </c>
      <c r="E396" s="317">
        <v>2649.9666666666662</v>
      </c>
      <c r="F396" s="317">
        <v>2606.2833333333333</v>
      </c>
      <c r="G396" s="317">
        <v>2536.2666666666664</v>
      </c>
      <c r="H396" s="317">
        <v>2763.6666666666661</v>
      </c>
      <c r="I396" s="317">
        <v>2833.6833333333334</v>
      </c>
      <c r="J396" s="317">
        <v>2877.3666666666659</v>
      </c>
      <c r="K396" s="316">
        <v>2790</v>
      </c>
      <c r="L396" s="316">
        <v>2676.3</v>
      </c>
      <c r="M396" s="316">
        <v>88.827920000000006</v>
      </c>
      <c r="N396" s="1"/>
      <c r="O396" s="1"/>
    </row>
    <row r="397" spans="1:15" ht="12.75" customHeight="1">
      <c r="A397" s="30">
        <v>387</v>
      </c>
      <c r="B397" s="329" t="s">
        <v>844</v>
      </c>
      <c r="C397" s="316">
        <v>603.79999999999995</v>
      </c>
      <c r="D397" s="317">
        <v>606.94999999999993</v>
      </c>
      <c r="E397" s="317">
        <v>589.09999999999991</v>
      </c>
      <c r="F397" s="317">
        <v>574.4</v>
      </c>
      <c r="G397" s="317">
        <v>556.54999999999995</v>
      </c>
      <c r="H397" s="317">
        <v>621.64999999999986</v>
      </c>
      <c r="I397" s="317">
        <v>639.5</v>
      </c>
      <c r="J397" s="317">
        <v>654.19999999999982</v>
      </c>
      <c r="K397" s="316">
        <v>624.79999999999995</v>
      </c>
      <c r="L397" s="316">
        <v>592.25</v>
      </c>
      <c r="M397" s="316">
        <v>1.4731099999999999</v>
      </c>
      <c r="N397" s="1"/>
      <c r="O397" s="1"/>
    </row>
    <row r="398" spans="1:15" ht="12.75" customHeight="1">
      <c r="A398" s="30">
        <v>388</v>
      </c>
      <c r="B398" s="329" t="s">
        <v>480</v>
      </c>
      <c r="C398" s="316">
        <v>262.10000000000002</v>
      </c>
      <c r="D398" s="317">
        <v>263.88333333333338</v>
      </c>
      <c r="E398" s="317">
        <v>258.46666666666675</v>
      </c>
      <c r="F398" s="317">
        <v>254.83333333333337</v>
      </c>
      <c r="G398" s="317">
        <v>249.41666666666674</v>
      </c>
      <c r="H398" s="317">
        <v>267.51666666666677</v>
      </c>
      <c r="I398" s="317">
        <v>272.93333333333339</v>
      </c>
      <c r="J398" s="317">
        <v>276.56666666666678</v>
      </c>
      <c r="K398" s="316">
        <v>269.3</v>
      </c>
      <c r="L398" s="316">
        <v>260.25</v>
      </c>
      <c r="M398" s="316">
        <v>1.1122099999999999</v>
      </c>
      <c r="N398" s="1"/>
      <c r="O398" s="1"/>
    </row>
    <row r="399" spans="1:15" ht="12.75" customHeight="1">
      <c r="A399" s="30">
        <v>389</v>
      </c>
      <c r="B399" s="329" t="s">
        <v>490</v>
      </c>
      <c r="C399" s="316">
        <v>918.55</v>
      </c>
      <c r="D399" s="317">
        <v>925.81666666666661</v>
      </c>
      <c r="E399" s="317">
        <v>902.98333333333323</v>
      </c>
      <c r="F399" s="317">
        <v>887.41666666666663</v>
      </c>
      <c r="G399" s="317">
        <v>864.58333333333326</v>
      </c>
      <c r="H399" s="317">
        <v>941.38333333333321</v>
      </c>
      <c r="I399" s="317">
        <v>964.2166666666667</v>
      </c>
      <c r="J399" s="317">
        <v>979.78333333333319</v>
      </c>
      <c r="K399" s="316">
        <v>948.65</v>
      </c>
      <c r="L399" s="316">
        <v>910.25</v>
      </c>
      <c r="M399" s="316">
        <v>0.28117999999999999</v>
      </c>
      <c r="N399" s="1"/>
      <c r="O399" s="1"/>
    </row>
    <row r="400" spans="1:15" ht="12.75" customHeight="1">
      <c r="A400" s="30">
        <v>390</v>
      </c>
      <c r="B400" s="329" t="s">
        <v>491</v>
      </c>
      <c r="C400" s="316">
        <v>1629.35</v>
      </c>
      <c r="D400" s="317">
        <v>1656.1166666666668</v>
      </c>
      <c r="E400" s="317">
        <v>1584.2333333333336</v>
      </c>
      <c r="F400" s="317">
        <v>1539.1166666666668</v>
      </c>
      <c r="G400" s="317">
        <v>1467.2333333333336</v>
      </c>
      <c r="H400" s="317">
        <v>1701.2333333333336</v>
      </c>
      <c r="I400" s="317">
        <v>1773.1166666666668</v>
      </c>
      <c r="J400" s="317">
        <v>1818.2333333333336</v>
      </c>
      <c r="K400" s="316">
        <v>1728</v>
      </c>
      <c r="L400" s="316">
        <v>1611</v>
      </c>
      <c r="M400" s="316">
        <v>4.9682300000000001</v>
      </c>
      <c r="N400" s="1"/>
      <c r="O400" s="1"/>
    </row>
    <row r="401" spans="1:15" ht="12.75" customHeight="1">
      <c r="A401" s="30">
        <v>391</v>
      </c>
      <c r="B401" s="329" t="s">
        <v>482</v>
      </c>
      <c r="C401" s="316">
        <v>33</v>
      </c>
      <c r="D401" s="317">
        <v>33.216666666666661</v>
      </c>
      <c r="E401" s="317">
        <v>32.583333333333321</v>
      </c>
      <c r="F401" s="317">
        <v>32.166666666666657</v>
      </c>
      <c r="G401" s="317">
        <v>31.533333333333317</v>
      </c>
      <c r="H401" s="317">
        <v>33.633333333333326</v>
      </c>
      <c r="I401" s="317">
        <v>34.266666666666666</v>
      </c>
      <c r="J401" s="317">
        <v>34.68333333333333</v>
      </c>
      <c r="K401" s="316">
        <v>33.85</v>
      </c>
      <c r="L401" s="316">
        <v>32.799999999999997</v>
      </c>
      <c r="M401" s="316">
        <v>17.78735</v>
      </c>
      <c r="N401" s="1"/>
      <c r="O401" s="1"/>
    </row>
    <row r="402" spans="1:15" ht="12.75" customHeight="1">
      <c r="A402" s="30">
        <v>392</v>
      </c>
      <c r="B402" s="329" t="s">
        <v>187</v>
      </c>
      <c r="C402" s="316">
        <v>94.85</v>
      </c>
      <c r="D402" s="317">
        <v>95.7</v>
      </c>
      <c r="E402" s="317">
        <v>93</v>
      </c>
      <c r="F402" s="317">
        <v>91.149999999999991</v>
      </c>
      <c r="G402" s="317">
        <v>88.449999999999989</v>
      </c>
      <c r="H402" s="317">
        <v>97.550000000000011</v>
      </c>
      <c r="I402" s="317">
        <v>100.25000000000003</v>
      </c>
      <c r="J402" s="317">
        <v>102.10000000000002</v>
      </c>
      <c r="K402" s="316">
        <v>98.4</v>
      </c>
      <c r="L402" s="316">
        <v>93.85</v>
      </c>
      <c r="M402" s="316">
        <v>312.71235000000001</v>
      </c>
      <c r="N402" s="1"/>
      <c r="O402" s="1"/>
    </row>
    <row r="403" spans="1:15" ht="12.75" customHeight="1">
      <c r="A403" s="30">
        <v>393</v>
      </c>
      <c r="B403" s="329" t="s">
        <v>275</v>
      </c>
      <c r="C403" s="316">
        <v>6957.7</v>
      </c>
      <c r="D403" s="317">
        <v>6952.5666666666666</v>
      </c>
      <c r="E403" s="317">
        <v>6905.1333333333332</v>
      </c>
      <c r="F403" s="317">
        <v>6852.5666666666666</v>
      </c>
      <c r="G403" s="317">
        <v>6805.1333333333332</v>
      </c>
      <c r="H403" s="317">
        <v>7005.1333333333332</v>
      </c>
      <c r="I403" s="317">
        <v>7052.5666666666657</v>
      </c>
      <c r="J403" s="317">
        <v>7105.1333333333332</v>
      </c>
      <c r="K403" s="316">
        <v>7000</v>
      </c>
      <c r="L403" s="316">
        <v>6900</v>
      </c>
      <c r="M403" s="316">
        <v>0.15162</v>
      </c>
      <c r="N403" s="1"/>
      <c r="O403" s="1"/>
    </row>
    <row r="404" spans="1:15" ht="12.75" customHeight="1">
      <c r="A404" s="30">
        <v>394</v>
      </c>
      <c r="B404" s="329" t="s">
        <v>274</v>
      </c>
      <c r="C404" s="316">
        <v>784.8</v>
      </c>
      <c r="D404" s="317">
        <v>797.11666666666667</v>
      </c>
      <c r="E404" s="317">
        <v>765.2833333333333</v>
      </c>
      <c r="F404" s="317">
        <v>745.76666666666665</v>
      </c>
      <c r="G404" s="317">
        <v>713.93333333333328</v>
      </c>
      <c r="H404" s="317">
        <v>816.63333333333333</v>
      </c>
      <c r="I404" s="317">
        <v>848.46666666666658</v>
      </c>
      <c r="J404" s="317">
        <v>867.98333333333335</v>
      </c>
      <c r="K404" s="316">
        <v>828.95</v>
      </c>
      <c r="L404" s="316">
        <v>777.6</v>
      </c>
      <c r="M404" s="316">
        <v>36.609200000000001</v>
      </c>
      <c r="N404" s="1"/>
      <c r="O404" s="1"/>
    </row>
    <row r="405" spans="1:15" ht="12.75" customHeight="1">
      <c r="A405" s="30">
        <v>395</v>
      </c>
      <c r="B405" s="329" t="s">
        <v>188</v>
      </c>
      <c r="C405" s="316">
        <v>1077.8499999999999</v>
      </c>
      <c r="D405" s="317">
        <v>1079.9333333333334</v>
      </c>
      <c r="E405" s="317">
        <v>1062.9166666666667</v>
      </c>
      <c r="F405" s="317">
        <v>1047.9833333333333</v>
      </c>
      <c r="G405" s="317">
        <v>1030.9666666666667</v>
      </c>
      <c r="H405" s="317">
        <v>1094.8666666666668</v>
      </c>
      <c r="I405" s="317">
        <v>1111.8833333333332</v>
      </c>
      <c r="J405" s="317">
        <v>1126.8166666666668</v>
      </c>
      <c r="K405" s="316">
        <v>1096.95</v>
      </c>
      <c r="L405" s="316">
        <v>1065</v>
      </c>
      <c r="M405" s="316">
        <v>11.69983</v>
      </c>
      <c r="N405" s="1"/>
      <c r="O405" s="1"/>
    </row>
    <row r="406" spans="1:15" ht="12.75" customHeight="1">
      <c r="A406" s="30">
        <v>396</v>
      </c>
      <c r="B406" s="329" t="s">
        <v>189</v>
      </c>
      <c r="C406" s="316">
        <v>479.65</v>
      </c>
      <c r="D406" s="317">
        <v>484.5333333333333</v>
      </c>
      <c r="E406" s="317">
        <v>472.61666666666662</v>
      </c>
      <c r="F406" s="317">
        <v>465.58333333333331</v>
      </c>
      <c r="G406" s="317">
        <v>453.66666666666663</v>
      </c>
      <c r="H406" s="317">
        <v>491.56666666666661</v>
      </c>
      <c r="I406" s="317">
        <v>503.48333333333335</v>
      </c>
      <c r="J406" s="317">
        <v>510.51666666666659</v>
      </c>
      <c r="K406" s="316">
        <v>496.45</v>
      </c>
      <c r="L406" s="316">
        <v>477.5</v>
      </c>
      <c r="M406" s="316">
        <v>146.45322999999999</v>
      </c>
      <c r="N406" s="1"/>
      <c r="O406" s="1"/>
    </row>
    <row r="407" spans="1:15" ht="12.75" customHeight="1">
      <c r="A407" s="30">
        <v>397</v>
      </c>
      <c r="B407" s="329" t="s">
        <v>495</v>
      </c>
      <c r="C407" s="316">
        <v>2274.15</v>
      </c>
      <c r="D407" s="317">
        <v>2274.7000000000003</v>
      </c>
      <c r="E407" s="317">
        <v>2249.4500000000007</v>
      </c>
      <c r="F407" s="317">
        <v>2224.7500000000005</v>
      </c>
      <c r="G407" s="317">
        <v>2199.5000000000009</v>
      </c>
      <c r="H407" s="317">
        <v>2299.4000000000005</v>
      </c>
      <c r="I407" s="317">
        <v>2324.6499999999996</v>
      </c>
      <c r="J407" s="317">
        <v>2349.3500000000004</v>
      </c>
      <c r="K407" s="316">
        <v>2299.9499999999998</v>
      </c>
      <c r="L407" s="316">
        <v>2250</v>
      </c>
      <c r="M407" s="316">
        <v>0.75922000000000001</v>
      </c>
      <c r="N407" s="1"/>
      <c r="O407" s="1"/>
    </row>
    <row r="408" spans="1:15" ht="12.75" customHeight="1">
      <c r="A408" s="30">
        <v>398</v>
      </c>
      <c r="B408" s="329" t="s">
        <v>496</v>
      </c>
      <c r="C408" s="316">
        <v>129.44999999999999</v>
      </c>
      <c r="D408" s="317">
        <v>132.1</v>
      </c>
      <c r="E408" s="317">
        <v>125.69999999999999</v>
      </c>
      <c r="F408" s="317">
        <v>121.94999999999999</v>
      </c>
      <c r="G408" s="317">
        <v>115.54999999999998</v>
      </c>
      <c r="H408" s="317">
        <v>135.85</v>
      </c>
      <c r="I408" s="317">
        <v>142.25000000000003</v>
      </c>
      <c r="J408" s="317">
        <v>146</v>
      </c>
      <c r="K408" s="316">
        <v>138.5</v>
      </c>
      <c r="L408" s="316">
        <v>128.35</v>
      </c>
      <c r="M408" s="316">
        <v>8.77698</v>
      </c>
      <c r="N408" s="1"/>
      <c r="O408" s="1"/>
    </row>
    <row r="409" spans="1:15" ht="12.75" customHeight="1">
      <c r="A409" s="30">
        <v>399</v>
      </c>
      <c r="B409" s="329" t="s">
        <v>501</v>
      </c>
      <c r="C409" s="316">
        <v>128.55000000000001</v>
      </c>
      <c r="D409" s="317">
        <v>130.41666666666666</v>
      </c>
      <c r="E409" s="317">
        <v>126.23333333333332</v>
      </c>
      <c r="F409" s="317">
        <v>123.91666666666666</v>
      </c>
      <c r="G409" s="317">
        <v>119.73333333333332</v>
      </c>
      <c r="H409" s="317">
        <v>132.73333333333332</v>
      </c>
      <c r="I409" s="317">
        <v>136.91666666666666</v>
      </c>
      <c r="J409" s="317">
        <v>139.23333333333332</v>
      </c>
      <c r="K409" s="316">
        <v>134.6</v>
      </c>
      <c r="L409" s="316">
        <v>128.1</v>
      </c>
      <c r="M409" s="316">
        <v>11.49794</v>
      </c>
      <c r="N409" s="1"/>
      <c r="O409" s="1"/>
    </row>
    <row r="410" spans="1:15" ht="12.75" customHeight="1">
      <c r="A410" s="30">
        <v>400</v>
      </c>
      <c r="B410" s="329" t="s">
        <v>497</v>
      </c>
      <c r="C410" s="316">
        <v>131.05000000000001</v>
      </c>
      <c r="D410" s="317">
        <v>133.01666666666668</v>
      </c>
      <c r="E410" s="317">
        <v>128.03333333333336</v>
      </c>
      <c r="F410" s="317">
        <v>125.01666666666668</v>
      </c>
      <c r="G410" s="317">
        <v>120.03333333333336</v>
      </c>
      <c r="H410" s="317">
        <v>136.03333333333336</v>
      </c>
      <c r="I410" s="317">
        <v>141.01666666666665</v>
      </c>
      <c r="J410" s="317">
        <v>144.03333333333336</v>
      </c>
      <c r="K410" s="316">
        <v>138</v>
      </c>
      <c r="L410" s="316">
        <v>130</v>
      </c>
      <c r="M410" s="316">
        <v>8.7546599999999994</v>
      </c>
      <c r="N410" s="1"/>
      <c r="O410" s="1"/>
    </row>
    <row r="411" spans="1:15" ht="12.75" customHeight="1">
      <c r="A411" s="30">
        <v>401</v>
      </c>
      <c r="B411" s="329" t="s">
        <v>499</v>
      </c>
      <c r="C411" s="316">
        <v>3561.1</v>
      </c>
      <c r="D411" s="317">
        <v>3564.6166666666668</v>
      </c>
      <c r="E411" s="317">
        <v>3507.2333333333336</v>
      </c>
      <c r="F411" s="317">
        <v>3453.3666666666668</v>
      </c>
      <c r="G411" s="317">
        <v>3395.9833333333336</v>
      </c>
      <c r="H411" s="317">
        <v>3618.4833333333336</v>
      </c>
      <c r="I411" s="317">
        <v>3675.8666666666668</v>
      </c>
      <c r="J411" s="317">
        <v>3729.7333333333336</v>
      </c>
      <c r="K411" s="316">
        <v>3622</v>
      </c>
      <c r="L411" s="316">
        <v>3510.75</v>
      </c>
      <c r="M411" s="316">
        <v>6.318E-2</v>
      </c>
      <c r="N411" s="1"/>
      <c r="O411" s="1"/>
    </row>
    <row r="412" spans="1:15" ht="12.75" customHeight="1">
      <c r="A412" s="30">
        <v>402</v>
      </c>
      <c r="B412" s="329" t="s">
        <v>498</v>
      </c>
      <c r="C412" s="316">
        <v>637.75</v>
      </c>
      <c r="D412" s="317">
        <v>644.16666666666663</v>
      </c>
      <c r="E412" s="317">
        <v>619.88333333333321</v>
      </c>
      <c r="F412" s="317">
        <v>602.01666666666654</v>
      </c>
      <c r="G412" s="317">
        <v>577.73333333333312</v>
      </c>
      <c r="H412" s="317">
        <v>662.0333333333333</v>
      </c>
      <c r="I412" s="317">
        <v>686.31666666666683</v>
      </c>
      <c r="J412" s="317">
        <v>704.18333333333339</v>
      </c>
      <c r="K412" s="316">
        <v>668.45</v>
      </c>
      <c r="L412" s="316">
        <v>626.29999999999995</v>
      </c>
      <c r="M412" s="316">
        <v>1.54223</v>
      </c>
      <c r="N412" s="1"/>
      <c r="O412" s="1"/>
    </row>
    <row r="413" spans="1:15" ht="12.75" customHeight="1">
      <c r="A413" s="30">
        <v>403</v>
      </c>
      <c r="B413" s="329" t="s">
        <v>500</v>
      </c>
      <c r="C413" s="316">
        <v>425.35</v>
      </c>
      <c r="D413" s="317">
        <v>435.25</v>
      </c>
      <c r="E413" s="317">
        <v>411.5</v>
      </c>
      <c r="F413" s="317">
        <v>397.65</v>
      </c>
      <c r="G413" s="317">
        <v>373.9</v>
      </c>
      <c r="H413" s="317">
        <v>449.1</v>
      </c>
      <c r="I413" s="317">
        <v>472.85</v>
      </c>
      <c r="J413" s="317">
        <v>486.70000000000005</v>
      </c>
      <c r="K413" s="316">
        <v>459</v>
      </c>
      <c r="L413" s="316">
        <v>421.4</v>
      </c>
      <c r="M413" s="316">
        <v>1.36995</v>
      </c>
      <c r="N413" s="1"/>
      <c r="O413" s="1"/>
    </row>
    <row r="414" spans="1:15" ht="12.75" customHeight="1">
      <c r="A414" s="30">
        <v>404</v>
      </c>
      <c r="B414" s="329" t="s">
        <v>190</v>
      </c>
      <c r="C414" s="316">
        <v>25193.5</v>
      </c>
      <c r="D414" s="317">
        <v>25500.2</v>
      </c>
      <c r="E414" s="317">
        <v>24801.4</v>
      </c>
      <c r="F414" s="317">
        <v>24409.3</v>
      </c>
      <c r="G414" s="317">
        <v>23710.5</v>
      </c>
      <c r="H414" s="317">
        <v>25892.300000000003</v>
      </c>
      <c r="I414" s="317">
        <v>26591.1</v>
      </c>
      <c r="J414" s="317">
        <v>26983.200000000004</v>
      </c>
      <c r="K414" s="316">
        <v>26199</v>
      </c>
      <c r="L414" s="316">
        <v>25108.1</v>
      </c>
      <c r="M414" s="316">
        <v>0.29265000000000002</v>
      </c>
      <c r="N414" s="1"/>
      <c r="O414" s="1"/>
    </row>
    <row r="415" spans="1:15" ht="12.75" customHeight="1">
      <c r="A415" s="30">
        <v>405</v>
      </c>
      <c r="B415" s="329" t="s">
        <v>502</v>
      </c>
      <c r="C415" s="316">
        <v>1623.2</v>
      </c>
      <c r="D415" s="317">
        <v>1656.1666666666667</v>
      </c>
      <c r="E415" s="317">
        <v>1548.1333333333334</v>
      </c>
      <c r="F415" s="317">
        <v>1473.0666666666666</v>
      </c>
      <c r="G415" s="317">
        <v>1365.0333333333333</v>
      </c>
      <c r="H415" s="317">
        <v>1731.2333333333336</v>
      </c>
      <c r="I415" s="317">
        <v>1839.2666666666669</v>
      </c>
      <c r="J415" s="317">
        <v>1914.3333333333337</v>
      </c>
      <c r="K415" s="316">
        <v>1764.2</v>
      </c>
      <c r="L415" s="316">
        <v>1581.1</v>
      </c>
      <c r="M415" s="316">
        <v>1.4913099999999999</v>
      </c>
      <c r="N415" s="1"/>
      <c r="O415" s="1"/>
    </row>
    <row r="416" spans="1:15" ht="12.75" customHeight="1">
      <c r="A416" s="30">
        <v>406</v>
      </c>
      <c r="B416" s="329" t="s">
        <v>191</v>
      </c>
      <c r="C416" s="316">
        <v>2200.25</v>
      </c>
      <c r="D416" s="317">
        <v>2221.0499999999997</v>
      </c>
      <c r="E416" s="317">
        <v>2171.4499999999994</v>
      </c>
      <c r="F416" s="317">
        <v>2142.6499999999996</v>
      </c>
      <c r="G416" s="317">
        <v>2093.0499999999993</v>
      </c>
      <c r="H416" s="317">
        <v>2249.8499999999995</v>
      </c>
      <c r="I416" s="317">
        <v>2299.4499999999998</v>
      </c>
      <c r="J416" s="317">
        <v>2328.2499999999995</v>
      </c>
      <c r="K416" s="316">
        <v>2270.65</v>
      </c>
      <c r="L416" s="316">
        <v>2192.25</v>
      </c>
      <c r="M416" s="316">
        <v>3.60073</v>
      </c>
      <c r="N416" s="1"/>
      <c r="O416" s="1"/>
    </row>
    <row r="417" spans="1:15" ht="12.75" customHeight="1">
      <c r="A417" s="30">
        <v>407</v>
      </c>
      <c r="B417" s="329" t="s">
        <v>492</v>
      </c>
      <c r="C417" s="316">
        <v>500.2</v>
      </c>
      <c r="D417" s="317">
        <v>498.5333333333333</v>
      </c>
      <c r="E417" s="317">
        <v>486.21666666666658</v>
      </c>
      <c r="F417" s="317">
        <v>472.23333333333329</v>
      </c>
      <c r="G417" s="317">
        <v>459.91666666666657</v>
      </c>
      <c r="H417" s="317">
        <v>512.51666666666665</v>
      </c>
      <c r="I417" s="317">
        <v>524.83333333333326</v>
      </c>
      <c r="J417" s="317">
        <v>538.81666666666661</v>
      </c>
      <c r="K417" s="316">
        <v>510.85</v>
      </c>
      <c r="L417" s="316">
        <v>484.55</v>
      </c>
      <c r="M417" s="316">
        <v>0.75883999999999996</v>
      </c>
      <c r="N417" s="1"/>
      <c r="O417" s="1"/>
    </row>
    <row r="418" spans="1:15" ht="12.75" customHeight="1">
      <c r="A418" s="30">
        <v>408</v>
      </c>
      <c r="B418" s="329" t="s">
        <v>493</v>
      </c>
      <c r="C418" s="316">
        <v>28.05</v>
      </c>
      <c r="D418" s="317">
        <v>28.25</v>
      </c>
      <c r="E418" s="317">
        <v>27.8</v>
      </c>
      <c r="F418" s="317">
        <v>27.55</v>
      </c>
      <c r="G418" s="317">
        <v>27.1</v>
      </c>
      <c r="H418" s="317">
        <v>28.5</v>
      </c>
      <c r="I418" s="317">
        <v>28.950000000000003</v>
      </c>
      <c r="J418" s="317">
        <v>29.2</v>
      </c>
      <c r="K418" s="316">
        <v>28.7</v>
      </c>
      <c r="L418" s="316">
        <v>28</v>
      </c>
      <c r="M418" s="316">
        <v>30.084399999999999</v>
      </c>
      <c r="N418" s="1"/>
      <c r="O418" s="1"/>
    </row>
    <row r="419" spans="1:15" ht="12.75" customHeight="1">
      <c r="A419" s="30">
        <v>409</v>
      </c>
      <c r="B419" s="329" t="s">
        <v>494</v>
      </c>
      <c r="C419" s="316">
        <v>3232.95</v>
      </c>
      <c r="D419" s="317">
        <v>3259.4833333333336</v>
      </c>
      <c r="E419" s="317">
        <v>3173.4666666666672</v>
      </c>
      <c r="F419" s="317">
        <v>3113.9833333333336</v>
      </c>
      <c r="G419" s="317">
        <v>3027.9666666666672</v>
      </c>
      <c r="H419" s="317">
        <v>3318.9666666666672</v>
      </c>
      <c r="I419" s="317">
        <v>3404.9833333333336</v>
      </c>
      <c r="J419" s="317">
        <v>3464.4666666666672</v>
      </c>
      <c r="K419" s="316">
        <v>3345.5</v>
      </c>
      <c r="L419" s="316">
        <v>3200</v>
      </c>
      <c r="M419" s="316">
        <v>0.13811999999999999</v>
      </c>
      <c r="N419" s="1"/>
      <c r="O419" s="1"/>
    </row>
    <row r="420" spans="1:15" ht="12.75" customHeight="1">
      <c r="A420" s="30">
        <v>410</v>
      </c>
      <c r="B420" s="329" t="s">
        <v>503</v>
      </c>
      <c r="C420" s="316">
        <v>622</v>
      </c>
      <c r="D420" s="317">
        <v>628.35</v>
      </c>
      <c r="E420" s="317">
        <v>600.70000000000005</v>
      </c>
      <c r="F420" s="317">
        <v>579.4</v>
      </c>
      <c r="G420" s="317">
        <v>551.75</v>
      </c>
      <c r="H420" s="317">
        <v>649.65000000000009</v>
      </c>
      <c r="I420" s="317">
        <v>677.3</v>
      </c>
      <c r="J420" s="317">
        <v>698.60000000000014</v>
      </c>
      <c r="K420" s="316">
        <v>656</v>
      </c>
      <c r="L420" s="316">
        <v>607.04999999999995</v>
      </c>
      <c r="M420" s="316">
        <v>1.54684</v>
      </c>
      <c r="N420" s="1"/>
      <c r="O420" s="1"/>
    </row>
    <row r="421" spans="1:15" ht="12.75" customHeight="1">
      <c r="A421" s="30">
        <v>411</v>
      </c>
      <c r="B421" s="329" t="s">
        <v>505</v>
      </c>
      <c r="C421" s="316">
        <v>490.75</v>
      </c>
      <c r="D421" s="317">
        <v>493.66666666666669</v>
      </c>
      <c r="E421" s="317">
        <v>457.33333333333337</v>
      </c>
      <c r="F421" s="317">
        <v>423.91666666666669</v>
      </c>
      <c r="G421" s="317">
        <v>387.58333333333337</v>
      </c>
      <c r="H421" s="317">
        <v>527.08333333333337</v>
      </c>
      <c r="I421" s="317">
        <v>563.41666666666674</v>
      </c>
      <c r="J421" s="317">
        <v>596.83333333333337</v>
      </c>
      <c r="K421" s="316">
        <v>530</v>
      </c>
      <c r="L421" s="316">
        <v>460.25</v>
      </c>
      <c r="M421" s="316">
        <v>11.43756</v>
      </c>
      <c r="N421" s="1"/>
      <c r="O421" s="1"/>
    </row>
    <row r="422" spans="1:15" ht="12.75" customHeight="1">
      <c r="A422" s="30">
        <v>412</v>
      </c>
      <c r="B422" s="329" t="s">
        <v>504</v>
      </c>
      <c r="C422" s="316">
        <v>2997.45</v>
      </c>
      <c r="D422" s="317">
        <v>3032.8166666666671</v>
      </c>
      <c r="E422" s="317">
        <v>2915.6333333333341</v>
      </c>
      <c r="F422" s="317">
        <v>2833.8166666666671</v>
      </c>
      <c r="G422" s="317">
        <v>2716.6333333333341</v>
      </c>
      <c r="H422" s="317">
        <v>3114.6333333333341</v>
      </c>
      <c r="I422" s="317">
        <v>3231.8166666666675</v>
      </c>
      <c r="J422" s="317">
        <v>3313.6333333333341</v>
      </c>
      <c r="K422" s="316">
        <v>3150</v>
      </c>
      <c r="L422" s="316">
        <v>2951</v>
      </c>
      <c r="M422" s="316">
        <v>2.05063</v>
      </c>
      <c r="N422" s="1"/>
      <c r="O422" s="1"/>
    </row>
    <row r="423" spans="1:15" ht="12.75" customHeight="1">
      <c r="A423" s="30">
        <v>413</v>
      </c>
      <c r="B423" s="329" t="s">
        <v>859</v>
      </c>
      <c r="C423" s="316">
        <v>611.04999999999995</v>
      </c>
      <c r="D423" s="317">
        <v>618.51666666666654</v>
      </c>
      <c r="E423" s="317">
        <v>598.6333333333331</v>
      </c>
      <c r="F423" s="317">
        <v>586.21666666666658</v>
      </c>
      <c r="G423" s="317">
        <v>566.33333333333314</v>
      </c>
      <c r="H423" s="317">
        <v>630.93333333333305</v>
      </c>
      <c r="I423" s="317">
        <v>650.81666666666649</v>
      </c>
      <c r="J423" s="317">
        <v>663.23333333333301</v>
      </c>
      <c r="K423" s="316">
        <v>638.4</v>
      </c>
      <c r="L423" s="316">
        <v>606.1</v>
      </c>
      <c r="M423" s="316">
        <v>5.6940400000000002</v>
      </c>
      <c r="N423" s="1"/>
      <c r="O423" s="1"/>
    </row>
    <row r="424" spans="1:15" ht="12.75" customHeight="1">
      <c r="A424" s="30">
        <v>414</v>
      </c>
      <c r="B424" s="329" t="s">
        <v>506</v>
      </c>
      <c r="C424" s="316">
        <v>713</v>
      </c>
      <c r="D424" s="317">
        <v>721.9666666666667</v>
      </c>
      <c r="E424" s="317">
        <v>695.98333333333335</v>
      </c>
      <c r="F424" s="317">
        <v>678.9666666666667</v>
      </c>
      <c r="G424" s="317">
        <v>652.98333333333335</v>
      </c>
      <c r="H424" s="317">
        <v>738.98333333333335</v>
      </c>
      <c r="I424" s="317">
        <v>764.9666666666667</v>
      </c>
      <c r="J424" s="317">
        <v>781.98333333333335</v>
      </c>
      <c r="K424" s="316">
        <v>747.95</v>
      </c>
      <c r="L424" s="316">
        <v>704.95</v>
      </c>
      <c r="M424" s="316">
        <v>0.92408000000000001</v>
      </c>
      <c r="N424" s="1"/>
      <c r="O424" s="1"/>
    </row>
    <row r="425" spans="1:15" ht="12.75" customHeight="1">
      <c r="A425" s="30">
        <v>415</v>
      </c>
      <c r="B425" s="329" t="s">
        <v>507</v>
      </c>
      <c r="C425" s="316">
        <v>417.15</v>
      </c>
      <c r="D425" s="317">
        <v>431.38333333333338</v>
      </c>
      <c r="E425" s="317">
        <v>398.76666666666677</v>
      </c>
      <c r="F425" s="317">
        <v>380.38333333333338</v>
      </c>
      <c r="G425" s="317">
        <v>347.76666666666677</v>
      </c>
      <c r="H425" s="317">
        <v>449.76666666666677</v>
      </c>
      <c r="I425" s="317">
        <v>482.38333333333344</v>
      </c>
      <c r="J425" s="317">
        <v>500.76666666666677</v>
      </c>
      <c r="K425" s="316">
        <v>464</v>
      </c>
      <c r="L425" s="316">
        <v>413</v>
      </c>
      <c r="M425" s="316">
        <v>2.74302</v>
      </c>
      <c r="N425" s="1"/>
      <c r="O425" s="1"/>
    </row>
    <row r="426" spans="1:15" ht="12.75" customHeight="1">
      <c r="A426" s="30">
        <v>416</v>
      </c>
      <c r="B426" s="329" t="s">
        <v>515</v>
      </c>
      <c r="C426" s="316">
        <v>248.9</v>
      </c>
      <c r="D426" s="317">
        <v>253.73333333333335</v>
      </c>
      <c r="E426" s="317">
        <v>240.4666666666667</v>
      </c>
      <c r="F426" s="317">
        <v>232.03333333333336</v>
      </c>
      <c r="G426" s="317">
        <v>218.76666666666671</v>
      </c>
      <c r="H426" s="317">
        <v>262.16666666666669</v>
      </c>
      <c r="I426" s="317">
        <v>275.43333333333334</v>
      </c>
      <c r="J426" s="317">
        <v>283.86666666666667</v>
      </c>
      <c r="K426" s="316">
        <v>267</v>
      </c>
      <c r="L426" s="316">
        <v>245.3</v>
      </c>
      <c r="M426" s="316">
        <v>3.1173199999999999</v>
      </c>
      <c r="N426" s="1"/>
      <c r="O426" s="1"/>
    </row>
    <row r="427" spans="1:15" ht="12.75" customHeight="1">
      <c r="A427" s="30">
        <v>417</v>
      </c>
      <c r="B427" s="329" t="s">
        <v>508</v>
      </c>
      <c r="C427" s="316">
        <v>52.65</v>
      </c>
      <c r="D427" s="317">
        <v>53.116666666666667</v>
      </c>
      <c r="E427" s="317">
        <v>51.933333333333337</v>
      </c>
      <c r="F427" s="317">
        <v>51.216666666666669</v>
      </c>
      <c r="G427" s="317">
        <v>50.033333333333339</v>
      </c>
      <c r="H427" s="317">
        <v>53.833333333333336</v>
      </c>
      <c r="I427" s="317">
        <v>55.016666666666659</v>
      </c>
      <c r="J427" s="317">
        <v>55.733333333333334</v>
      </c>
      <c r="K427" s="316">
        <v>54.3</v>
      </c>
      <c r="L427" s="316">
        <v>52.4</v>
      </c>
      <c r="M427" s="316">
        <v>18.670940000000002</v>
      </c>
      <c r="N427" s="1"/>
      <c r="O427" s="1"/>
    </row>
    <row r="428" spans="1:15" ht="12.75" customHeight="1">
      <c r="A428" s="30">
        <v>418</v>
      </c>
      <c r="B428" s="329" t="s">
        <v>192</v>
      </c>
      <c r="C428" s="316">
        <v>2403</v>
      </c>
      <c r="D428" s="317">
        <v>2439.9666666666667</v>
      </c>
      <c r="E428" s="317">
        <v>2358.0333333333333</v>
      </c>
      <c r="F428" s="317">
        <v>2313.0666666666666</v>
      </c>
      <c r="G428" s="317">
        <v>2231.1333333333332</v>
      </c>
      <c r="H428" s="317">
        <v>2484.9333333333334</v>
      </c>
      <c r="I428" s="317">
        <v>2566.8666666666668</v>
      </c>
      <c r="J428" s="317">
        <v>2611.8333333333335</v>
      </c>
      <c r="K428" s="316">
        <v>2521.9</v>
      </c>
      <c r="L428" s="316">
        <v>2395</v>
      </c>
      <c r="M428" s="316">
        <v>3.4755699999999998</v>
      </c>
      <c r="N428" s="1"/>
      <c r="O428" s="1"/>
    </row>
    <row r="429" spans="1:15" ht="12.75" customHeight="1">
      <c r="A429" s="30">
        <v>419</v>
      </c>
      <c r="B429" s="329" t="s">
        <v>193</v>
      </c>
      <c r="C429" s="316">
        <v>1148.9000000000001</v>
      </c>
      <c r="D429" s="317">
        <v>1179.1500000000001</v>
      </c>
      <c r="E429" s="317">
        <v>1100.8500000000001</v>
      </c>
      <c r="F429" s="317">
        <v>1052.8</v>
      </c>
      <c r="G429" s="317">
        <v>974.5</v>
      </c>
      <c r="H429" s="317">
        <v>1227.2000000000003</v>
      </c>
      <c r="I429" s="317">
        <v>1305.5000000000005</v>
      </c>
      <c r="J429" s="317">
        <v>1353.5500000000004</v>
      </c>
      <c r="K429" s="316">
        <v>1257.45</v>
      </c>
      <c r="L429" s="316">
        <v>1131.0999999999999</v>
      </c>
      <c r="M429" s="316">
        <v>19.458939999999998</v>
      </c>
      <c r="N429" s="1"/>
      <c r="O429" s="1"/>
    </row>
    <row r="430" spans="1:15" ht="12.75" customHeight="1">
      <c r="A430" s="30">
        <v>420</v>
      </c>
      <c r="B430" s="329" t="s">
        <v>512</v>
      </c>
      <c r="C430" s="316">
        <v>312.2</v>
      </c>
      <c r="D430" s="317">
        <v>317.21666666666664</v>
      </c>
      <c r="E430" s="317">
        <v>305.48333333333329</v>
      </c>
      <c r="F430" s="317">
        <v>298.76666666666665</v>
      </c>
      <c r="G430" s="317">
        <v>287.0333333333333</v>
      </c>
      <c r="H430" s="317">
        <v>323.93333333333328</v>
      </c>
      <c r="I430" s="317">
        <v>335.66666666666663</v>
      </c>
      <c r="J430" s="317">
        <v>342.38333333333327</v>
      </c>
      <c r="K430" s="316">
        <v>328.95</v>
      </c>
      <c r="L430" s="316">
        <v>310.5</v>
      </c>
      <c r="M430" s="316">
        <v>5.3241300000000003</v>
      </c>
      <c r="N430" s="1"/>
      <c r="O430" s="1"/>
    </row>
    <row r="431" spans="1:15" ht="12.75" customHeight="1">
      <c r="A431" s="30">
        <v>421</v>
      </c>
      <c r="B431" s="329" t="s">
        <v>509</v>
      </c>
      <c r="C431" s="316">
        <v>91.95</v>
      </c>
      <c r="D431" s="317">
        <v>92.066666666666663</v>
      </c>
      <c r="E431" s="317">
        <v>91.183333333333323</v>
      </c>
      <c r="F431" s="317">
        <v>90.416666666666657</v>
      </c>
      <c r="G431" s="317">
        <v>89.533333333333317</v>
      </c>
      <c r="H431" s="317">
        <v>92.833333333333329</v>
      </c>
      <c r="I431" s="317">
        <v>93.716666666666654</v>
      </c>
      <c r="J431" s="317">
        <v>94.483333333333334</v>
      </c>
      <c r="K431" s="316">
        <v>92.95</v>
      </c>
      <c r="L431" s="316">
        <v>91.3</v>
      </c>
      <c r="M431" s="316">
        <v>1.38696</v>
      </c>
      <c r="N431" s="1"/>
      <c r="O431" s="1"/>
    </row>
    <row r="432" spans="1:15" ht="12.75" customHeight="1">
      <c r="A432" s="30">
        <v>422</v>
      </c>
      <c r="B432" s="329" t="s">
        <v>511</v>
      </c>
      <c r="C432" s="316">
        <v>182.15</v>
      </c>
      <c r="D432" s="317">
        <v>184.71666666666667</v>
      </c>
      <c r="E432" s="317">
        <v>177.43333333333334</v>
      </c>
      <c r="F432" s="317">
        <v>172.71666666666667</v>
      </c>
      <c r="G432" s="317">
        <v>165.43333333333334</v>
      </c>
      <c r="H432" s="317">
        <v>189.43333333333334</v>
      </c>
      <c r="I432" s="317">
        <v>196.7166666666667</v>
      </c>
      <c r="J432" s="317">
        <v>201.43333333333334</v>
      </c>
      <c r="K432" s="316">
        <v>192</v>
      </c>
      <c r="L432" s="316">
        <v>180</v>
      </c>
      <c r="M432" s="316">
        <v>9.9466300000000007</v>
      </c>
      <c r="N432" s="1"/>
      <c r="O432" s="1"/>
    </row>
    <row r="433" spans="1:15" ht="12.75" customHeight="1">
      <c r="A433" s="30">
        <v>423</v>
      </c>
      <c r="B433" s="329" t="s">
        <v>513</v>
      </c>
      <c r="C433" s="316">
        <v>502.95</v>
      </c>
      <c r="D433" s="317">
        <v>509.98333333333335</v>
      </c>
      <c r="E433" s="317">
        <v>493.9666666666667</v>
      </c>
      <c r="F433" s="317">
        <v>484.98333333333335</v>
      </c>
      <c r="G433" s="317">
        <v>468.9666666666667</v>
      </c>
      <c r="H433" s="317">
        <v>518.9666666666667</v>
      </c>
      <c r="I433" s="317">
        <v>534.98333333333335</v>
      </c>
      <c r="J433" s="317">
        <v>543.9666666666667</v>
      </c>
      <c r="K433" s="316">
        <v>526</v>
      </c>
      <c r="L433" s="316">
        <v>501</v>
      </c>
      <c r="M433" s="316">
        <v>0.87822</v>
      </c>
      <c r="N433" s="1"/>
      <c r="O433" s="1"/>
    </row>
    <row r="434" spans="1:15" ht="12.75" customHeight="1">
      <c r="A434" s="30">
        <v>424</v>
      </c>
      <c r="B434" s="329" t="s">
        <v>514</v>
      </c>
      <c r="C434" s="316">
        <v>450.6</v>
      </c>
      <c r="D434" s="317">
        <v>456.38333333333338</v>
      </c>
      <c r="E434" s="317">
        <v>435.76666666666677</v>
      </c>
      <c r="F434" s="317">
        <v>420.93333333333339</v>
      </c>
      <c r="G434" s="317">
        <v>400.31666666666678</v>
      </c>
      <c r="H434" s="317">
        <v>471.21666666666675</v>
      </c>
      <c r="I434" s="317">
        <v>491.83333333333343</v>
      </c>
      <c r="J434" s="317">
        <v>506.66666666666674</v>
      </c>
      <c r="K434" s="316">
        <v>477</v>
      </c>
      <c r="L434" s="316">
        <v>441.55</v>
      </c>
      <c r="M434" s="316">
        <v>65.417540000000002</v>
      </c>
      <c r="N434" s="1"/>
      <c r="O434" s="1"/>
    </row>
    <row r="435" spans="1:15" ht="12.75" customHeight="1">
      <c r="A435" s="30">
        <v>425</v>
      </c>
      <c r="B435" s="329" t="s">
        <v>516</v>
      </c>
      <c r="C435" s="316">
        <v>2011.55</v>
      </c>
      <c r="D435" s="317">
        <v>2009.7</v>
      </c>
      <c r="E435" s="317">
        <v>1982.9</v>
      </c>
      <c r="F435" s="317">
        <v>1954.25</v>
      </c>
      <c r="G435" s="317">
        <v>1927.45</v>
      </c>
      <c r="H435" s="317">
        <v>2038.3500000000001</v>
      </c>
      <c r="I435" s="317">
        <v>2065.1499999999996</v>
      </c>
      <c r="J435" s="317">
        <v>2093.8000000000002</v>
      </c>
      <c r="K435" s="316">
        <v>2036.5</v>
      </c>
      <c r="L435" s="316">
        <v>1981.05</v>
      </c>
      <c r="M435" s="316">
        <v>0.21726000000000001</v>
      </c>
      <c r="N435" s="1"/>
      <c r="O435" s="1"/>
    </row>
    <row r="436" spans="1:15" ht="12.75" customHeight="1">
      <c r="A436" s="30">
        <v>426</v>
      </c>
      <c r="B436" s="329" t="s">
        <v>517</v>
      </c>
      <c r="C436" s="316">
        <v>782.2</v>
      </c>
      <c r="D436" s="317">
        <v>788.06666666666661</v>
      </c>
      <c r="E436" s="317">
        <v>774.13333333333321</v>
      </c>
      <c r="F436" s="317">
        <v>766.06666666666661</v>
      </c>
      <c r="G436" s="317">
        <v>752.13333333333321</v>
      </c>
      <c r="H436" s="317">
        <v>796.13333333333321</v>
      </c>
      <c r="I436" s="317">
        <v>810.06666666666661</v>
      </c>
      <c r="J436" s="317">
        <v>818.13333333333321</v>
      </c>
      <c r="K436" s="316">
        <v>802</v>
      </c>
      <c r="L436" s="316">
        <v>780</v>
      </c>
      <c r="M436" s="316">
        <v>0.27668999999999999</v>
      </c>
      <c r="N436" s="1"/>
      <c r="O436" s="1"/>
    </row>
    <row r="437" spans="1:15" ht="12.75" customHeight="1">
      <c r="A437" s="30">
        <v>427</v>
      </c>
      <c r="B437" s="329" t="s">
        <v>194</v>
      </c>
      <c r="C437" s="316">
        <v>900.9</v>
      </c>
      <c r="D437" s="317">
        <v>905.6</v>
      </c>
      <c r="E437" s="317">
        <v>890.30000000000007</v>
      </c>
      <c r="F437" s="317">
        <v>879.7</v>
      </c>
      <c r="G437" s="317">
        <v>864.40000000000009</v>
      </c>
      <c r="H437" s="317">
        <v>916.2</v>
      </c>
      <c r="I437" s="317">
        <v>931.5</v>
      </c>
      <c r="J437" s="317">
        <v>942.1</v>
      </c>
      <c r="K437" s="316">
        <v>920.9</v>
      </c>
      <c r="L437" s="316">
        <v>895</v>
      </c>
      <c r="M437" s="316">
        <v>39.259169999999997</v>
      </c>
      <c r="N437" s="1"/>
      <c r="O437" s="1"/>
    </row>
    <row r="438" spans="1:15" ht="12.75" customHeight="1">
      <c r="A438" s="30">
        <v>428</v>
      </c>
      <c r="B438" s="329" t="s">
        <v>518</v>
      </c>
      <c r="C438" s="316">
        <v>449.7</v>
      </c>
      <c r="D438" s="317">
        <v>457.58333333333331</v>
      </c>
      <c r="E438" s="317">
        <v>437.66666666666663</v>
      </c>
      <c r="F438" s="317">
        <v>425.63333333333333</v>
      </c>
      <c r="G438" s="317">
        <v>405.71666666666664</v>
      </c>
      <c r="H438" s="317">
        <v>469.61666666666662</v>
      </c>
      <c r="I438" s="317">
        <v>489.53333333333325</v>
      </c>
      <c r="J438" s="317">
        <v>501.56666666666661</v>
      </c>
      <c r="K438" s="316">
        <v>477.5</v>
      </c>
      <c r="L438" s="316">
        <v>445.55</v>
      </c>
      <c r="M438" s="316">
        <v>3.7970000000000002</v>
      </c>
      <c r="N438" s="1"/>
      <c r="O438" s="1"/>
    </row>
    <row r="439" spans="1:15" ht="12.75" customHeight="1">
      <c r="A439" s="30">
        <v>429</v>
      </c>
      <c r="B439" s="329" t="s">
        <v>195</v>
      </c>
      <c r="C439" s="316">
        <v>460.5</v>
      </c>
      <c r="D439" s="317">
        <v>468.58333333333331</v>
      </c>
      <c r="E439" s="317">
        <v>450.06666666666661</v>
      </c>
      <c r="F439" s="317">
        <v>439.63333333333327</v>
      </c>
      <c r="G439" s="317">
        <v>421.11666666666656</v>
      </c>
      <c r="H439" s="317">
        <v>479.01666666666665</v>
      </c>
      <c r="I439" s="317">
        <v>497.53333333333342</v>
      </c>
      <c r="J439" s="317">
        <v>507.9666666666667</v>
      </c>
      <c r="K439" s="316">
        <v>487.1</v>
      </c>
      <c r="L439" s="316">
        <v>458.15</v>
      </c>
      <c r="M439" s="316">
        <v>7.43424</v>
      </c>
      <c r="N439" s="1"/>
      <c r="O439" s="1"/>
    </row>
    <row r="440" spans="1:15" ht="12.75" customHeight="1">
      <c r="A440" s="30">
        <v>430</v>
      </c>
      <c r="B440" s="329" t="s">
        <v>901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9" t="s">
        <v>519</v>
      </c>
      <c r="C441" s="316">
        <v>342.5</v>
      </c>
      <c r="D441" s="317">
        <v>346.13333333333338</v>
      </c>
      <c r="E441" s="317">
        <v>331.41666666666674</v>
      </c>
      <c r="F441" s="317">
        <v>320.33333333333337</v>
      </c>
      <c r="G441" s="317">
        <v>305.61666666666673</v>
      </c>
      <c r="H441" s="317">
        <v>357.21666666666675</v>
      </c>
      <c r="I441" s="317">
        <v>371.93333333333334</v>
      </c>
      <c r="J441" s="317">
        <v>383.01666666666677</v>
      </c>
      <c r="K441" s="316">
        <v>360.85</v>
      </c>
      <c r="L441" s="316">
        <v>335.05</v>
      </c>
      <c r="M441" s="316">
        <v>6.0253699999999997</v>
      </c>
      <c r="N441" s="1"/>
      <c r="O441" s="1"/>
    </row>
    <row r="442" spans="1:15" ht="12.75" customHeight="1">
      <c r="A442" s="30">
        <v>432</v>
      </c>
      <c r="B442" s="329" t="s">
        <v>520</v>
      </c>
      <c r="C442" s="316">
        <v>1994.7</v>
      </c>
      <c r="D442" s="317">
        <v>1997.2333333333333</v>
      </c>
      <c r="E442" s="317">
        <v>1957.4666666666667</v>
      </c>
      <c r="F442" s="317">
        <v>1920.2333333333333</v>
      </c>
      <c r="G442" s="317">
        <v>1880.4666666666667</v>
      </c>
      <c r="H442" s="317">
        <v>2034.4666666666667</v>
      </c>
      <c r="I442" s="317">
        <v>2074.2333333333336</v>
      </c>
      <c r="J442" s="317">
        <v>2111.4666666666667</v>
      </c>
      <c r="K442" s="316">
        <v>2037</v>
      </c>
      <c r="L442" s="316">
        <v>1960</v>
      </c>
      <c r="M442" s="316">
        <v>0.54479999999999995</v>
      </c>
      <c r="N442" s="1"/>
      <c r="O442" s="1"/>
    </row>
    <row r="443" spans="1:15" ht="12.75" customHeight="1">
      <c r="A443" s="30">
        <v>433</v>
      </c>
      <c r="B443" s="329" t="s">
        <v>521</v>
      </c>
      <c r="C443" s="316">
        <v>579.20000000000005</v>
      </c>
      <c r="D443" s="317">
        <v>583.38333333333333</v>
      </c>
      <c r="E443" s="317">
        <v>566.76666666666665</v>
      </c>
      <c r="F443" s="317">
        <v>554.33333333333337</v>
      </c>
      <c r="G443" s="317">
        <v>537.7166666666667</v>
      </c>
      <c r="H443" s="317">
        <v>595.81666666666661</v>
      </c>
      <c r="I443" s="317">
        <v>612.43333333333317</v>
      </c>
      <c r="J443" s="317">
        <v>624.86666666666656</v>
      </c>
      <c r="K443" s="316">
        <v>600</v>
      </c>
      <c r="L443" s="316">
        <v>570.95000000000005</v>
      </c>
      <c r="M443" s="316">
        <v>1.2693700000000001</v>
      </c>
      <c r="N443" s="1"/>
      <c r="O443" s="1"/>
    </row>
    <row r="444" spans="1:15" ht="12.75" customHeight="1">
      <c r="A444" s="30">
        <v>434</v>
      </c>
      <c r="B444" s="329" t="s">
        <v>522</v>
      </c>
      <c r="C444" s="316">
        <v>9.8000000000000007</v>
      </c>
      <c r="D444" s="317">
        <v>9.9166666666666661</v>
      </c>
      <c r="E444" s="317">
        <v>9.4833333333333325</v>
      </c>
      <c r="F444" s="317">
        <v>9.1666666666666661</v>
      </c>
      <c r="G444" s="317">
        <v>8.7333333333333325</v>
      </c>
      <c r="H444" s="317">
        <v>10.233333333333333</v>
      </c>
      <c r="I444" s="317">
        <v>10.666666666666666</v>
      </c>
      <c r="J444" s="317">
        <v>10.983333333333333</v>
      </c>
      <c r="K444" s="316">
        <v>10.35</v>
      </c>
      <c r="L444" s="316">
        <v>9.6</v>
      </c>
      <c r="M444" s="316">
        <v>390.58078</v>
      </c>
      <c r="N444" s="1"/>
      <c r="O444" s="1"/>
    </row>
    <row r="445" spans="1:15" ht="12.75" customHeight="1">
      <c r="A445" s="30">
        <v>435</v>
      </c>
      <c r="B445" s="329" t="s">
        <v>510</v>
      </c>
      <c r="C445" s="316">
        <v>369.7</v>
      </c>
      <c r="D445" s="317">
        <v>374.36666666666662</v>
      </c>
      <c r="E445" s="317">
        <v>362.33333333333326</v>
      </c>
      <c r="F445" s="317">
        <v>354.96666666666664</v>
      </c>
      <c r="G445" s="317">
        <v>342.93333333333328</v>
      </c>
      <c r="H445" s="317">
        <v>381.73333333333323</v>
      </c>
      <c r="I445" s="317">
        <v>393.76666666666665</v>
      </c>
      <c r="J445" s="317">
        <v>401.13333333333321</v>
      </c>
      <c r="K445" s="316">
        <v>386.4</v>
      </c>
      <c r="L445" s="316">
        <v>367</v>
      </c>
      <c r="M445" s="316">
        <v>4.7680400000000001</v>
      </c>
      <c r="N445" s="1"/>
      <c r="O445" s="1"/>
    </row>
    <row r="446" spans="1:15" ht="12.75" customHeight="1">
      <c r="A446" s="30">
        <v>436</v>
      </c>
      <c r="B446" s="329" t="s">
        <v>523</v>
      </c>
      <c r="C446" s="316">
        <v>1146.5</v>
      </c>
      <c r="D446" s="317">
        <v>1141.6000000000001</v>
      </c>
      <c r="E446" s="317">
        <v>1114.2000000000003</v>
      </c>
      <c r="F446" s="317">
        <v>1081.9000000000001</v>
      </c>
      <c r="G446" s="317">
        <v>1054.5000000000002</v>
      </c>
      <c r="H446" s="317">
        <v>1173.9000000000003</v>
      </c>
      <c r="I446" s="317">
        <v>1201.3000000000004</v>
      </c>
      <c r="J446" s="317">
        <v>1233.6000000000004</v>
      </c>
      <c r="K446" s="316">
        <v>1169</v>
      </c>
      <c r="L446" s="316">
        <v>1109.3</v>
      </c>
      <c r="M446" s="316">
        <v>3.4576199999999999</v>
      </c>
      <c r="N446" s="1"/>
      <c r="O446" s="1"/>
    </row>
    <row r="447" spans="1:15" ht="12.75" customHeight="1">
      <c r="A447" s="30">
        <v>437</v>
      </c>
      <c r="B447" s="329" t="s">
        <v>276</v>
      </c>
      <c r="C447" s="316">
        <v>609.04999999999995</v>
      </c>
      <c r="D447" s="317">
        <v>610.6</v>
      </c>
      <c r="E447" s="317">
        <v>598.95000000000005</v>
      </c>
      <c r="F447" s="317">
        <v>588.85</v>
      </c>
      <c r="G447" s="317">
        <v>577.20000000000005</v>
      </c>
      <c r="H447" s="317">
        <v>620.70000000000005</v>
      </c>
      <c r="I447" s="317">
        <v>632.34999999999991</v>
      </c>
      <c r="J447" s="317">
        <v>642.45000000000005</v>
      </c>
      <c r="K447" s="316">
        <v>622.25</v>
      </c>
      <c r="L447" s="316">
        <v>600.5</v>
      </c>
      <c r="M447" s="316">
        <v>4.9638799999999996</v>
      </c>
      <c r="N447" s="1"/>
      <c r="O447" s="1"/>
    </row>
    <row r="448" spans="1:15" ht="12.75" customHeight="1">
      <c r="A448" s="30">
        <v>438</v>
      </c>
      <c r="B448" s="329" t="s">
        <v>528</v>
      </c>
      <c r="C448" s="316">
        <v>1437.35</v>
      </c>
      <c r="D448" s="317">
        <v>1458.7833333333335</v>
      </c>
      <c r="E448" s="317">
        <v>1413.5666666666671</v>
      </c>
      <c r="F448" s="317">
        <v>1389.7833333333335</v>
      </c>
      <c r="G448" s="317">
        <v>1344.5666666666671</v>
      </c>
      <c r="H448" s="317">
        <v>1482.5666666666671</v>
      </c>
      <c r="I448" s="317">
        <v>1527.7833333333338</v>
      </c>
      <c r="J448" s="317">
        <v>1551.5666666666671</v>
      </c>
      <c r="K448" s="316">
        <v>1504</v>
      </c>
      <c r="L448" s="316">
        <v>1435</v>
      </c>
      <c r="M448" s="316">
        <v>2.8602400000000001</v>
      </c>
      <c r="N448" s="1"/>
      <c r="O448" s="1"/>
    </row>
    <row r="449" spans="1:15" ht="12.75" customHeight="1">
      <c r="A449" s="30">
        <v>439</v>
      </c>
      <c r="B449" s="329" t="s">
        <v>529</v>
      </c>
      <c r="C449" s="316">
        <v>11390.25</v>
      </c>
      <c r="D449" s="317">
        <v>11466.383333333333</v>
      </c>
      <c r="E449" s="317">
        <v>11248.866666666667</v>
      </c>
      <c r="F449" s="317">
        <v>11107.483333333334</v>
      </c>
      <c r="G449" s="317">
        <v>10889.966666666667</v>
      </c>
      <c r="H449" s="317">
        <v>11607.766666666666</v>
      </c>
      <c r="I449" s="317">
        <v>11825.283333333333</v>
      </c>
      <c r="J449" s="317">
        <v>11966.666666666666</v>
      </c>
      <c r="K449" s="316">
        <v>11683.9</v>
      </c>
      <c r="L449" s="316">
        <v>11325</v>
      </c>
      <c r="M449" s="316">
        <v>4.62E-3</v>
      </c>
      <c r="N449" s="1"/>
      <c r="O449" s="1"/>
    </row>
    <row r="450" spans="1:15" ht="12.75" customHeight="1">
      <c r="A450" s="30">
        <v>440</v>
      </c>
      <c r="B450" s="329" t="s">
        <v>196</v>
      </c>
      <c r="C450" s="316">
        <v>1034.55</v>
      </c>
      <c r="D450" s="317">
        <v>1038.2666666666667</v>
      </c>
      <c r="E450" s="317">
        <v>1022.3333333333333</v>
      </c>
      <c r="F450" s="317">
        <v>1010.1166666666666</v>
      </c>
      <c r="G450" s="317">
        <v>994.18333333333317</v>
      </c>
      <c r="H450" s="317">
        <v>1050.4833333333333</v>
      </c>
      <c r="I450" s="317">
        <v>1066.4166666666667</v>
      </c>
      <c r="J450" s="317">
        <v>1078.6333333333334</v>
      </c>
      <c r="K450" s="316">
        <v>1054.2</v>
      </c>
      <c r="L450" s="316">
        <v>1026.05</v>
      </c>
      <c r="M450" s="316">
        <v>43.513689999999997</v>
      </c>
      <c r="N450" s="1"/>
      <c r="O450" s="1"/>
    </row>
    <row r="451" spans="1:15" ht="12.75" customHeight="1">
      <c r="A451" s="30">
        <v>441</v>
      </c>
      <c r="B451" s="329" t="s">
        <v>530</v>
      </c>
      <c r="C451" s="316">
        <v>218.1</v>
      </c>
      <c r="D451" s="317">
        <v>220.63333333333333</v>
      </c>
      <c r="E451" s="317">
        <v>214.46666666666664</v>
      </c>
      <c r="F451" s="317">
        <v>210.83333333333331</v>
      </c>
      <c r="G451" s="317">
        <v>204.66666666666663</v>
      </c>
      <c r="H451" s="317">
        <v>224.26666666666665</v>
      </c>
      <c r="I451" s="317">
        <v>230.43333333333334</v>
      </c>
      <c r="J451" s="317">
        <v>234.06666666666666</v>
      </c>
      <c r="K451" s="316">
        <v>226.8</v>
      </c>
      <c r="L451" s="316">
        <v>217</v>
      </c>
      <c r="M451" s="316">
        <v>15.815670000000001</v>
      </c>
      <c r="N451" s="1"/>
      <c r="O451" s="1"/>
    </row>
    <row r="452" spans="1:15" ht="12.75" customHeight="1">
      <c r="A452" s="30">
        <v>442</v>
      </c>
      <c r="B452" s="329" t="s">
        <v>531</v>
      </c>
      <c r="C452" s="316">
        <v>1038.55</v>
      </c>
      <c r="D452" s="317">
        <v>1055.2666666666667</v>
      </c>
      <c r="E452" s="317">
        <v>1014.5833333333333</v>
      </c>
      <c r="F452" s="317">
        <v>990.61666666666656</v>
      </c>
      <c r="G452" s="317">
        <v>949.93333333333317</v>
      </c>
      <c r="H452" s="317">
        <v>1079.2333333333333</v>
      </c>
      <c r="I452" s="317">
        <v>1119.9166666666667</v>
      </c>
      <c r="J452" s="317">
        <v>1143.8833333333334</v>
      </c>
      <c r="K452" s="316">
        <v>1095.95</v>
      </c>
      <c r="L452" s="316">
        <v>1031.3</v>
      </c>
      <c r="M452" s="316">
        <v>6.13028</v>
      </c>
      <c r="N452" s="1"/>
      <c r="O452" s="1"/>
    </row>
    <row r="453" spans="1:15" ht="12.75" customHeight="1">
      <c r="A453" s="30">
        <v>443</v>
      </c>
      <c r="B453" s="329" t="s">
        <v>197</v>
      </c>
      <c r="C453" s="316">
        <v>803.3</v>
      </c>
      <c r="D453" s="317">
        <v>812.0333333333333</v>
      </c>
      <c r="E453" s="317">
        <v>792.06666666666661</v>
      </c>
      <c r="F453" s="317">
        <v>780.83333333333326</v>
      </c>
      <c r="G453" s="317">
        <v>760.86666666666656</v>
      </c>
      <c r="H453" s="317">
        <v>823.26666666666665</v>
      </c>
      <c r="I453" s="317">
        <v>843.23333333333335</v>
      </c>
      <c r="J453" s="317">
        <v>854.4666666666667</v>
      </c>
      <c r="K453" s="316">
        <v>832</v>
      </c>
      <c r="L453" s="316">
        <v>800.8</v>
      </c>
      <c r="M453" s="316">
        <v>18.175039999999999</v>
      </c>
      <c r="N453" s="1"/>
      <c r="O453" s="1"/>
    </row>
    <row r="454" spans="1:15" ht="12.75" customHeight="1">
      <c r="A454" s="30">
        <v>444</v>
      </c>
      <c r="B454" s="329" t="s">
        <v>277</v>
      </c>
      <c r="C454" s="316">
        <v>7776.5</v>
      </c>
      <c r="D454" s="317">
        <v>7781.3499999999995</v>
      </c>
      <c r="E454" s="317">
        <v>7674.6999999999989</v>
      </c>
      <c r="F454" s="317">
        <v>7572.9</v>
      </c>
      <c r="G454" s="317">
        <v>7466.2499999999991</v>
      </c>
      <c r="H454" s="317">
        <v>7883.1499999999987</v>
      </c>
      <c r="I454" s="317">
        <v>7989.7999999999984</v>
      </c>
      <c r="J454" s="317">
        <v>8091.5999999999985</v>
      </c>
      <c r="K454" s="316">
        <v>7888</v>
      </c>
      <c r="L454" s="316">
        <v>7679.55</v>
      </c>
      <c r="M454" s="316">
        <v>4.9559499999999996</v>
      </c>
      <c r="N454" s="1"/>
      <c r="O454" s="1"/>
    </row>
    <row r="455" spans="1:15" ht="12.75" customHeight="1">
      <c r="A455" s="30">
        <v>445</v>
      </c>
      <c r="B455" s="329" t="s">
        <v>198</v>
      </c>
      <c r="C455" s="316">
        <v>423.5</v>
      </c>
      <c r="D455" s="317">
        <v>428.26666666666665</v>
      </c>
      <c r="E455" s="317">
        <v>415.93333333333328</v>
      </c>
      <c r="F455" s="317">
        <v>408.36666666666662</v>
      </c>
      <c r="G455" s="317">
        <v>396.03333333333325</v>
      </c>
      <c r="H455" s="317">
        <v>435.83333333333331</v>
      </c>
      <c r="I455" s="317">
        <v>448.16666666666669</v>
      </c>
      <c r="J455" s="317">
        <v>455.73333333333335</v>
      </c>
      <c r="K455" s="316">
        <v>440.6</v>
      </c>
      <c r="L455" s="316">
        <v>420.7</v>
      </c>
      <c r="M455" s="316">
        <v>149.34742</v>
      </c>
      <c r="N455" s="1"/>
      <c r="O455" s="1"/>
    </row>
    <row r="456" spans="1:15" ht="12.75" customHeight="1">
      <c r="A456" s="30">
        <v>446</v>
      </c>
      <c r="B456" s="329" t="s">
        <v>532</v>
      </c>
      <c r="C456" s="316">
        <v>210.5</v>
      </c>
      <c r="D456" s="317">
        <v>213.70000000000002</v>
      </c>
      <c r="E456" s="317">
        <v>205.15000000000003</v>
      </c>
      <c r="F456" s="317">
        <v>199.8</v>
      </c>
      <c r="G456" s="317">
        <v>191.25000000000003</v>
      </c>
      <c r="H456" s="317">
        <v>219.05000000000004</v>
      </c>
      <c r="I456" s="317">
        <v>227.60000000000005</v>
      </c>
      <c r="J456" s="317">
        <v>232.95000000000005</v>
      </c>
      <c r="K456" s="316">
        <v>222.25</v>
      </c>
      <c r="L456" s="316">
        <v>208.35</v>
      </c>
      <c r="M456" s="316">
        <v>27.310680000000001</v>
      </c>
      <c r="N456" s="1"/>
      <c r="O456" s="1"/>
    </row>
    <row r="457" spans="1:15" ht="12.75" customHeight="1">
      <c r="A457" s="30">
        <v>447</v>
      </c>
      <c r="B457" s="329" t="s">
        <v>199</v>
      </c>
      <c r="C457" s="316">
        <v>244.95</v>
      </c>
      <c r="D457" s="317">
        <v>247.33333333333334</v>
      </c>
      <c r="E457" s="317">
        <v>240.4666666666667</v>
      </c>
      <c r="F457" s="317">
        <v>235.98333333333335</v>
      </c>
      <c r="G457" s="317">
        <v>229.1166666666667</v>
      </c>
      <c r="H457" s="317">
        <v>251.81666666666669</v>
      </c>
      <c r="I457" s="317">
        <v>258.68333333333328</v>
      </c>
      <c r="J457" s="317">
        <v>263.16666666666669</v>
      </c>
      <c r="K457" s="316">
        <v>254.2</v>
      </c>
      <c r="L457" s="316">
        <v>242.85</v>
      </c>
      <c r="M457" s="316">
        <v>307.80216999999999</v>
      </c>
      <c r="N457" s="1"/>
      <c r="O457" s="1"/>
    </row>
    <row r="458" spans="1:15" ht="12.75" customHeight="1">
      <c r="A458" s="30">
        <v>448</v>
      </c>
      <c r="B458" s="329" t="s">
        <v>200</v>
      </c>
      <c r="C458" s="316">
        <v>1261.3499999999999</v>
      </c>
      <c r="D458" s="317">
        <v>1281.95</v>
      </c>
      <c r="E458" s="317">
        <v>1233.9000000000001</v>
      </c>
      <c r="F458" s="317">
        <v>1206.45</v>
      </c>
      <c r="G458" s="317">
        <v>1158.4000000000001</v>
      </c>
      <c r="H458" s="317">
        <v>1309.4000000000001</v>
      </c>
      <c r="I458" s="317">
        <v>1357.4499999999998</v>
      </c>
      <c r="J458" s="317">
        <v>1384.9</v>
      </c>
      <c r="K458" s="316">
        <v>1330</v>
      </c>
      <c r="L458" s="316">
        <v>1254.5</v>
      </c>
      <c r="M458" s="316">
        <v>138.37402</v>
      </c>
      <c r="N458" s="1"/>
      <c r="O458" s="1"/>
    </row>
    <row r="459" spans="1:15" ht="12.75" customHeight="1">
      <c r="A459" s="30">
        <v>449</v>
      </c>
      <c r="B459" s="329" t="s">
        <v>845</v>
      </c>
      <c r="C459" s="316">
        <v>708.4</v>
      </c>
      <c r="D459" s="317">
        <v>709.94999999999993</v>
      </c>
      <c r="E459" s="317">
        <v>696.94999999999982</v>
      </c>
      <c r="F459" s="317">
        <v>685.49999999999989</v>
      </c>
      <c r="G459" s="317">
        <v>672.49999999999977</v>
      </c>
      <c r="H459" s="317">
        <v>721.39999999999986</v>
      </c>
      <c r="I459" s="317">
        <v>734.40000000000009</v>
      </c>
      <c r="J459" s="317">
        <v>745.84999999999991</v>
      </c>
      <c r="K459" s="316">
        <v>722.95</v>
      </c>
      <c r="L459" s="316">
        <v>698.5</v>
      </c>
      <c r="M459" s="316">
        <v>0.92076000000000002</v>
      </c>
      <c r="N459" s="1"/>
      <c r="O459" s="1"/>
    </row>
    <row r="460" spans="1:15" ht="12.75" customHeight="1">
      <c r="A460" s="30">
        <v>450</v>
      </c>
      <c r="B460" s="329" t="s">
        <v>524</v>
      </c>
      <c r="C460" s="316">
        <v>1773.85</v>
      </c>
      <c r="D460" s="317">
        <v>1806.0666666666666</v>
      </c>
      <c r="E460" s="317">
        <v>1718.1333333333332</v>
      </c>
      <c r="F460" s="317">
        <v>1662.4166666666665</v>
      </c>
      <c r="G460" s="317">
        <v>1574.4833333333331</v>
      </c>
      <c r="H460" s="317">
        <v>1861.7833333333333</v>
      </c>
      <c r="I460" s="317">
        <v>1949.7166666666667</v>
      </c>
      <c r="J460" s="317">
        <v>2005.4333333333334</v>
      </c>
      <c r="K460" s="316">
        <v>1894</v>
      </c>
      <c r="L460" s="316">
        <v>1750.35</v>
      </c>
      <c r="M460" s="316">
        <v>0.14681</v>
      </c>
      <c r="N460" s="1"/>
      <c r="O460" s="1"/>
    </row>
    <row r="461" spans="1:15" ht="12.75" customHeight="1">
      <c r="A461" s="30">
        <v>451</v>
      </c>
      <c r="B461" s="329" t="s">
        <v>525</v>
      </c>
      <c r="C461" s="316">
        <v>814.1</v>
      </c>
      <c r="D461" s="317">
        <v>821.6</v>
      </c>
      <c r="E461" s="317">
        <v>793.2</v>
      </c>
      <c r="F461" s="317">
        <v>772.30000000000007</v>
      </c>
      <c r="G461" s="317">
        <v>743.90000000000009</v>
      </c>
      <c r="H461" s="317">
        <v>842.5</v>
      </c>
      <c r="I461" s="317">
        <v>870.89999999999986</v>
      </c>
      <c r="J461" s="317">
        <v>891.8</v>
      </c>
      <c r="K461" s="316">
        <v>850</v>
      </c>
      <c r="L461" s="316">
        <v>800.7</v>
      </c>
      <c r="M461" s="316">
        <v>0.30132999999999999</v>
      </c>
      <c r="N461" s="1"/>
      <c r="O461" s="1"/>
    </row>
    <row r="462" spans="1:15" ht="12.75" customHeight="1">
      <c r="A462" s="30">
        <v>452</v>
      </c>
      <c r="B462" s="329" t="s">
        <v>201</v>
      </c>
      <c r="C462" s="316">
        <v>3479.75</v>
      </c>
      <c r="D462" s="317">
        <v>3496.8333333333335</v>
      </c>
      <c r="E462" s="317">
        <v>3448.2166666666672</v>
      </c>
      <c r="F462" s="317">
        <v>3416.6833333333338</v>
      </c>
      <c r="G462" s="317">
        <v>3368.0666666666675</v>
      </c>
      <c r="H462" s="317">
        <v>3528.3666666666668</v>
      </c>
      <c r="I462" s="317">
        <v>3576.9833333333327</v>
      </c>
      <c r="J462" s="317">
        <v>3608.5166666666664</v>
      </c>
      <c r="K462" s="316">
        <v>3545.45</v>
      </c>
      <c r="L462" s="316">
        <v>3465.3</v>
      </c>
      <c r="M462" s="316">
        <v>23.058250000000001</v>
      </c>
      <c r="N462" s="1"/>
      <c r="O462" s="1"/>
    </row>
    <row r="463" spans="1:15" ht="12.75" customHeight="1">
      <c r="A463" s="30">
        <v>453</v>
      </c>
      <c r="B463" s="329" t="s">
        <v>533</v>
      </c>
      <c r="C463" s="316">
        <v>3821.25</v>
      </c>
      <c r="D463" s="317">
        <v>3853.75</v>
      </c>
      <c r="E463" s="317">
        <v>3757.5</v>
      </c>
      <c r="F463" s="317">
        <v>3693.75</v>
      </c>
      <c r="G463" s="317">
        <v>3597.5</v>
      </c>
      <c r="H463" s="317">
        <v>3917.5</v>
      </c>
      <c r="I463" s="317">
        <v>4013.75</v>
      </c>
      <c r="J463" s="317">
        <v>4077.5</v>
      </c>
      <c r="K463" s="316">
        <v>3950</v>
      </c>
      <c r="L463" s="316">
        <v>3790</v>
      </c>
      <c r="M463" s="316">
        <v>6.6820000000000004E-2</v>
      </c>
      <c r="N463" s="1"/>
      <c r="O463" s="1"/>
    </row>
    <row r="464" spans="1:15" ht="12.75" customHeight="1">
      <c r="A464" s="30">
        <v>454</v>
      </c>
      <c r="B464" s="329" t="s">
        <v>202</v>
      </c>
      <c r="C464" s="316">
        <v>1212.8</v>
      </c>
      <c r="D464" s="317">
        <v>1218.9166666666667</v>
      </c>
      <c r="E464" s="317">
        <v>1193.8833333333334</v>
      </c>
      <c r="F464" s="317">
        <v>1174.9666666666667</v>
      </c>
      <c r="G464" s="317">
        <v>1149.9333333333334</v>
      </c>
      <c r="H464" s="317">
        <v>1237.8333333333335</v>
      </c>
      <c r="I464" s="317">
        <v>1262.8666666666668</v>
      </c>
      <c r="J464" s="317">
        <v>1281.7833333333335</v>
      </c>
      <c r="K464" s="316">
        <v>1243.95</v>
      </c>
      <c r="L464" s="316">
        <v>1200</v>
      </c>
      <c r="M464" s="316">
        <v>27.976669999999999</v>
      </c>
      <c r="N464" s="1"/>
      <c r="O464" s="1"/>
    </row>
    <row r="465" spans="1:15" ht="12.75" customHeight="1">
      <c r="A465" s="30">
        <v>455</v>
      </c>
      <c r="B465" s="329" t="s">
        <v>535</v>
      </c>
      <c r="C465" s="316">
        <v>2149.8000000000002</v>
      </c>
      <c r="D465" s="317">
        <v>2157.7999999999997</v>
      </c>
      <c r="E465" s="317">
        <v>2110.5999999999995</v>
      </c>
      <c r="F465" s="317">
        <v>2071.3999999999996</v>
      </c>
      <c r="G465" s="317">
        <v>2024.1999999999994</v>
      </c>
      <c r="H465" s="317">
        <v>2196.9999999999995</v>
      </c>
      <c r="I465" s="317">
        <v>2244.1999999999994</v>
      </c>
      <c r="J465" s="317">
        <v>2283.3999999999996</v>
      </c>
      <c r="K465" s="316">
        <v>2205</v>
      </c>
      <c r="L465" s="316">
        <v>2118.6</v>
      </c>
      <c r="M465" s="316">
        <v>1.21665</v>
      </c>
      <c r="N465" s="1"/>
      <c r="O465" s="1"/>
    </row>
    <row r="466" spans="1:15" ht="12.75" customHeight="1">
      <c r="A466" s="30">
        <v>456</v>
      </c>
      <c r="B466" s="329" t="s">
        <v>536</v>
      </c>
      <c r="C466" s="316">
        <v>747.85</v>
      </c>
      <c r="D466" s="317">
        <v>757.76666666666677</v>
      </c>
      <c r="E466" s="317">
        <v>732.53333333333353</v>
      </c>
      <c r="F466" s="317">
        <v>717.21666666666681</v>
      </c>
      <c r="G466" s="317">
        <v>691.98333333333358</v>
      </c>
      <c r="H466" s="317">
        <v>773.08333333333348</v>
      </c>
      <c r="I466" s="317">
        <v>798.31666666666683</v>
      </c>
      <c r="J466" s="317">
        <v>813.63333333333344</v>
      </c>
      <c r="K466" s="316">
        <v>783</v>
      </c>
      <c r="L466" s="316">
        <v>742.45</v>
      </c>
      <c r="M466" s="316">
        <v>0.75412999999999997</v>
      </c>
      <c r="N466" s="1"/>
      <c r="O466" s="1"/>
    </row>
    <row r="467" spans="1:15" ht="12.75" customHeight="1">
      <c r="A467" s="30">
        <v>457</v>
      </c>
      <c r="B467" s="329" t="s">
        <v>540</v>
      </c>
      <c r="C467" s="316">
        <v>1862.5</v>
      </c>
      <c r="D467" s="317">
        <v>1858.5</v>
      </c>
      <c r="E467" s="317">
        <v>1832</v>
      </c>
      <c r="F467" s="317">
        <v>1801.5</v>
      </c>
      <c r="G467" s="317">
        <v>1775</v>
      </c>
      <c r="H467" s="317">
        <v>1889</v>
      </c>
      <c r="I467" s="317">
        <v>1915.5</v>
      </c>
      <c r="J467" s="317">
        <v>1946</v>
      </c>
      <c r="K467" s="316">
        <v>1885</v>
      </c>
      <c r="L467" s="316">
        <v>1828</v>
      </c>
      <c r="M467" s="316">
        <v>0.99353000000000002</v>
      </c>
      <c r="N467" s="1"/>
      <c r="O467" s="1"/>
    </row>
    <row r="468" spans="1:15" ht="12.75" customHeight="1">
      <c r="A468" s="30">
        <v>458</v>
      </c>
      <c r="B468" s="329" t="s">
        <v>537</v>
      </c>
      <c r="C468" s="316">
        <v>1897.8</v>
      </c>
      <c r="D468" s="317">
        <v>1917.4333333333334</v>
      </c>
      <c r="E468" s="317">
        <v>1860.3666666666668</v>
      </c>
      <c r="F468" s="317">
        <v>1822.9333333333334</v>
      </c>
      <c r="G468" s="317">
        <v>1765.8666666666668</v>
      </c>
      <c r="H468" s="317">
        <v>1954.8666666666668</v>
      </c>
      <c r="I468" s="317">
        <v>2011.9333333333334</v>
      </c>
      <c r="J468" s="317">
        <v>2049.3666666666668</v>
      </c>
      <c r="K468" s="316">
        <v>1974.5</v>
      </c>
      <c r="L468" s="316">
        <v>1880</v>
      </c>
      <c r="M468" s="316">
        <v>0.34151999999999999</v>
      </c>
      <c r="N468" s="1"/>
      <c r="O468" s="1"/>
    </row>
    <row r="469" spans="1:15" ht="12.75" customHeight="1">
      <c r="A469" s="30">
        <v>459</v>
      </c>
      <c r="B469" s="329" t="s">
        <v>203</v>
      </c>
      <c r="C469" s="316">
        <v>2289.9499999999998</v>
      </c>
      <c r="D469" s="317">
        <v>2323.9833333333331</v>
      </c>
      <c r="E469" s="317">
        <v>2240.9666666666662</v>
      </c>
      <c r="F469" s="317">
        <v>2191.9833333333331</v>
      </c>
      <c r="G469" s="317">
        <v>2108.9666666666662</v>
      </c>
      <c r="H469" s="317">
        <v>2372.9666666666662</v>
      </c>
      <c r="I469" s="317">
        <v>2455.9833333333336</v>
      </c>
      <c r="J469" s="317">
        <v>2504.9666666666662</v>
      </c>
      <c r="K469" s="316">
        <v>2407</v>
      </c>
      <c r="L469" s="316">
        <v>2275</v>
      </c>
      <c r="M469" s="316">
        <v>23.578060000000001</v>
      </c>
      <c r="N469" s="1"/>
      <c r="O469" s="1"/>
    </row>
    <row r="470" spans="1:15" ht="12.75" customHeight="1">
      <c r="A470" s="30">
        <v>460</v>
      </c>
      <c r="B470" s="329" t="s">
        <v>204</v>
      </c>
      <c r="C470" s="316">
        <v>2692.25</v>
      </c>
      <c r="D470" s="317">
        <v>2723.5</v>
      </c>
      <c r="E470" s="317">
        <v>2647.15</v>
      </c>
      <c r="F470" s="317">
        <v>2602.0500000000002</v>
      </c>
      <c r="G470" s="317">
        <v>2525.7000000000003</v>
      </c>
      <c r="H470" s="317">
        <v>2768.6</v>
      </c>
      <c r="I470" s="317">
        <v>2844.9500000000003</v>
      </c>
      <c r="J470" s="317">
        <v>2890.0499999999997</v>
      </c>
      <c r="K470" s="316">
        <v>2799.85</v>
      </c>
      <c r="L470" s="316">
        <v>2678.4</v>
      </c>
      <c r="M470" s="316">
        <v>0.90698999999999996</v>
      </c>
      <c r="N470" s="1"/>
      <c r="O470" s="1"/>
    </row>
    <row r="471" spans="1:15" ht="12.75" customHeight="1">
      <c r="A471" s="30">
        <v>461</v>
      </c>
      <c r="B471" s="329" t="s">
        <v>205</v>
      </c>
      <c r="C471" s="316">
        <v>528.85</v>
      </c>
      <c r="D471" s="317">
        <v>533.80000000000007</v>
      </c>
      <c r="E471" s="317">
        <v>522.00000000000011</v>
      </c>
      <c r="F471" s="317">
        <v>515.15000000000009</v>
      </c>
      <c r="G471" s="317">
        <v>503.35000000000014</v>
      </c>
      <c r="H471" s="317">
        <v>540.65000000000009</v>
      </c>
      <c r="I471" s="317">
        <v>552.45000000000005</v>
      </c>
      <c r="J471" s="317">
        <v>559.30000000000007</v>
      </c>
      <c r="K471" s="316">
        <v>545.6</v>
      </c>
      <c r="L471" s="316">
        <v>526.95000000000005</v>
      </c>
      <c r="M471" s="316">
        <v>7.0922900000000002</v>
      </c>
      <c r="N471" s="1"/>
      <c r="O471" s="1"/>
    </row>
    <row r="472" spans="1:15" ht="12.75" customHeight="1">
      <c r="A472" s="30">
        <v>462</v>
      </c>
      <c r="B472" s="329" t="s">
        <v>206</v>
      </c>
      <c r="C472" s="316">
        <v>1213.25</v>
      </c>
      <c r="D472" s="317">
        <v>1217.75</v>
      </c>
      <c r="E472" s="317">
        <v>1200.5999999999999</v>
      </c>
      <c r="F472" s="317">
        <v>1187.9499999999998</v>
      </c>
      <c r="G472" s="317">
        <v>1170.7999999999997</v>
      </c>
      <c r="H472" s="317">
        <v>1230.4000000000001</v>
      </c>
      <c r="I472" s="317">
        <v>1247.5500000000002</v>
      </c>
      <c r="J472" s="317">
        <v>1260.2000000000003</v>
      </c>
      <c r="K472" s="316">
        <v>1234.9000000000001</v>
      </c>
      <c r="L472" s="316">
        <v>1205.0999999999999</v>
      </c>
      <c r="M472" s="316">
        <v>4.89438</v>
      </c>
      <c r="N472" s="1"/>
      <c r="O472" s="1"/>
    </row>
    <row r="473" spans="1:15" ht="12.75" customHeight="1">
      <c r="A473" s="30">
        <v>463</v>
      </c>
      <c r="B473" s="329" t="s">
        <v>538</v>
      </c>
      <c r="C473" s="316">
        <v>49.95</v>
      </c>
      <c r="D473" s="317">
        <v>50.466666666666669</v>
      </c>
      <c r="E473" s="317">
        <v>49.183333333333337</v>
      </c>
      <c r="F473" s="317">
        <v>48.416666666666671</v>
      </c>
      <c r="G473" s="317">
        <v>47.13333333333334</v>
      </c>
      <c r="H473" s="317">
        <v>51.233333333333334</v>
      </c>
      <c r="I473" s="317">
        <v>52.516666666666666</v>
      </c>
      <c r="J473" s="317">
        <v>53.283333333333331</v>
      </c>
      <c r="K473" s="316">
        <v>51.75</v>
      </c>
      <c r="L473" s="316">
        <v>49.7</v>
      </c>
      <c r="M473" s="316">
        <v>75.931169999999995</v>
      </c>
      <c r="N473" s="1"/>
      <c r="O473" s="1"/>
    </row>
    <row r="474" spans="1:15" ht="12.75" customHeight="1">
      <c r="A474" s="30">
        <v>464</v>
      </c>
      <c r="B474" s="329" t="s">
        <v>539</v>
      </c>
      <c r="C474" s="316">
        <v>190.8</v>
      </c>
      <c r="D474" s="317">
        <v>194.16666666666666</v>
      </c>
      <c r="E474" s="317">
        <v>185.33333333333331</v>
      </c>
      <c r="F474" s="317">
        <v>179.86666666666665</v>
      </c>
      <c r="G474" s="317">
        <v>171.0333333333333</v>
      </c>
      <c r="H474" s="317">
        <v>199.63333333333333</v>
      </c>
      <c r="I474" s="317">
        <v>208.46666666666664</v>
      </c>
      <c r="J474" s="317">
        <v>213.93333333333334</v>
      </c>
      <c r="K474" s="316">
        <v>203</v>
      </c>
      <c r="L474" s="316">
        <v>188.7</v>
      </c>
      <c r="M474" s="316">
        <v>5.9763000000000002</v>
      </c>
      <c r="N474" s="1"/>
      <c r="O474" s="1"/>
    </row>
    <row r="475" spans="1:15" ht="12.75" customHeight="1">
      <c r="A475" s="30">
        <v>465</v>
      </c>
      <c r="B475" s="329" t="s">
        <v>526</v>
      </c>
      <c r="C475" s="316">
        <v>847.25</v>
      </c>
      <c r="D475" s="317">
        <v>852.15</v>
      </c>
      <c r="E475" s="317">
        <v>837.09999999999991</v>
      </c>
      <c r="F475" s="317">
        <v>826.94999999999993</v>
      </c>
      <c r="G475" s="317">
        <v>811.89999999999986</v>
      </c>
      <c r="H475" s="317">
        <v>862.3</v>
      </c>
      <c r="I475" s="317">
        <v>877.34999999999991</v>
      </c>
      <c r="J475" s="317">
        <v>887.5</v>
      </c>
      <c r="K475" s="316">
        <v>867.2</v>
      </c>
      <c r="L475" s="316">
        <v>842</v>
      </c>
      <c r="M475" s="316">
        <v>1.3433299999999999</v>
      </c>
      <c r="N475" s="1"/>
      <c r="O475" s="1"/>
    </row>
    <row r="476" spans="1:15" ht="12.75" customHeight="1">
      <c r="A476" s="30">
        <v>466</v>
      </c>
      <c r="B476" s="329" t="s">
        <v>846</v>
      </c>
      <c r="C476" s="316">
        <v>126.15</v>
      </c>
      <c r="D476" s="317">
        <v>128.1</v>
      </c>
      <c r="E476" s="317">
        <v>124.19999999999999</v>
      </c>
      <c r="F476" s="317">
        <v>122.25</v>
      </c>
      <c r="G476" s="317">
        <v>118.35</v>
      </c>
      <c r="H476" s="317">
        <v>130.04999999999998</v>
      </c>
      <c r="I476" s="317">
        <v>133.95000000000002</v>
      </c>
      <c r="J476" s="317">
        <v>135.89999999999998</v>
      </c>
      <c r="K476" s="316">
        <v>132</v>
      </c>
      <c r="L476" s="316">
        <v>126.15</v>
      </c>
      <c r="M476" s="316">
        <v>51.031610000000001</v>
      </c>
      <c r="N476" s="1"/>
      <c r="O476" s="1"/>
    </row>
    <row r="477" spans="1:15" ht="12.75" customHeight="1">
      <c r="A477" s="30">
        <v>467</v>
      </c>
      <c r="B477" s="329" t="s">
        <v>527</v>
      </c>
      <c r="C477" s="316">
        <v>47.95</v>
      </c>
      <c r="D477" s="317">
        <v>49.666666666666664</v>
      </c>
      <c r="E477" s="317">
        <v>45.133333333333326</v>
      </c>
      <c r="F477" s="317">
        <v>42.316666666666663</v>
      </c>
      <c r="G477" s="317">
        <v>37.783333333333324</v>
      </c>
      <c r="H477" s="317">
        <v>52.483333333333327</v>
      </c>
      <c r="I477" s="317">
        <v>57.016666666666673</v>
      </c>
      <c r="J477" s="317">
        <v>59.833333333333329</v>
      </c>
      <c r="K477" s="316">
        <v>54.2</v>
      </c>
      <c r="L477" s="316">
        <v>46.85</v>
      </c>
      <c r="M477" s="316">
        <v>508.93988999999999</v>
      </c>
      <c r="N477" s="1"/>
      <c r="O477" s="1"/>
    </row>
    <row r="478" spans="1:15" ht="12.75" customHeight="1">
      <c r="A478" s="30">
        <v>468</v>
      </c>
      <c r="B478" s="329" t="s">
        <v>207</v>
      </c>
      <c r="C478" s="316">
        <v>627.5</v>
      </c>
      <c r="D478" s="317">
        <v>635.4</v>
      </c>
      <c r="E478" s="317">
        <v>616.29999999999995</v>
      </c>
      <c r="F478" s="317">
        <v>605.1</v>
      </c>
      <c r="G478" s="317">
        <v>586</v>
      </c>
      <c r="H478" s="317">
        <v>646.59999999999991</v>
      </c>
      <c r="I478" s="317">
        <v>665.7</v>
      </c>
      <c r="J478" s="317">
        <v>676.89999999999986</v>
      </c>
      <c r="K478" s="316">
        <v>654.5</v>
      </c>
      <c r="L478" s="316">
        <v>624.20000000000005</v>
      </c>
      <c r="M478" s="316">
        <v>20.564789999999999</v>
      </c>
      <c r="N478" s="1"/>
      <c r="O478" s="1"/>
    </row>
    <row r="479" spans="1:15" ht="12.75" customHeight="1">
      <c r="A479" s="30">
        <v>469</v>
      </c>
      <c r="B479" s="329" t="s">
        <v>208</v>
      </c>
      <c r="C479" s="316">
        <v>1499.5</v>
      </c>
      <c r="D479" s="317">
        <v>1526.0833333333333</v>
      </c>
      <c r="E479" s="317">
        <v>1463.7166666666665</v>
      </c>
      <c r="F479" s="317">
        <v>1427.9333333333332</v>
      </c>
      <c r="G479" s="317">
        <v>1365.5666666666664</v>
      </c>
      <c r="H479" s="317">
        <v>1561.8666666666666</v>
      </c>
      <c r="I479" s="317">
        <v>1624.2333333333333</v>
      </c>
      <c r="J479" s="317">
        <v>1660.0166666666667</v>
      </c>
      <c r="K479" s="316">
        <v>1588.45</v>
      </c>
      <c r="L479" s="316">
        <v>1490.3</v>
      </c>
      <c r="M479" s="316">
        <v>4.8555200000000003</v>
      </c>
      <c r="N479" s="1"/>
      <c r="O479" s="1"/>
    </row>
    <row r="480" spans="1:15" ht="12.75" customHeight="1">
      <c r="A480" s="30">
        <v>470</v>
      </c>
      <c r="B480" s="329" t="s">
        <v>541</v>
      </c>
      <c r="C480" s="316">
        <v>11.65</v>
      </c>
      <c r="D480" s="317">
        <v>11.733333333333334</v>
      </c>
      <c r="E480" s="317">
        <v>11.566666666666668</v>
      </c>
      <c r="F480" s="317">
        <v>11.483333333333334</v>
      </c>
      <c r="G480" s="317">
        <v>11.316666666666668</v>
      </c>
      <c r="H480" s="317">
        <v>11.816666666666668</v>
      </c>
      <c r="I480" s="317">
        <v>11.983333333333333</v>
      </c>
      <c r="J480" s="317">
        <v>12.066666666666668</v>
      </c>
      <c r="K480" s="316">
        <v>11.9</v>
      </c>
      <c r="L480" s="316">
        <v>11.65</v>
      </c>
      <c r="M480" s="316">
        <v>13.80814</v>
      </c>
      <c r="N480" s="1"/>
      <c r="O480" s="1"/>
    </row>
    <row r="481" spans="1:15" ht="12.75" customHeight="1">
      <c r="A481" s="30">
        <v>471</v>
      </c>
      <c r="B481" s="329" t="s">
        <v>542</v>
      </c>
      <c r="C481" s="316">
        <v>652.85</v>
      </c>
      <c r="D481" s="317">
        <v>654.01666666666665</v>
      </c>
      <c r="E481" s="317">
        <v>640.0333333333333</v>
      </c>
      <c r="F481" s="317">
        <v>627.2166666666667</v>
      </c>
      <c r="G481" s="317">
        <v>613.23333333333335</v>
      </c>
      <c r="H481" s="317">
        <v>666.83333333333326</v>
      </c>
      <c r="I481" s="317">
        <v>680.81666666666661</v>
      </c>
      <c r="J481" s="317">
        <v>693.63333333333321</v>
      </c>
      <c r="K481" s="316">
        <v>668</v>
      </c>
      <c r="L481" s="316">
        <v>641.20000000000005</v>
      </c>
      <c r="M481" s="316">
        <v>1.91835</v>
      </c>
      <c r="N481" s="1"/>
      <c r="O481" s="1"/>
    </row>
    <row r="482" spans="1:15" ht="12.75" customHeight="1">
      <c r="A482" s="30">
        <v>472</v>
      </c>
      <c r="B482" s="329" t="s">
        <v>544</v>
      </c>
      <c r="C482" s="316">
        <v>132.80000000000001</v>
      </c>
      <c r="D482" s="317">
        <v>134.15</v>
      </c>
      <c r="E482" s="317">
        <v>128.65</v>
      </c>
      <c r="F482" s="317">
        <v>124.5</v>
      </c>
      <c r="G482" s="317">
        <v>119</v>
      </c>
      <c r="H482" s="317">
        <v>138.30000000000001</v>
      </c>
      <c r="I482" s="317">
        <v>143.80000000000001</v>
      </c>
      <c r="J482" s="317">
        <v>147.95000000000002</v>
      </c>
      <c r="K482" s="316">
        <v>139.65</v>
      </c>
      <c r="L482" s="316">
        <v>130</v>
      </c>
      <c r="M482" s="316">
        <v>6.8730799999999999</v>
      </c>
      <c r="N482" s="1"/>
      <c r="O482" s="1"/>
    </row>
    <row r="483" spans="1:15" ht="12.75" customHeight="1">
      <c r="A483" s="30">
        <v>473</v>
      </c>
      <c r="B483" s="329" t="s">
        <v>545</v>
      </c>
      <c r="C483" s="316">
        <v>16.899999999999999</v>
      </c>
      <c r="D483" s="317">
        <v>17.133333333333329</v>
      </c>
      <c r="E483" s="317">
        <v>16.566666666666659</v>
      </c>
      <c r="F483" s="317">
        <v>16.233333333333331</v>
      </c>
      <c r="G483" s="317">
        <v>15.666666666666661</v>
      </c>
      <c r="H483" s="317">
        <v>17.466666666666658</v>
      </c>
      <c r="I483" s="317">
        <v>18.033333333333328</v>
      </c>
      <c r="J483" s="317">
        <v>18.366666666666656</v>
      </c>
      <c r="K483" s="316">
        <v>17.7</v>
      </c>
      <c r="L483" s="316">
        <v>16.8</v>
      </c>
      <c r="M483" s="316">
        <v>13.84381</v>
      </c>
      <c r="N483" s="1"/>
      <c r="O483" s="1"/>
    </row>
    <row r="484" spans="1:15" ht="12.75" customHeight="1">
      <c r="A484" s="30">
        <v>474</v>
      </c>
      <c r="B484" s="329" t="s">
        <v>209</v>
      </c>
      <c r="C484" s="316">
        <v>6521.95</v>
      </c>
      <c r="D484" s="317">
        <v>6577.1833333333334</v>
      </c>
      <c r="E484" s="317">
        <v>6445.7666666666664</v>
      </c>
      <c r="F484" s="317">
        <v>6369.583333333333</v>
      </c>
      <c r="G484" s="317">
        <v>6238.1666666666661</v>
      </c>
      <c r="H484" s="317">
        <v>6653.3666666666668</v>
      </c>
      <c r="I484" s="317">
        <v>6784.7833333333328</v>
      </c>
      <c r="J484" s="317">
        <v>6860.9666666666672</v>
      </c>
      <c r="K484" s="316">
        <v>6708.6</v>
      </c>
      <c r="L484" s="316">
        <v>6501</v>
      </c>
      <c r="M484" s="316">
        <v>2.28457</v>
      </c>
      <c r="N484" s="1"/>
      <c r="O484" s="1"/>
    </row>
    <row r="485" spans="1:15" ht="12.75" customHeight="1">
      <c r="A485" s="30">
        <v>475</v>
      </c>
      <c r="B485" s="329" t="s">
        <v>278</v>
      </c>
      <c r="C485" s="316">
        <v>37.35</v>
      </c>
      <c r="D485" s="317">
        <v>37.783333333333331</v>
      </c>
      <c r="E485" s="317">
        <v>36.566666666666663</v>
      </c>
      <c r="F485" s="317">
        <v>35.783333333333331</v>
      </c>
      <c r="G485" s="317">
        <v>34.566666666666663</v>
      </c>
      <c r="H485" s="317">
        <v>38.566666666666663</v>
      </c>
      <c r="I485" s="317">
        <v>39.783333333333331</v>
      </c>
      <c r="J485" s="317">
        <v>40.566666666666663</v>
      </c>
      <c r="K485" s="316">
        <v>39</v>
      </c>
      <c r="L485" s="316">
        <v>37</v>
      </c>
      <c r="M485" s="316">
        <v>82.197779999999995</v>
      </c>
      <c r="N485" s="1"/>
      <c r="O485" s="1"/>
    </row>
    <row r="486" spans="1:15" ht="12.75" customHeight="1">
      <c r="A486" s="30">
        <v>476</v>
      </c>
      <c r="B486" s="329" t="s">
        <v>210</v>
      </c>
      <c r="C486" s="316">
        <v>824.2</v>
      </c>
      <c r="D486" s="317">
        <v>829.7166666666667</v>
      </c>
      <c r="E486" s="317">
        <v>811.43333333333339</v>
      </c>
      <c r="F486" s="317">
        <v>798.66666666666674</v>
      </c>
      <c r="G486" s="317">
        <v>780.38333333333344</v>
      </c>
      <c r="H486" s="317">
        <v>842.48333333333335</v>
      </c>
      <c r="I486" s="317">
        <v>860.76666666666665</v>
      </c>
      <c r="J486" s="317">
        <v>873.5333333333333</v>
      </c>
      <c r="K486" s="316">
        <v>848</v>
      </c>
      <c r="L486" s="316">
        <v>816.95</v>
      </c>
      <c r="M486" s="316">
        <v>48.88165</v>
      </c>
      <c r="N486" s="1"/>
      <c r="O486" s="1"/>
    </row>
    <row r="487" spans="1:15" ht="12.75" customHeight="1">
      <c r="A487" s="30">
        <v>477</v>
      </c>
      <c r="B487" s="329" t="s">
        <v>543</v>
      </c>
      <c r="C487" s="316">
        <v>778.3</v>
      </c>
      <c r="D487" s="317">
        <v>782.83333333333337</v>
      </c>
      <c r="E487" s="317">
        <v>758.66666666666674</v>
      </c>
      <c r="F487" s="317">
        <v>739.03333333333342</v>
      </c>
      <c r="G487" s="317">
        <v>714.86666666666679</v>
      </c>
      <c r="H487" s="317">
        <v>802.4666666666667</v>
      </c>
      <c r="I487" s="317">
        <v>826.63333333333344</v>
      </c>
      <c r="J487" s="317">
        <v>846.26666666666665</v>
      </c>
      <c r="K487" s="316">
        <v>807</v>
      </c>
      <c r="L487" s="316">
        <v>763.2</v>
      </c>
      <c r="M487" s="316">
        <v>2.72723</v>
      </c>
      <c r="N487" s="1"/>
      <c r="O487" s="1"/>
    </row>
    <row r="488" spans="1:15" ht="12.75" customHeight="1">
      <c r="A488" s="30">
        <v>478</v>
      </c>
      <c r="B488" s="329" t="s">
        <v>548</v>
      </c>
      <c r="C488" s="316">
        <v>429.4</v>
      </c>
      <c r="D488" s="317">
        <v>437.60000000000008</v>
      </c>
      <c r="E488" s="317">
        <v>414.40000000000015</v>
      </c>
      <c r="F488" s="317">
        <v>399.40000000000009</v>
      </c>
      <c r="G488" s="317">
        <v>376.20000000000016</v>
      </c>
      <c r="H488" s="317">
        <v>452.60000000000014</v>
      </c>
      <c r="I488" s="317">
        <v>475.80000000000007</v>
      </c>
      <c r="J488" s="317">
        <v>490.80000000000013</v>
      </c>
      <c r="K488" s="316">
        <v>460.8</v>
      </c>
      <c r="L488" s="316">
        <v>422.6</v>
      </c>
      <c r="M488" s="316">
        <v>1.85076</v>
      </c>
      <c r="N488" s="1"/>
      <c r="O488" s="1"/>
    </row>
    <row r="489" spans="1:15" ht="12.75" customHeight="1">
      <c r="A489" s="30">
        <v>479</v>
      </c>
      <c r="B489" s="329" t="s">
        <v>549</v>
      </c>
      <c r="C489" s="316">
        <v>34.15</v>
      </c>
      <c r="D489" s="317">
        <v>34.416666666666664</v>
      </c>
      <c r="E489" s="317">
        <v>33.43333333333333</v>
      </c>
      <c r="F489" s="317">
        <v>32.716666666666669</v>
      </c>
      <c r="G489" s="317">
        <v>31.733333333333334</v>
      </c>
      <c r="H489" s="317">
        <v>35.133333333333326</v>
      </c>
      <c r="I489" s="317">
        <v>36.11666666666666</v>
      </c>
      <c r="J489" s="317">
        <v>36.833333333333321</v>
      </c>
      <c r="K489" s="316">
        <v>35.4</v>
      </c>
      <c r="L489" s="316">
        <v>33.700000000000003</v>
      </c>
      <c r="M489" s="316">
        <v>21.07863</v>
      </c>
      <c r="N489" s="1"/>
      <c r="O489" s="1"/>
    </row>
    <row r="490" spans="1:15" ht="12.75" customHeight="1">
      <c r="A490" s="30">
        <v>480</v>
      </c>
      <c r="B490" s="329" t="s">
        <v>550</v>
      </c>
      <c r="C490" s="316">
        <v>835</v>
      </c>
      <c r="D490" s="317">
        <v>851.55000000000007</v>
      </c>
      <c r="E490" s="317">
        <v>804.40000000000009</v>
      </c>
      <c r="F490" s="317">
        <v>773.80000000000007</v>
      </c>
      <c r="G490" s="317">
        <v>726.65000000000009</v>
      </c>
      <c r="H490" s="317">
        <v>882.15000000000009</v>
      </c>
      <c r="I490" s="317">
        <v>929.3</v>
      </c>
      <c r="J490" s="317">
        <v>959.90000000000009</v>
      </c>
      <c r="K490" s="316">
        <v>898.7</v>
      </c>
      <c r="L490" s="316">
        <v>820.95</v>
      </c>
      <c r="M490" s="316">
        <v>0.59696000000000005</v>
      </c>
      <c r="N490" s="1"/>
      <c r="O490" s="1"/>
    </row>
    <row r="491" spans="1:15" ht="12.75" customHeight="1">
      <c r="A491" s="30">
        <v>481</v>
      </c>
      <c r="B491" s="329" t="s">
        <v>552</v>
      </c>
      <c r="C491" s="316">
        <v>366.55</v>
      </c>
      <c r="D491" s="317">
        <v>390.55</v>
      </c>
      <c r="E491" s="317">
        <v>342.1</v>
      </c>
      <c r="F491" s="317">
        <v>317.65000000000003</v>
      </c>
      <c r="G491" s="317">
        <v>269.20000000000005</v>
      </c>
      <c r="H491" s="317">
        <v>415</v>
      </c>
      <c r="I491" s="317">
        <v>463.44999999999993</v>
      </c>
      <c r="J491" s="317">
        <v>487.9</v>
      </c>
      <c r="K491" s="316">
        <v>439</v>
      </c>
      <c r="L491" s="316">
        <v>366.1</v>
      </c>
      <c r="M491" s="316">
        <v>65.311099999999996</v>
      </c>
      <c r="N491" s="1"/>
      <c r="O491" s="1"/>
    </row>
    <row r="492" spans="1:15" ht="12.75" customHeight="1">
      <c r="A492" s="30">
        <v>482</v>
      </c>
      <c r="B492" s="329" t="s">
        <v>280</v>
      </c>
      <c r="C492" s="316">
        <v>1090</v>
      </c>
      <c r="D492" s="317">
        <v>1097.6000000000001</v>
      </c>
      <c r="E492" s="317">
        <v>1070.4000000000003</v>
      </c>
      <c r="F492" s="317">
        <v>1050.8000000000002</v>
      </c>
      <c r="G492" s="317">
        <v>1023.6000000000004</v>
      </c>
      <c r="H492" s="317">
        <v>1117.2000000000003</v>
      </c>
      <c r="I492" s="317">
        <v>1144.4000000000001</v>
      </c>
      <c r="J492" s="317">
        <v>1164.0000000000002</v>
      </c>
      <c r="K492" s="316">
        <v>1124.8</v>
      </c>
      <c r="L492" s="316">
        <v>1078</v>
      </c>
      <c r="M492" s="316">
        <v>9.0441500000000001</v>
      </c>
      <c r="N492" s="1"/>
      <c r="O492" s="1"/>
    </row>
    <row r="493" spans="1:15" ht="12.75" customHeight="1">
      <c r="A493" s="30">
        <v>483</v>
      </c>
      <c r="B493" s="329" t="s">
        <v>211</v>
      </c>
      <c r="C493" s="316">
        <v>395.2</v>
      </c>
      <c r="D493" s="317">
        <v>399.90000000000003</v>
      </c>
      <c r="E493" s="317">
        <v>387.80000000000007</v>
      </c>
      <c r="F493" s="317">
        <v>380.40000000000003</v>
      </c>
      <c r="G493" s="317">
        <v>368.30000000000007</v>
      </c>
      <c r="H493" s="317">
        <v>407.30000000000007</v>
      </c>
      <c r="I493" s="317">
        <v>419.40000000000009</v>
      </c>
      <c r="J493" s="317">
        <v>426.80000000000007</v>
      </c>
      <c r="K493" s="316">
        <v>412</v>
      </c>
      <c r="L493" s="316">
        <v>392.5</v>
      </c>
      <c r="M493" s="316">
        <v>163.5273</v>
      </c>
      <c r="N493" s="1"/>
      <c r="O493" s="1"/>
    </row>
    <row r="494" spans="1:15" ht="12.75" customHeight="1">
      <c r="A494" s="30">
        <v>484</v>
      </c>
      <c r="B494" s="329" t="s">
        <v>553</v>
      </c>
      <c r="C494" s="316">
        <v>2156.9</v>
      </c>
      <c r="D494" s="317">
        <v>2168.3833333333332</v>
      </c>
      <c r="E494" s="317">
        <v>2118.7666666666664</v>
      </c>
      <c r="F494" s="317">
        <v>2080.6333333333332</v>
      </c>
      <c r="G494" s="317">
        <v>2031.0166666666664</v>
      </c>
      <c r="H494" s="317">
        <v>2206.5166666666664</v>
      </c>
      <c r="I494" s="317">
        <v>2256.1333333333332</v>
      </c>
      <c r="J494" s="317">
        <v>2294.2666666666664</v>
      </c>
      <c r="K494" s="316">
        <v>2218</v>
      </c>
      <c r="L494" s="316">
        <v>2130.25</v>
      </c>
      <c r="M494" s="316">
        <v>0.23039000000000001</v>
      </c>
      <c r="N494" s="1"/>
      <c r="O494" s="1"/>
    </row>
    <row r="495" spans="1:15" ht="12.75" customHeight="1">
      <c r="A495" s="30">
        <v>485</v>
      </c>
      <c r="B495" s="329" t="s">
        <v>279</v>
      </c>
      <c r="C495" s="316">
        <v>206.6</v>
      </c>
      <c r="D495" s="317">
        <v>207.43333333333331</v>
      </c>
      <c r="E495" s="317">
        <v>204.51666666666662</v>
      </c>
      <c r="F495" s="317">
        <v>202.43333333333331</v>
      </c>
      <c r="G495" s="317">
        <v>199.51666666666662</v>
      </c>
      <c r="H495" s="317">
        <v>209.51666666666662</v>
      </c>
      <c r="I495" s="317">
        <v>212.43333333333331</v>
      </c>
      <c r="J495" s="317">
        <v>214.51666666666662</v>
      </c>
      <c r="K495" s="316">
        <v>210.35</v>
      </c>
      <c r="L495" s="316">
        <v>205.35</v>
      </c>
      <c r="M495" s="316">
        <v>1.54105</v>
      </c>
      <c r="N495" s="1"/>
      <c r="O495" s="1"/>
    </row>
    <row r="496" spans="1:15" ht="12.75" customHeight="1">
      <c r="A496" s="30">
        <v>486</v>
      </c>
      <c r="B496" s="329" t="s">
        <v>554</v>
      </c>
      <c r="C496" s="316">
        <v>1964.05</v>
      </c>
      <c r="D496" s="317">
        <v>2002.1499999999999</v>
      </c>
      <c r="E496" s="317">
        <v>1914.8999999999996</v>
      </c>
      <c r="F496" s="317">
        <v>1865.7499999999998</v>
      </c>
      <c r="G496" s="317">
        <v>1778.4999999999995</v>
      </c>
      <c r="H496" s="317">
        <v>2051.2999999999997</v>
      </c>
      <c r="I496" s="317">
        <v>2138.5500000000002</v>
      </c>
      <c r="J496" s="317">
        <v>2187.6999999999998</v>
      </c>
      <c r="K496" s="316">
        <v>2089.4</v>
      </c>
      <c r="L496" s="316">
        <v>1953</v>
      </c>
      <c r="M496" s="316">
        <v>0.40300000000000002</v>
      </c>
      <c r="N496" s="1"/>
      <c r="O496" s="1"/>
    </row>
    <row r="497" spans="1:15" ht="12.75" customHeight="1">
      <c r="A497" s="30">
        <v>487</v>
      </c>
      <c r="B497" s="329" t="s">
        <v>547</v>
      </c>
      <c r="C497" s="316">
        <v>665.25</v>
      </c>
      <c r="D497" s="317">
        <v>671.83333333333337</v>
      </c>
      <c r="E497" s="317">
        <v>648.66666666666674</v>
      </c>
      <c r="F497" s="317">
        <v>632.08333333333337</v>
      </c>
      <c r="G497" s="317">
        <v>608.91666666666674</v>
      </c>
      <c r="H497" s="317">
        <v>688.41666666666674</v>
      </c>
      <c r="I497" s="317">
        <v>711.58333333333348</v>
      </c>
      <c r="J497" s="317">
        <v>728.16666666666674</v>
      </c>
      <c r="K497" s="316">
        <v>695</v>
      </c>
      <c r="L497" s="316">
        <v>655.25</v>
      </c>
      <c r="M497" s="316">
        <v>2.4192200000000001</v>
      </c>
      <c r="N497" s="1"/>
      <c r="O497" s="1"/>
    </row>
    <row r="498" spans="1:15" ht="12.75" customHeight="1">
      <c r="A498" s="30">
        <v>488</v>
      </c>
      <c r="B498" s="329" t="s">
        <v>546</v>
      </c>
      <c r="C498" s="316">
        <v>3016.35</v>
      </c>
      <c r="D498" s="317">
        <v>3046.35</v>
      </c>
      <c r="E498" s="317">
        <v>2943</v>
      </c>
      <c r="F498" s="317">
        <v>2869.65</v>
      </c>
      <c r="G498" s="317">
        <v>2766.3</v>
      </c>
      <c r="H498" s="317">
        <v>3119.7</v>
      </c>
      <c r="I498" s="317">
        <v>3223.0499999999993</v>
      </c>
      <c r="J498" s="317">
        <v>3296.3999999999996</v>
      </c>
      <c r="K498" s="316">
        <v>3149.7</v>
      </c>
      <c r="L498" s="316">
        <v>2973</v>
      </c>
      <c r="M498" s="316">
        <v>0.34658</v>
      </c>
      <c r="N498" s="1"/>
      <c r="O498" s="1"/>
    </row>
    <row r="499" spans="1:15" ht="12.75" customHeight="1">
      <c r="A499" s="30">
        <v>489</v>
      </c>
      <c r="B499" s="329" t="s">
        <v>212</v>
      </c>
      <c r="C499" s="316">
        <v>1144.6500000000001</v>
      </c>
      <c r="D499" s="317">
        <v>1173.55</v>
      </c>
      <c r="E499" s="317">
        <v>1107.3499999999999</v>
      </c>
      <c r="F499" s="317">
        <v>1070.05</v>
      </c>
      <c r="G499" s="317">
        <v>1003.8499999999999</v>
      </c>
      <c r="H499" s="317">
        <v>1210.8499999999999</v>
      </c>
      <c r="I499" s="317">
        <v>1277.0500000000002</v>
      </c>
      <c r="J499" s="317">
        <v>1314.35</v>
      </c>
      <c r="K499" s="316">
        <v>1239.75</v>
      </c>
      <c r="L499" s="316">
        <v>1136.25</v>
      </c>
      <c r="M499" s="316">
        <v>27.80161</v>
      </c>
      <c r="N499" s="1"/>
      <c r="O499" s="1"/>
    </row>
    <row r="500" spans="1:15" ht="12.75" customHeight="1">
      <c r="A500" s="30">
        <v>490</v>
      </c>
      <c r="B500" s="329" t="s">
        <v>551</v>
      </c>
      <c r="C500" s="316">
        <v>375.65</v>
      </c>
      <c r="D500" s="317">
        <v>392.05</v>
      </c>
      <c r="E500" s="317">
        <v>356.6</v>
      </c>
      <c r="F500" s="317">
        <v>337.55</v>
      </c>
      <c r="G500" s="317">
        <v>302.10000000000002</v>
      </c>
      <c r="H500" s="317">
        <v>411.1</v>
      </c>
      <c r="I500" s="317">
        <v>446.54999999999995</v>
      </c>
      <c r="J500" s="317">
        <v>465.6</v>
      </c>
      <c r="K500" s="316">
        <v>427.5</v>
      </c>
      <c r="L500" s="316">
        <v>373</v>
      </c>
      <c r="M500" s="316">
        <v>15.040050000000001</v>
      </c>
      <c r="N500" s="1"/>
      <c r="O500" s="1"/>
    </row>
    <row r="501" spans="1:15" ht="12.75" customHeight="1">
      <c r="A501" s="30">
        <v>491</v>
      </c>
      <c r="B501" s="329" t="s">
        <v>555</v>
      </c>
      <c r="C501" s="316">
        <v>199.6</v>
      </c>
      <c r="D501" s="317">
        <v>201.44999999999996</v>
      </c>
      <c r="E501" s="317">
        <v>195.19999999999993</v>
      </c>
      <c r="F501" s="317">
        <v>190.79999999999998</v>
      </c>
      <c r="G501" s="317">
        <v>184.54999999999995</v>
      </c>
      <c r="H501" s="317">
        <v>205.84999999999991</v>
      </c>
      <c r="I501" s="317">
        <v>212.09999999999997</v>
      </c>
      <c r="J501" s="317">
        <v>216.49999999999989</v>
      </c>
      <c r="K501" s="316">
        <v>207.7</v>
      </c>
      <c r="L501" s="316">
        <v>197.05</v>
      </c>
      <c r="M501" s="316">
        <v>6.7905800000000003</v>
      </c>
      <c r="N501" s="1"/>
      <c r="O501" s="1"/>
    </row>
    <row r="502" spans="1:15" ht="12.75" customHeight="1">
      <c r="A502" s="30">
        <v>492</v>
      </c>
      <c r="B502" s="329" t="s">
        <v>556</v>
      </c>
      <c r="C502" s="316">
        <v>82.65</v>
      </c>
      <c r="D502" s="317">
        <v>83.13333333333334</v>
      </c>
      <c r="E502" s="317">
        <v>81.76666666666668</v>
      </c>
      <c r="F502" s="317">
        <v>80.88333333333334</v>
      </c>
      <c r="G502" s="317">
        <v>79.51666666666668</v>
      </c>
      <c r="H502" s="317">
        <v>84.01666666666668</v>
      </c>
      <c r="I502" s="317">
        <v>85.383333333333326</v>
      </c>
      <c r="J502" s="317">
        <v>86.26666666666668</v>
      </c>
      <c r="K502" s="316">
        <v>84.5</v>
      </c>
      <c r="L502" s="316">
        <v>82.25</v>
      </c>
      <c r="M502" s="316">
        <v>18.378589999999999</v>
      </c>
      <c r="N502" s="1"/>
      <c r="O502" s="1"/>
    </row>
    <row r="503" spans="1:15" ht="12.75" customHeight="1">
      <c r="A503" s="30">
        <v>493</v>
      </c>
      <c r="B503" s="329" t="s">
        <v>557</v>
      </c>
      <c r="C503" s="316">
        <v>460.75</v>
      </c>
      <c r="D503" s="317">
        <v>467.23333333333335</v>
      </c>
      <c r="E503" s="317">
        <v>450.2166666666667</v>
      </c>
      <c r="F503" s="317">
        <v>439.68333333333334</v>
      </c>
      <c r="G503" s="317">
        <v>422.66666666666669</v>
      </c>
      <c r="H503" s="317">
        <v>477.76666666666671</v>
      </c>
      <c r="I503" s="317">
        <v>494.78333333333336</v>
      </c>
      <c r="J503" s="317">
        <v>505.31666666666672</v>
      </c>
      <c r="K503" s="316">
        <v>484.25</v>
      </c>
      <c r="L503" s="316">
        <v>456.7</v>
      </c>
      <c r="M503" s="316">
        <v>0.33818999999999999</v>
      </c>
      <c r="N503" s="1"/>
      <c r="O503" s="1"/>
    </row>
    <row r="504" spans="1:15" ht="12.75" customHeight="1">
      <c r="A504" s="30">
        <v>494</v>
      </c>
      <c r="B504" s="329" t="s">
        <v>281</v>
      </c>
      <c r="C504" s="316">
        <v>1627</v>
      </c>
      <c r="D504" s="317">
        <v>1639</v>
      </c>
      <c r="E504" s="317">
        <v>1608</v>
      </c>
      <c r="F504" s="317">
        <v>1589</v>
      </c>
      <c r="G504" s="317">
        <v>1558</v>
      </c>
      <c r="H504" s="317">
        <v>1658</v>
      </c>
      <c r="I504" s="317">
        <v>1689</v>
      </c>
      <c r="J504" s="317">
        <v>1708</v>
      </c>
      <c r="K504" s="316">
        <v>1670</v>
      </c>
      <c r="L504" s="316">
        <v>1620</v>
      </c>
      <c r="M504" s="316">
        <v>1.86788</v>
      </c>
      <c r="N504" s="1"/>
      <c r="O504" s="1"/>
    </row>
    <row r="505" spans="1:15" ht="12.75" customHeight="1">
      <c r="A505" s="30">
        <v>495</v>
      </c>
      <c r="B505" s="329" t="s">
        <v>213</v>
      </c>
      <c r="C505" s="316">
        <v>491.75</v>
      </c>
      <c r="D505" s="317">
        <v>494.95</v>
      </c>
      <c r="E505" s="317">
        <v>486.04999999999995</v>
      </c>
      <c r="F505" s="317">
        <v>480.34999999999997</v>
      </c>
      <c r="G505" s="317">
        <v>471.44999999999993</v>
      </c>
      <c r="H505" s="317">
        <v>500.65</v>
      </c>
      <c r="I505" s="317">
        <v>509.54999999999995</v>
      </c>
      <c r="J505" s="317">
        <v>515.25</v>
      </c>
      <c r="K505" s="316">
        <v>503.85</v>
      </c>
      <c r="L505" s="316">
        <v>489.25</v>
      </c>
      <c r="M505" s="316">
        <v>86.339269999999999</v>
      </c>
      <c r="N505" s="1"/>
      <c r="O505" s="1"/>
    </row>
    <row r="506" spans="1:15" ht="12.75" customHeight="1">
      <c r="A506" s="30">
        <v>496</v>
      </c>
      <c r="B506" s="329" t="s">
        <v>558</v>
      </c>
      <c r="C506" s="316">
        <v>267.10000000000002</v>
      </c>
      <c r="D506" s="317">
        <v>268.34999999999997</v>
      </c>
      <c r="E506" s="317">
        <v>263.74999999999994</v>
      </c>
      <c r="F506" s="317">
        <v>260.39999999999998</v>
      </c>
      <c r="G506" s="317">
        <v>255.79999999999995</v>
      </c>
      <c r="H506" s="317">
        <v>271.69999999999993</v>
      </c>
      <c r="I506" s="317">
        <v>276.29999999999995</v>
      </c>
      <c r="J506" s="317">
        <v>279.64999999999992</v>
      </c>
      <c r="K506" s="316">
        <v>272.95</v>
      </c>
      <c r="L506" s="316">
        <v>265</v>
      </c>
      <c r="M506" s="316">
        <v>3.09843</v>
      </c>
      <c r="N506" s="1"/>
      <c r="O506" s="1"/>
    </row>
    <row r="507" spans="1:15" ht="12.75" customHeight="1">
      <c r="A507" s="30">
        <v>497</v>
      </c>
      <c r="B507" s="342" t="s">
        <v>282</v>
      </c>
      <c r="C507" s="343">
        <v>13.55</v>
      </c>
      <c r="D507" s="343">
        <v>13.65</v>
      </c>
      <c r="E507" s="343">
        <v>13.350000000000001</v>
      </c>
      <c r="F507" s="343">
        <v>13.15</v>
      </c>
      <c r="G507" s="343">
        <v>12.850000000000001</v>
      </c>
      <c r="H507" s="343">
        <v>13.850000000000001</v>
      </c>
      <c r="I507" s="343">
        <v>14.150000000000002</v>
      </c>
      <c r="J507" s="342">
        <v>14.350000000000001</v>
      </c>
      <c r="K507" s="342">
        <v>13.95</v>
      </c>
      <c r="L507" s="342">
        <v>13.45</v>
      </c>
      <c r="M507" s="270">
        <v>1008.02126</v>
      </c>
      <c r="N507" s="1"/>
      <c r="O507" s="1"/>
    </row>
    <row r="508" spans="1:15" ht="12.75" customHeight="1">
      <c r="A508" s="30">
        <v>498</v>
      </c>
      <c r="B508" s="342" t="s">
        <v>214</v>
      </c>
      <c r="C508" s="343">
        <v>243.8</v>
      </c>
      <c r="D508" s="343">
        <v>248.35000000000002</v>
      </c>
      <c r="E508" s="343">
        <v>238.10000000000002</v>
      </c>
      <c r="F508" s="343">
        <v>232.4</v>
      </c>
      <c r="G508" s="343">
        <v>222.15</v>
      </c>
      <c r="H508" s="343">
        <v>254.05000000000004</v>
      </c>
      <c r="I508" s="343">
        <v>264.30000000000007</v>
      </c>
      <c r="J508" s="342">
        <v>270.00000000000006</v>
      </c>
      <c r="K508" s="342">
        <v>258.60000000000002</v>
      </c>
      <c r="L508" s="342">
        <v>242.65</v>
      </c>
      <c r="M508" s="270">
        <v>105.33122</v>
      </c>
      <c r="N508" s="1"/>
      <c r="O508" s="1"/>
    </row>
    <row r="509" spans="1:15" ht="12.75" customHeight="1">
      <c r="A509" s="30">
        <v>499</v>
      </c>
      <c r="B509" s="342" t="s">
        <v>559</v>
      </c>
      <c r="C509" s="343">
        <v>303.55</v>
      </c>
      <c r="D509" s="343">
        <v>307.08333333333331</v>
      </c>
      <c r="E509" s="343">
        <v>298.46666666666664</v>
      </c>
      <c r="F509" s="343">
        <v>293.38333333333333</v>
      </c>
      <c r="G509" s="343">
        <v>284.76666666666665</v>
      </c>
      <c r="H509" s="343">
        <v>312.16666666666663</v>
      </c>
      <c r="I509" s="343">
        <v>320.7833333333333</v>
      </c>
      <c r="J509" s="342">
        <v>325.86666666666662</v>
      </c>
      <c r="K509" s="342">
        <v>315.7</v>
      </c>
      <c r="L509" s="342">
        <v>302</v>
      </c>
      <c r="M509" s="270">
        <v>4.95444</v>
      </c>
      <c r="N509" s="1"/>
      <c r="O509" s="1"/>
    </row>
    <row r="510" spans="1:15" ht="12.75" customHeight="1">
      <c r="A510" s="30"/>
      <c r="B510" s="342" t="s">
        <v>560</v>
      </c>
      <c r="C510" s="343">
        <v>1675.85</v>
      </c>
      <c r="D510" s="343">
        <v>1680.95</v>
      </c>
      <c r="E510" s="343">
        <v>1647.9</v>
      </c>
      <c r="F510" s="343">
        <v>1619.95</v>
      </c>
      <c r="G510" s="343">
        <v>1586.9</v>
      </c>
      <c r="H510" s="343">
        <v>1708.9</v>
      </c>
      <c r="I510" s="343">
        <v>1741.9499999999998</v>
      </c>
      <c r="J510" s="342">
        <v>1769.9</v>
      </c>
      <c r="K510" s="342">
        <v>1714</v>
      </c>
      <c r="L510" s="342">
        <v>1653</v>
      </c>
      <c r="M510" s="270">
        <v>0.37152000000000002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78" sqref="H7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1"/>
      <c r="B5" s="432"/>
      <c r="C5" s="431"/>
      <c r="D5" s="43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3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33" t="s">
        <v>563</v>
      </c>
      <c r="C7" s="432"/>
      <c r="D7" s="7">
        <f>Main!B10</f>
        <v>44686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44685</v>
      </c>
      <c r="B10" s="29">
        <v>542670</v>
      </c>
      <c r="C10" s="28" t="s">
        <v>940</v>
      </c>
      <c r="D10" s="28" t="s">
        <v>941</v>
      </c>
      <c r="E10" s="28" t="s">
        <v>573</v>
      </c>
      <c r="F10" s="87">
        <v>150000</v>
      </c>
      <c r="G10" s="29">
        <v>49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44685</v>
      </c>
      <c r="B11" s="29">
        <v>538778</v>
      </c>
      <c r="C11" s="28" t="s">
        <v>942</v>
      </c>
      <c r="D11" s="28" t="s">
        <v>943</v>
      </c>
      <c r="E11" s="28" t="s">
        <v>572</v>
      </c>
      <c r="F11" s="87">
        <v>50000</v>
      </c>
      <c r="G11" s="29">
        <v>46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44685</v>
      </c>
      <c r="B12" s="29">
        <v>538778</v>
      </c>
      <c r="C12" s="28" t="s">
        <v>942</v>
      </c>
      <c r="D12" s="28" t="s">
        <v>944</v>
      </c>
      <c r="E12" s="28" t="s">
        <v>573</v>
      </c>
      <c r="F12" s="87">
        <v>75000</v>
      </c>
      <c r="G12" s="29">
        <v>46.01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44685</v>
      </c>
      <c r="B13" s="29">
        <v>537069</v>
      </c>
      <c r="C13" s="28" t="s">
        <v>945</v>
      </c>
      <c r="D13" s="28" t="s">
        <v>946</v>
      </c>
      <c r="E13" s="28" t="s">
        <v>572</v>
      </c>
      <c r="F13" s="87">
        <v>1500000</v>
      </c>
      <c r="G13" s="29">
        <v>10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44685</v>
      </c>
      <c r="B14" s="29">
        <v>537069</v>
      </c>
      <c r="C14" s="28" t="s">
        <v>945</v>
      </c>
      <c r="D14" s="28" t="s">
        <v>947</v>
      </c>
      <c r="E14" s="28" t="s">
        <v>573</v>
      </c>
      <c r="F14" s="87">
        <v>205000</v>
      </c>
      <c r="G14" s="29">
        <v>10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44685</v>
      </c>
      <c r="B15" s="29">
        <v>537069</v>
      </c>
      <c r="C15" s="28" t="s">
        <v>945</v>
      </c>
      <c r="D15" s="28" t="s">
        <v>948</v>
      </c>
      <c r="E15" s="28" t="s">
        <v>573</v>
      </c>
      <c r="F15" s="87">
        <v>568195</v>
      </c>
      <c r="G15" s="29">
        <v>10.01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44685</v>
      </c>
      <c r="B16" s="29">
        <v>537069</v>
      </c>
      <c r="C16" s="28" t="s">
        <v>945</v>
      </c>
      <c r="D16" s="28" t="s">
        <v>949</v>
      </c>
      <c r="E16" s="28" t="s">
        <v>573</v>
      </c>
      <c r="F16" s="87">
        <v>774495</v>
      </c>
      <c r="G16" s="29">
        <v>10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44685</v>
      </c>
      <c r="B17" s="29">
        <v>539662</v>
      </c>
      <c r="C17" s="28" t="s">
        <v>950</v>
      </c>
      <c r="D17" s="28" t="s">
        <v>861</v>
      </c>
      <c r="E17" s="28" t="s">
        <v>572</v>
      </c>
      <c r="F17" s="87">
        <v>47138</v>
      </c>
      <c r="G17" s="29">
        <v>105.55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44685</v>
      </c>
      <c r="B18" s="29">
        <v>539662</v>
      </c>
      <c r="C18" s="28" t="s">
        <v>950</v>
      </c>
      <c r="D18" s="28" t="s">
        <v>861</v>
      </c>
      <c r="E18" s="28" t="s">
        <v>573</v>
      </c>
      <c r="F18" s="87">
        <v>82160</v>
      </c>
      <c r="G18" s="29">
        <v>105.38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44685</v>
      </c>
      <c r="B19" s="29">
        <v>539559</v>
      </c>
      <c r="C19" s="28" t="s">
        <v>902</v>
      </c>
      <c r="D19" s="28" t="s">
        <v>903</v>
      </c>
      <c r="E19" s="28" t="s">
        <v>572</v>
      </c>
      <c r="F19" s="87">
        <v>25000</v>
      </c>
      <c r="G19" s="29">
        <v>16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44685</v>
      </c>
      <c r="B20" s="29">
        <v>543516</v>
      </c>
      <c r="C20" s="28" t="s">
        <v>951</v>
      </c>
      <c r="D20" s="28" t="s">
        <v>952</v>
      </c>
      <c r="E20" s="28" t="s">
        <v>573</v>
      </c>
      <c r="F20" s="87">
        <v>44000</v>
      </c>
      <c r="G20" s="29">
        <v>51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44685</v>
      </c>
      <c r="B21" s="29">
        <v>543516</v>
      </c>
      <c r="C21" s="28" t="s">
        <v>951</v>
      </c>
      <c r="D21" s="28" t="s">
        <v>953</v>
      </c>
      <c r="E21" s="28" t="s">
        <v>572</v>
      </c>
      <c r="F21" s="87">
        <v>16000</v>
      </c>
      <c r="G21" s="29">
        <v>51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44685</v>
      </c>
      <c r="B22" s="29">
        <v>543516</v>
      </c>
      <c r="C22" s="28" t="s">
        <v>951</v>
      </c>
      <c r="D22" s="28" t="s">
        <v>954</v>
      </c>
      <c r="E22" s="28" t="s">
        <v>572</v>
      </c>
      <c r="F22" s="87">
        <v>16000</v>
      </c>
      <c r="G22" s="29">
        <v>51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44685</v>
      </c>
      <c r="B23" s="29">
        <v>543516</v>
      </c>
      <c r="C23" s="28" t="s">
        <v>951</v>
      </c>
      <c r="D23" s="28" t="s">
        <v>955</v>
      </c>
      <c r="E23" s="28" t="s">
        <v>572</v>
      </c>
      <c r="F23" s="87">
        <v>16000</v>
      </c>
      <c r="G23" s="29">
        <v>51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44685</v>
      </c>
      <c r="B24" s="29">
        <v>543516</v>
      </c>
      <c r="C24" s="28" t="s">
        <v>951</v>
      </c>
      <c r="D24" s="28" t="s">
        <v>956</v>
      </c>
      <c r="E24" s="28" t="s">
        <v>572</v>
      </c>
      <c r="F24" s="87">
        <v>10000</v>
      </c>
      <c r="G24" s="29">
        <v>51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44685</v>
      </c>
      <c r="B25" s="29">
        <v>543516</v>
      </c>
      <c r="C25" s="28" t="s">
        <v>951</v>
      </c>
      <c r="D25" s="28" t="s">
        <v>956</v>
      </c>
      <c r="E25" s="28" t="s">
        <v>573</v>
      </c>
      <c r="F25" s="87">
        <v>12000</v>
      </c>
      <c r="G25" s="29">
        <v>51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44685</v>
      </c>
      <c r="B26" s="29">
        <v>543520</v>
      </c>
      <c r="C26" s="28" t="s">
        <v>957</v>
      </c>
      <c r="D26" s="28" t="s">
        <v>958</v>
      </c>
      <c r="E26" s="28" t="s">
        <v>572</v>
      </c>
      <c r="F26" s="87">
        <v>75000</v>
      </c>
      <c r="G26" s="29">
        <v>137.75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44685</v>
      </c>
      <c r="B27" s="29">
        <v>543520</v>
      </c>
      <c r="C27" s="28" t="s">
        <v>957</v>
      </c>
      <c r="D27" s="28" t="s">
        <v>896</v>
      </c>
      <c r="E27" s="28" t="s">
        <v>572</v>
      </c>
      <c r="F27" s="87">
        <v>252000</v>
      </c>
      <c r="G27" s="29">
        <v>138.88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44685</v>
      </c>
      <c r="B28" s="29">
        <v>543520</v>
      </c>
      <c r="C28" s="28" t="s">
        <v>957</v>
      </c>
      <c r="D28" s="28" t="s">
        <v>959</v>
      </c>
      <c r="E28" s="28" t="s">
        <v>572</v>
      </c>
      <c r="F28" s="87">
        <v>7000</v>
      </c>
      <c r="G28" s="29">
        <v>134.05000000000001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44685</v>
      </c>
      <c r="B29" s="29">
        <v>543520</v>
      </c>
      <c r="C29" s="28" t="s">
        <v>957</v>
      </c>
      <c r="D29" s="28" t="s">
        <v>959</v>
      </c>
      <c r="E29" s="28" t="s">
        <v>573</v>
      </c>
      <c r="F29" s="87">
        <v>107000</v>
      </c>
      <c r="G29" s="29">
        <v>138.62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44685</v>
      </c>
      <c r="B30" s="29">
        <v>543520</v>
      </c>
      <c r="C30" s="28" t="s">
        <v>957</v>
      </c>
      <c r="D30" s="28" t="s">
        <v>960</v>
      </c>
      <c r="E30" s="28" t="s">
        <v>572</v>
      </c>
      <c r="F30" s="87">
        <v>353000</v>
      </c>
      <c r="G30" s="29">
        <v>140.29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44685</v>
      </c>
      <c r="B31" s="29">
        <v>543520</v>
      </c>
      <c r="C31" s="28" t="s">
        <v>957</v>
      </c>
      <c r="D31" s="28" t="s">
        <v>961</v>
      </c>
      <c r="E31" s="28" t="s">
        <v>573</v>
      </c>
      <c r="F31" s="87">
        <v>56000</v>
      </c>
      <c r="G31" s="29">
        <v>137.63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44685</v>
      </c>
      <c r="B32" s="29">
        <v>543520</v>
      </c>
      <c r="C32" s="28" t="s">
        <v>957</v>
      </c>
      <c r="D32" s="28" t="s">
        <v>962</v>
      </c>
      <c r="E32" s="28" t="s">
        <v>573</v>
      </c>
      <c r="F32" s="87">
        <v>60000</v>
      </c>
      <c r="G32" s="29">
        <v>137.72999999999999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44685</v>
      </c>
      <c r="B33" s="29">
        <v>543520</v>
      </c>
      <c r="C33" s="28" t="s">
        <v>957</v>
      </c>
      <c r="D33" s="28" t="s">
        <v>963</v>
      </c>
      <c r="E33" s="28" t="s">
        <v>573</v>
      </c>
      <c r="F33" s="87">
        <v>100000</v>
      </c>
      <c r="G33" s="29">
        <v>139.9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44685</v>
      </c>
      <c r="B34" s="29">
        <v>543520</v>
      </c>
      <c r="C34" s="28" t="s">
        <v>957</v>
      </c>
      <c r="D34" s="28" t="s">
        <v>964</v>
      </c>
      <c r="E34" s="28" t="s">
        <v>573</v>
      </c>
      <c r="F34" s="87">
        <v>93000</v>
      </c>
      <c r="G34" s="29">
        <v>138.9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44685</v>
      </c>
      <c r="B35" s="29">
        <v>506640</v>
      </c>
      <c r="C35" s="28" t="s">
        <v>965</v>
      </c>
      <c r="D35" s="28" t="s">
        <v>966</v>
      </c>
      <c r="E35" s="28" t="s">
        <v>573</v>
      </c>
      <c r="F35" s="87">
        <v>943</v>
      </c>
      <c r="G35" s="29">
        <v>497.7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44685</v>
      </c>
      <c r="B36" s="29">
        <v>514386</v>
      </c>
      <c r="C36" s="28" t="s">
        <v>967</v>
      </c>
      <c r="D36" s="28" t="s">
        <v>861</v>
      </c>
      <c r="E36" s="28" t="s">
        <v>572</v>
      </c>
      <c r="F36" s="87">
        <v>50000</v>
      </c>
      <c r="G36" s="29">
        <v>8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44685</v>
      </c>
      <c r="B37" s="29">
        <v>514386</v>
      </c>
      <c r="C37" s="28" t="s">
        <v>967</v>
      </c>
      <c r="D37" s="28" t="s">
        <v>861</v>
      </c>
      <c r="E37" s="28" t="s">
        <v>573</v>
      </c>
      <c r="F37" s="87">
        <v>78002</v>
      </c>
      <c r="G37" s="29">
        <v>8.5399999999999991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44685</v>
      </c>
      <c r="B38" s="29">
        <v>514386</v>
      </c>
      <c r="C38" s="28" t="s">
        <v>967</v>
      </c>
      <c r="D38" s="28" t="s">
        <v>968</v>
      </c>
      <c r="E38" s="28" t="s">
        <v>573</v>
      </c>
      <c r="F38" s="87">
        <v>150000</v>
      </c>
      <c r="G38" s="29">
        <v>8.83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44685</v>
      </c>
      <c r="B39" s="29">
        <v>514386</v>
      </c>
      <c r="C39" s="28" t="s">
        <v>967</v>
      </c>
      <c r="D39" s="28" t="s">
        <v>969</v>
      </c>
      <c r="E39" s="28" t="s">
        <v>573</v>
      </c>
      <c r="F39" s="87">
        <v>200050</v>
      </c>
      <c r="G39" s="29">
        <v>8.84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44685</v>
      </c>
      <c r="B40" s="29">
        <v>524590</v>
      </c>
      <c r="C40" s="28" t="s">
        <v>890</v>
      </c>
      <c r="D40" s="28" t="s">
        <v>913</v>
      </c>
      <c r="E40" s="28" t="s">
        <v>572</v>
      </c>
      <c r="F40" s="87">
        <v>1002</v>
      </c>
      <c r="G40" s="29">
        <v>77.05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44685</v>
      </c>
      <c r="B41" s="29">
        <v>524590</v>
      </c>
      <c r="C41" s="28" t="s">
        <v>890</v>
      </c>
      <c r="D41" s="28" t="s">
        <v>913</v>
      </c>
      <c r="E41" s="28" t="s">
        <v>573</v>
      </c>
      <c r="F41" s="87">
        <v>23170</v>
      </c>
      <c r="G41" s="29">
        <v>77.2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44685</v>
      </c>
      <c r="B42" s="29">
        <v>532832</v>
      </c>
      <c r="C42" s="28" t="s">
        <v>403</v>
      </c>
      <c r="D42" s="28" t="s">
        <v>970</v>
      </c>
      <c r="E42" s="28" t="s">
        <v>572</v>
      </c>
      <c r="F42" s="87">
        <v>3700000</v>
      </c>
      <c r="G42" s="29">
        <v>84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44685</v>
      </c>
      <c r="B43" s="29">
        <v>532832</v>
      </c>
      <c r="C43" s="28" t="s">
        <v>403</v>
      </c>
      <c r="D43" s="28" t="s">
        <v>930</v>
      </c>
      <c r="E43" s="28" t="s">
        <v>573</v>
      </c>
      <c r="F43" s="87">
        <v>3700000</v>
      </c>
      <c r="G43" s="29">
        <v>84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44685</v>
      </c>
      <c r="B44" s="29">
        <v>505726</v>
      </c>
      <c r="C44" s="28" t="s">
        <v>395</v>
      </c>
      <c r="D44" s="28" t="s">
        <v>971</v>
      </c>
      <c r="E44" s="28" t="s">
        <v>573</v>
      </c>
      <c r="F44" s="87">
        <v>2570296</v>
      </c>
      <c r="G44" s="29">
        <v>900.02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44685</v>
      </c>
      <c r="B45" s="29">
        <v>505726</v>
      </c>
      <c r="C45" s="28" t="s">
        <v>395</v>
      </c>
      <c r="D45" s="28" t="s">
        <v>972</v>
      </c>
      <c r="E45" s="28" t="s">
        <v>572</v>
      </c>
      <c r="F45" s="87">
        <v>2502875</v>
      </c>
      <c r="G45" s="29">
        <v>900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44685</v>
      </c>
      <c r="B46" s="29">
        <v>540377</v>
      </c>
      <c r="C46" s="28" t="s">
        <v>973</v>
      </c>
      <c r="D46" s="28" t="s">
        <v>974</v>
      </c>
      <c r="E46" s="28" t="s">
        <v>572</v>
      </c>
      <c r="F46" s="87">
        <v>18000</v>
      </c>
      <c r="G46" s="29">
        <v>70.05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44685</v>
      </c>
      <c r="B47" s="29">
        <v>540377</v>
      </c>
      <c r="C47" s="28" t="s">
        <v>973</v>
      </c>
      <c r="D47" s="28" t="s">
        <v>975</v>
      </c>
      <c r="E47" s="28" t="s">
        <v>573</v>
      </c>
      <c r="F47" s="87">
        <v>18000</v>
      </c>
      <c r="G47" s="29">
        <v>70.05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44685</v>
      </c>
      <c r="B48" s="29">
        <v>501700</v>
      </c>
      <c r="C48" s="28" t="s">
        <v>914</v>
      </c>
      <c r="D48" s="28" t="s">
        <v>976</v>
      </c>
      <c r="E48" s="28" t="s">
        <v>573</v>
      </c>
      <c r="F48" s="87">
        <v>257875</v>
      </c>
      <c r="G48" s="29">
        <v>54.7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44685</v>
      </c>
      <c r="B49" s="29">
        <v>501700</v>
      </c>
      <c r="C49" s="28" t="s">
        <v>914</v>
      </c>
      <c r="D49" s="28" t="s">
        <v>915</v>
      </c>
      <c r="E49" s="28" t="s">
        <v>573</v>
      </c>
      <c r="F49" s="87">
        <v>500000</v>
      </c>
      <c r="G49" s="29">
        <v>54.7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44685</v>
      </c>
      <c r="B50" s="29">
        <v>509051</v>
      </c>
      <c r="C50" s="28" t="s">
        <v>916</v>
      </c>
      <c r="D50" s="28" t="s">
        <v>917</v>
      </c>
      <c r="E50" s="28" t="s">
        <v>573</v>
      </c>
      <c r="F50" s="87">
        <v>17500000</v>
      </c>
      <c r="G50" s="29">
        <v>4.4800000000000004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44685</v>
      </c>
      <c r="B51" s="29">
        <v>521005</v>
      </c>
      <c r="C51" s="28" t="s">
        <v>977</v>
      </c>
      <c r="D51" s="28" t="s">
        <v>978</v>
      </c>
      <c r="E51" s="28" t="s">
        <v>573</v>
      </c>
      <c r="F51" s="87">
        <v>25000</v>
      </c>
      <c r="G51" s="29">
        <v>20.65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44685</v>
      </c>
      <c r="B52" s="29">
        <v>543286</v>
      </c>
      <c r="C52" s="28" t="s">
        <v>979</v>
      </c>
      <c r="D52" s="28" t="s">
        <v>980</v>
      </c>
      <c r="E52" s="28" t="s">
        <v>572</v>
      </c>
      <c r="F52" s="87">
        <v>30000</v>
      </c>
      <c r="G52" s="29">
        <v>27.88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44685</v>
      </c>
      <c r="B53" s="29">
        <v>543286</v>
      </c>
      <c r="C53" s="28" t="s">
        <v>979</v>
      </c>
      <c r="D53" s="28" t="s">
        <v>980</v>
      </c>
      <c r="E53" s="28" t="s">
        <v>573</v>
      </c>
      <c r="F53" s="87">
        <v>6000</v>
      </c>
      <c r="G53" s="29">
        <v>28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44685</v>
      </c>
      <c r="B54" s="29">
        <v>530443</v>
      </c>
      <c r="C54" s="28" t="s">
        <v>918</v>
      </c>
      <c r="D54" s="28" t="s">
        <v>981</v>
      </c>
      <c r="E54" s="28" t="s">
        <v>573</v>
      </c>
      <c r="F54" s="87">
        <v>22100</v>
      </c>
      <c r="G54" s="29">
        <v>9.67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44685</v>
      </c>
      <c r="B55" s="29">
        <v>531328</v>
      </c>
      <c r="C55" s="28" t="s">
        <v>982</v>
      </c>
      <c r="D55" s="28" t="s">
        <v>983</v>
      </c>
      <c r="E55" s="28" t="s">
        <v>573</v>
      </c>
      <c r="F55" s="87">
        <v>950000</v>
      </c>
      <c r="G55" s="29">
        <v>1.01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44685</v>
      </c>
      <c r="B56" s="29">
        <v>543194</v>
      </c>
      <c r="C56" s="28" t="s">
        <v>984</v>
      </c>
      <c r="D56" s="28" t="s">
        <v>985</v>
      </c>
      <c r="E56" s="28" t="s">
        <v>572</v>
      </c>
      <c r="F56" s="87">
        <v>3600</v>
      </c>
      <c r="G56" s="29">
        <v>121.3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44685</v>
      </c>
      <c r="B57" s="29">
        <v>531512</v>
      </c>
      <c r="C57" s="28" t="s">
        <v>986</v>
      </c>
      <c r="D57" s="28" t="s">
        <v>987</v>
      </c>
      <c r="E57" s="28" t="s">
        <v>572</v>
      </c>
      <c r="F57" s="87">
        <v>3522</v>
      </c>
      <c r="G57" s="29">
        <v>14.2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44685</v>
      </c>
      <c r="B58" s="29">
        <v>531512</v>
      </c>
      <c r="C58" s="28" t="s">
        <v>986</v>
      </c>
      <c r="D58" s="28" t="s">
        <v>987</v>
      </c>
      <c r="E58" s="28" t="s">
        <v>573</v>
      </c>
      <c r="F58" s="87">
        <v>82000</v>
      </c>
      <c r="G58" s="29">
        <v>14.28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44685</v>
      </c>
      <c r="B59" s="29">
        <v>531512</v>
      </c>
      <c r="C59" s="28" t="s">
        <v>986</v>
      </c>
      <c r="D59" s="28" t="s">
        <v>861</v>
      </c>
      <c r="E59" s="28" t="s">
        <v>573</v>
      </c>
      <c r="F59" s="87">
        <v>87968</v>
      </c>
      <c r="G59" s="29">
        <v>14.28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44685</v>
      </c>
      <c r="B60" s="29">
        <v>531512</v>
      </c>
      <c r="C60" s="28" t="s">
        <v>986</v>
      </c>
      <c r="D60" s="28" t="s">
        <v>988</v>
      </c>
      <c r="E60" s="28" t="s">
        <v>572</v>
      </c>
      <c r="F60" s="87">
        <v>100000</v>
      </c>
      <c r="G60" s="29">
        <v>14.28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44685</v>
      </c>
      <c r="B61" s="29">
        <v>531512</v>
      </c>
      <c r="C61" s="28" t="s">
        <v>986</v>
      </c>
      <c r="D61" s="28" t="s">
        <v>989</v>
      </c>
      <c r="E61" s="28" t="s">
        <v>572</v>
      </c>
      <c r="F61" s="87">
        <v>17358</v>
      </c>
      <c r="G61" s="29">
        <v>14.28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44685</v>
      </c>
      <c r="B62" s="29">
        <v>531512</v>
      </c>
      <c r="C62" s="28" t="s">
        <v>986</v>
      </c>
      <c r="D62" s="28" t="s">
        <v>989</v>
      </c>
      <c r="E62" s="28" t="s">
        <v>573</v>
      </c>
      <c r="F62" s="87">
        <v>77359</v>
      </c>
      <c r="G62" s="29">
        <v>14.28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44685</v>
      </c>
      <c r="B63" s="29">
        <v>511557</v>
      </c>
      <c r="C63" s="28" t="s">
        <v>919</v>
      </c>
      <c r="D63" s="28" t="s">
        <v>920</v>
      </c>
      <c r="E63" s="28" t="s">
        <v>573</v>
      </c>
      <c r="F63" s="87">
        <v>400000</v>
      </c>
      <c r="G63" s="29">
        <v>8.65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44685</v>
      </c>
      <c r="B64" s="29">
        <v>543519</v>
      </c>
      <c r="C64" s="28" t="s">
        <v>990</v>
      </c>
      <c r="D64" s="28" t="s">
        <v>991</v>
      </c>
      <c r="E64" s="28" t="s">
        <v>572</v>
      </c>
      <c r="F64" s="87">
        <v>12000</v>
      </c>
      <c r="G64" s="29">
        <v>45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44685</v>
      </c>
      <c r="B65" s="29">
        <v>543519</v>
      </c>
      <c r="C65" s="28" t="s">
        <v>990</v>
      </c>
      <c r="D65" s="28" t="s">
        <v>992</v>
      </c>
      <c r="E65" s="28" t="s">
        <v>573</v>
      </c>
      <c r="F65" s="87">
        <v>27000</v>
      </c>
      <c r="G65" s="29">
        <v>45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44685</v>
      </c>
      <c r="B66" s="29">
        <v>543519</v>
      </c>
      <c r="C66" s="28" t="s">
        <v>990</v>
      </c>
      <c r="D66" s="28" t="s">
        <v>993</v>
      </c>
      <c r="E66" s="28" t="s">
        <v>573</v>
      </c>
      <c r="F66" s="87">
        <v>27000</v>
      </c>
      <c r="G66" s="29">
        <v>45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44685</v>
      </c>
      <c r="B67" s="29">
        <v>543519</v>
      </c>
      <c r="C67" s="28" t="s">
        <v>990</v>
      </c>
      <c r="D67" s="28" t="s">
        <v>994</v>
      </c>
      <c r="E67" s="28" t="s">
        <v>572</v>
      </c>
      <c r="F67" s="87">
        <v>12000</v>
      </c>
      <c r="G67" s="29">
        <v>45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44685</v>
      </c>
      <c r="B68" s="29">
        <v>543519</v>
      </c>
      <c r="C68" s="28" t="s">
        <v>990</v>
      </c>
      <c r="D68" s="28" t="s">
        <v>995</v>
      </c>
      <c r="E68" s="28" t="s">
        <v>572</v>
      </c>
      <c r="F68" s="87">
        <v>24000</v>
      </c>
      <c r="G68" s="29">
        <v>45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44685</v>
      </c>
      <c r="B69" s="29">
        <v>512499</v>
      </c>
      <c r="C69" s="28" t="s">
        <v>996</v>
      </c>
      <c r="D69" s="28" t="s">
        <v>892</v>
      </c>
      <c r="E69" s="28" t="s">
        <v>572</v>
      </c>
      <c r="F69" s="87">
        <v>5731734</v>
      </c>
      <c r="G69" s="29">
        <v>0.85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44685</v>
      </c>
      <c r="B70" s="29">
        <v>512499</v>
      </c>
      <c r="C70" s="28" t="s">
        <v>996</v>
      </c>
      <c r="D70" s="28" t="s">
        <v>892</v>
      </c>
      <c r="E70" s="28" t="s">
        <v>573</v>
      </c>
      <c r="F70" s="87">
        <v>2755927</v>
      </c>
      <c r="G70" s="29">
        <v>0.85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44685</v>
      </c>
      <c r="B71" s="29">
        <v>539310</v>
      </c>
      <c r="C71" s="28" t="s">
        <v>997</v>
      </c>
      <c r="D71" s="28" t="s">
        <v>998</v>
      </c>
      <c r="E71" s="28" t="s">
        <v>573</v>
      </c>
      <c r="F71" s="87">
        <v>152700</v>
      </c>
      <c r="G71" s="29">
        <v>60.62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44685</v>
      </c>
      <c r="B72" s="29">
        <v>531644</v>
      </c>
      <c r="C72" s="28" t="s">
        <v>904</v>
      </c>
      <c r="D72" s="28" t="s">
        <v>905</v>
      </c>
      <c r="E72" s="28" t="s">
        <v>573</v>
      </c>
      <c r="F72" s="87">
        <v>51000</v>
      </c>
      <c r="G72" s="29">
        <v>10.5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44685</v>
      </c>
      <c r="B73" s="29">
        <v>531644</v>
      </c>
      <c r="C73" s="28" t="s">
        <v>904</v>
      </c>
      <c r="D73" s="28" t="s">
        <v>999</v>
      </c>
      <c r="E73" s="28" t="s">
        <v>572</v>
      </c>
      <c r="F73" s="87">
        <v>50288</v>
      </c>
      <c r="G73" s="29">
        <v>10.5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44685</v>
      </c>
      <c r="B74" s="29">
        <v>531203</v>
      </c>
      <c r="C74" s="28" t="s">
        <v>921</v>
      </c>
      <c r="D74" s="28" t="s">
        <v>922</v>
      </c>
      <c r="E74" s="28" t="s">
        <v>572</v>
      </c>
      <c r="F74" s="87">
        <v>24840</v>
      </c>
      <c r="G74" s="29">
        <v>31.1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44685</v>
      </c>
      <c r="B75" s="29">
        <v>531203</v>
      </c>
      <c r="C75" s="28" t="s">
        <v>921</v>
      </c>
      <c r="D75" s="28" t="s">
        <v>923</v>
      </c>
      <c r="E75" s="28" t="s">
        <v>573</v>
      </c>
      <c r="F75" s="87">
        <v>24900</v>
      </c>
      <c r="G75" s="29">
        <v>31.1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44685</v>
      </c>
      <c r="B76" s="29">
        <v>531025</v>
      </c>
      <c r="C76" s="28" t="s">
        <v>1000</v>
      </c>
      <c r="D76" s="28" t="s">
        <v>1001</v>
      </c>
      <c r="E76" s="28" t="s">
        <v>573</v>
      </c>
      <c r="F76" s="87">
        <v>915593</v>
      </c>
      <c r="G76" s="29">
        <v>2.13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44685</v>
      </c>
      <c r="B77" s="29" t="s">
        <v>1002</v>
      </c>
      <c r="C77" s="28" t="s">
        <v>1003</v>
      </c>
      <c r="D77" s="28" t="s">
        <v>1004</v>
      </c>
      <c r="E77" s="28" t="s">
        <v>572</v>
      </c>
      <c r="F77" s="87">
        <v>800000</v>
      </c>
      <c r="G77" s="29">
        <v>2.2999999999999998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44685</v>
      </c>
      <c r="B78" s="29" t="s">
        <v>1005</v>
      </c>
      <c r="C78" s="28" t="s">
        <v>1006</v>
      </c>
      <c r="D78" s="28" t="s">
        <v>1007</v>
      </c>
      <c r="E78" s="28" t="s">
        <v>572</v>
      </c>
      <c r="F78" s="87">
        <v>420000</v>
      </c>
      <c r="G78" s="29">
        <v>38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44685</v>
      </c>
      <c r="B79" s="29" t="s">
        <v>1005</v>
      </c>
      <c r="C79" s="28" t="s">
        <v>1006</v>
      </c>
      <c r="D79" s="28" t="s">
        <v>1008</v>
      </c>
      <c r="E79" s="28" t="s">
        <v>572</v>
      </c>
      <c r="F79" s="87">
        <v>612000</v>
      </c>
      <c r="G79" s="29">
        <v>38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44685</v>
      </c>
      <c r="B80" s="29" t="s">
        <v>1005</v>
      </c>
      <c r="C80" s="28" t="s">
        <v>1006</v>
      </c>
      <c r="D80" s="28" t="s">
        <v>1009</v>
      </c>
      <c r="E80" s="28" t="s">
        <v>572</v>
      </c>
      <c r="F80" s="87">
        <v>80000</v>
      </c>
      <c r="G80" s="29">
        <v>38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44685</v>
      </c>
      <c r="B81" s="29" t="s">
        <v>1010</v>
      </c>
      <c r="C81" s="28" t="s">
        <v>1011</v>
      </c>
      <c r="D81" s="28" t="s">
        <v>1012</v>
      </c>
      <c r="E81" s="28" t="s">
        <v>572</v>
      </c>
      <c r="F81" s="87">
        <v>1000000</v>
      </c>
      <c r="G81" s="29">
        <v>358.25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44685</v>
      </c>
      <c r="B82" s="29" t="s">
        <v>1010</v>
      </c>
      <c r="C82" s="28" t="s">
        <v>1011</v>
      </c>
      <c r="D82" s="28" t="s">
        <v>1013</v>
      </c>
      <c r="E82" s="28" t="s">
        <v>572</v>
      </c>
      <c r="F82" s="87">
        <v>602753</v>
      </c>
      <c r="G82" s="29">
        <v>357.06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44685</v>
      </c>
      <c r="B83" s="29" t="s">
        <v>1014</v>
      </c>
      <c r="C83" s="28" t="s">
        <v>1015</v>
      </c>
      <c r="D83" s="28" t="s">
        <v>1016</v>
      </c>
      <c r="E83" s="28" t="s">
        <v>572</v>
      </c>
      <c r="F83" s="87">
        <v>90000</v>
      </c>
      <c r="G83" s="29">
        <v>342.34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44685</v>
      </c>
      <c r="B84" s="29" t="s">
        <v>1014</v>
      </c>
      <c r="C84" s="28" t="s">
        <v>1015</v>
      </c>
      <c r="D84" s="28" t="s">
        <v>869</v>
      </c>
      <c r="E84" s="28" t="s">
        <v>572</v>
      </c>
      <c r="F84" s="87">
        <v>98371</v>
      </c>
      <c r="G84" s="29">
        <v>340.02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44685</v>
      </c>
      <c r="B85" s="29" t="s">
        <v>927</v>
      </c>
      <c r="C85" s="28" t="s">
        <v>928</v>
      </c>
      <c r="D85" s="28" t="s">
        <v>1017</v>
      </c>
      <c r="E85" s="28" t="s">
        <v>572</v>
      </c>
      <c r="F85" s="87">
        <v>373166</v>
      </c>
      <c r="G85" s="29">
        <v>5.12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44685</v>
      </c>
      <c r="B86" s="29" t="s">
        <v>1018</v>
      </c>
      <c r="C86" s="28" t="s">
        <v>1019</v>
      </c>
      <c r="D86" s="28" t="s">
        <v>1020</v>
      </c>
      <c r="E86" s="28" t="s">
        <v>572</v>
      </c>
      <c r="F86" s="87">
        <v>2005000</v>
      </c>
      <c r="G86" s="29">
        <v>225.1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44685</v>
      </c>
      <c r="B87" s="29" t="s">
        <v>1021</v>
      </c>
      <c r="C87" s="28" t="s">
        <v>1022</v>
      </c>
      <c r="D87" s="28" t="s">
        <v>869</v>
      </c>
      <c r="E87" s="28" t="s">
        <v>572</v>
      </c>
      <c r="F87" s="87">
        <v>1381555</v>
      </c>
      <c r="G87" s="29">
        <v>145.32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44685</v>
      </c>
      <c r="B88" s="29" t="s">
        <v>1023</v>
      </c>
      <c r="C88" s="28" t="s">
        <v>1024</v>
      </c>
      <c r="D88" s="28" t="s">
        <v>1025</v>
      </c>
      <c r="E88" s="28" t="s">
        <v>572</v>
      </c>
      <c r="F88" s="87">
        <v>973614</v>
      </c>
      <c r="G88" s="29">
        <v>57.96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44685</v>
      </c>
      <c r="B89" s="29" t="s">
        <v>1026</v>
      </c>
      <c r="C89" s="28" t="s">
        <v>1027</v>
      </c>
      <c r="D89" s="28" t="s">
        <v>869</v>
      </c>
      <c r="E89" s="28" t="s">
        <v>572</v>
      </c>
      <c r="F89" s="87">
        <v>547521</v>
      </c>
      <c r="G89" s="29">
        <v>170.32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44685</v>
      </c>
      <c r="B90" s="29" t="s">
        <v>893</v>
      </c>
      <c r="C90" s="28" t="s">
        <v>895</v>
      </c>
      <c r="D90" s="28" t="s">
        <v>894</v>
      </c>
      <c r="E90" s="28" t="s">
        <v>572</v>
      </c>
      <c r="F90" s="87">
        <v>132236</v>
      </c>
      <c r="G90" s="29">
        <v>1061.3800000000001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44685</v>
      </c>
      <c r="B91" s="29" t="s">
        <v>893</v>
      </c>
      <c r="C91" s="28" t="s">
        <v>895</v>
      </c>
      <c r="D91" s="28" t="s">
        <v>888</v>
      </c>
      <c r="E91" s="28" t="s">
        <v>572</v>
      </c>
      <c r="F91" s="87">
        <v>73212</v>
      </c>
      <c r="G91" s="29">
        <v>1070.51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44685</v>
      </c>
      <c r="B92" s="29" t="s">
        <v>893</v>
      </c>
      <c r="C92" s="28" t="s">
        <v>895</v>
      </c>
      <c r="D92" s="28" t="s">
        <v>869</v>
      </c>
      <c r="E92" s="28" t="s">
        <v>572</v>
      </c>
      <c r="F92" s="87">
        <v>170679</v>
      </c>
      <c r="G92" s="29">
        <v>1071.3599999999999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44685</v>
      </c>
      <c r="B93" s="29" t="s">
        <v>1028</v>
      </c>
      <c r="C93" s="28" t="s">
        <v>1029</v>
      </c>
      <c r="D93" s="28" t="s">
        <v>1030</v>
      </c>
      <c r="E93" s="28" t="s">
        <v>572</v>
      </c>
      <c r="F93" s="87">
        <v>87976</v>
      </c>
      <c r="G93" s="29">
        <v>27.37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44685</v>
      </c>
      <c r="B94" s="29" t="s">
        <v>1031</v>
      </c>
      <c r="C94" s="28" t="s">
        <v>1032</v>
      </c>
      <c r="D94" s="28" t="s">
        <v>1033</v>
      </c>
      <c r="E94" s="28" t="s">
        <v>572</v>
      </c>
      <c r="F94" s="87">
        <v>90000</v>
      </c>
      <c r="G94" s="29">
        <v>83.84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44685</v>
      </c>
      <c r="B95" s="29" t="s">
        <v>1002</v>
      </c>
      <c r="C95" s="28" t="s">
        <v>1003</v>
      </c>
      <c r="D95" s="28" t="s">
        <v>1034</v>
      </c>
      <c r="E95" s="28" t="s">
        <v>573</v>
      </c>
      <c r="F95" s="87">
        <v>800000</v>
      </c>
      <c r="G95" s="29">
        <v>2.2999999999999998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44685</v>
      </c>
      <c r="B96" s="29" t="s">
        <v>1005</v>
      </c>
      <c r="C96" s="28" t="s">
        <v>1006</v>
      </c>
      <c r="D96" s="28" t="s">
        <v>1035</v>
      </c>
      <c r="E96" s="28" t="s">
        <v>573</v>
      </c>
      <c r="F96" s="87">
        <v>88000</v>
      </c>
      <c r="G96" s="29">
        <v>38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44685</v>
      </c>
      <c r="B97" s="29" t="s">
        <v>1005</v>
      </c>
      <c r="C97" s="28" t="s">
        <v>1006</v>
      </c>
      <c r="D97" s="28" t="s">
        <v>1036</v>
      </c>
      <c r="E97" s="28" t="s">
        <v>573</v>
      </c>
      <c r="F97" s="87">
        <v>196000</v>
      </c>
      <c r="G97" s="29">
        <v>38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44685</v>
      </c>
      <c r="B98" s="29" t="s">
        <v>1005</v>
      </c>
      <c r="C98" s="28" t="s">
        <v>1006</v>
      </c>
      <c r="D98" s="28" t="s">
        <v>1037</v>
      </c>
      <c r="E98" s="28" t="s">
        <v>573</v>
      </c>
      <c r="F98" s="87">
        <v>128000</v>
      </c>
      <c r="G98" s="29">
        <v>38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44685</v>
      </c>
      <c r="B99" s="29" t="s">
        <v>1005</v>
      </c>
      <c r="C99" s="28" t="s">
        <v>1006</v>
      </c>
      <c r="D99" s="28" t="s">
        <v>1038</v>
      </c>
      <c r="E99" s="28" t="s">
        <v>573</v>
      </c>
      <c r="F99" s="87">
        <v>156000</v>
      </c>
      <c r="G99" s="29">
        <v>38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44685</v>
      </c>
      <c r="B100" s="29" t="s">
        <v>1005</v>
      </c>
      <c r="C100" s="28" t="s">
        <v>1006</v>
      </c>
      <c r="D100" s="28" t="s">
        <v>1039</v>
      </c>
      <c r="E100" s="28" t="s">
        <v>573</v>
      </c>
      <c r="F100" s="87">
        <v>348000</v>
      </c>
      <c r="G100" s="29">
        <v>38.01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44685</v>
      </c>
      <c r="B101" s="29" t="s">
        <v>1005</v>
      </c>
      <c r="C101" s="28" t="s">
        <v>1006</v>
      </c>
      <c r="D101" s="28" t="s">
        <v>1040</v>
      </c>
      <c r="E101" s="28" t="s">
        <v>573</v>
      </c>
      <c r="F101" s="87">
        <v>232000</v>
      </c>
      <c r="G101" s="29">
        <v>38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44685</v>
      </c>
      <c r="B102" s="29" t="s">
        <v>1010</v>
      </c>
      <c r="C102" s="28" t="s">
        <v>1011</v>
      </c>
      <c r="D102" s="28" t="s">
        <v>1013</v>
      </c>
      <c r="E102" s="28" t="s">
        <v>573</v>
      </c>
      <c r="F102" s="87">
        <v>602753</v>
      </c>
      <c r="G102" s="29">
        <v>358.62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44685</v>
      </c>
      <c r="B103" s="29" t="s">
        <v>1014</v>
      </c>
      <c r="C103" s="28" t="s">
        <v>1015</v>
      </c>
      <c r="D103" s="28" t="s">
        <v>869</v>
      </c>
      <c r="E103" s="28" t="s">
        <v>573</v>
      </c>
      <c r="F103" s="87">
        <v>98371</v>
      </c>
      <c r="G103" s="29">
        <v>339.45</v>
      </c>
      <c r="H103" s="29" t="s">
        <v>851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44685</v>
      </c>
      <c r="B104" s="29" t="s">
        <v>927</v>
      </c>
      <c r="C104" s="28" t="s">
        <v>928</v>
      </c>
      <c r="D104" s="28" t="s">
        <v>929</v>
      </c>
      <c r="E104" s="28" t="s">
        <v>573</v>
      </c>
      <c r="F104" s="87">
        <v>2110000</v>
      </c>
      <c r="G104" s="29">
        <v>4.84</v>
      </c>
      <c r="H104" s="29" t="s">
        <v>851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44685</v>
      </c>
      <c r="B105" s="29" t="s">
        <v>927</v>
      </c>
      <c r="C105" s="28" t="s">
        <v>928</v>
      </c>
      <c r="D105" s="28" t="s">
        <v>1017</v>
      </c>
      <c r="E105" s="28" t="s">
        <v>573</v>
      </c>
      <c r="F105" s="87">
        <v>373175</v>
      </c>
      <c r="G105" s="29">
        <v>5.13</v>
      </c>
      <c r="H105" s="29" t="s">
        <v>851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44685</v>
      </c>
      <c r="B106" s="29" t="s">
        <v>924</v>
      </c>
      <c r="C106" s="28" t="s">
        <v>925</v>
      </c>
      <c r="D106" s="28" t="s">
        <v>926</v>
      </c>
      <c r="E106" s="28" t="s">
        <v>573</v>
      </c>
      <c r="F106" s="87">
        <v>27869</v>
      </c>
      <c r="G106" s="29">
        <v>141.91999999999999</v>
      </c>
      <c r="H106" s="29" t="s">
        <v>851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44685</v>
      </c>
      <c r="B107" s="29" t="s">
        <v>1018</v>
      </c>
      <c r="C107" s="28" t="s">
        <v>1019</v>
      </c>
      <c r="D107" s="28" t="s">
        <v>1041</v>
      </c>
      <c r="E107" s="28" t="s">
        <v>573</v>
      </c>
      <c r="F107" s="87">
        <v>580000</v>
      </c>
      <c r="G107" s="29">
        <v>225.1</v>
      </c>
      <c r="H107" s="29" t="s">
        <v>851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44685</v>
      </c>
      <c r="B108" s="29" t="s">
        <v>1018</v>
      </c>
      <c r="C108" s="28" t="s">
        <v>1019</v>
      </c>
      <c r="D108" s="28" t="s">
        <v>1042</v>
      </c>
      <c r="E108" s="28" t="s">
        <v>573</v>
      </c>
      <c r="F108" s="87">
        <v>575000</v>
      </c>
      <c r="G108" s="29">
        <v>225.1</v>
      </c>
      <c r="H108" s="29" t="s">
        <v>851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44685</v>
      </c>
      <c r="B109" s="29" t="s">
        <v>1018</v>
      </c>
      <c r="C109" s="28" t="s">
        <v>1019</v>
      </c>
      <c r="D109" s="28" t="s">
        <v>1043</v>
      </c>
      <c r="E109" s="28" t="s">
        <v>573</v>
      </c>
      <c r="F109" s="87">
        <v>850000</v>
      </c>
      <c r="G109" s="29">
        <v>225.1</v>
      </c>
      <c r="H109" s="29" t="s">
        <v>851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44685</v>
      </c>
      <c r="B110" s="29" t="s">
        <v>1021</v>
      </c>
      <c r="C110" s="28" t="s">
        <v>1022</v>
      </c>
      <c r="D110" s="28" t="s">
        <v>869</v>
      </c>
      <c r="E110" s="28" t="s">
        <v>573</v>
      </c>
      <c r="F110" s="87">
        <v>1381555</v>
      </c>
      <c r="G110" s="29">
        <v>145.6</v>
      </c>
      <c r="H110" s="29" t="s">
        <v>851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44685</v>
      </c>
      <c r="B111" s="29" t="s">
        <v>1023</v>
      </c>
      <c r="C111" s="28" t="s">
        <v>1024</v>
      </c>
      <c r="D111" s="28" t="s">
        <v>1025</v>
      </c>
      <c r="E111" s="28" t="s">
        <v>573</v>
      </c>
      <c r="F111" s="87">
        <v>922081</v>
      </c>
      <c r="G111" s="29">
        <v>60.18</v>
      </c>
      <c r="H111" s="29" t="s">
        <v>851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44685</v>
      </c>
      <c r="B112" s="29" t="s">
        <v>1026</v>
      </c>
      <c r="C112" s="28" t="s">
        <v>1027</v>
      </c>
      <c r="D112" s="28" t="s">
        <v>869</v>
      </c>
      <c r="E112" s="28" t="s">
        <v>573</v>
      </c>
      <c r="F112" s="87">
        <v>547521</v>
      </c>
      <c r="G112" s="29">
        <v>170.43</v>
      </c>
      <c r="H112" s="29" t="s">
        <v>851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44685</v>
      </c>
      <c r="B113" s="29" t="s">
        <v>893</v>
      </c>
      <c r="C113" s="28" t="s">
        <v>895</v>
      </c>
      <c r="D113" s="28" t="s">
        <v>869</v>
      </c>
      <c r="E113" s="28" t="s">
        <v>573</v>
      </c>
      <c r="F113" s="87">
        <v>170679</v>
      </c>
      <c r="G113" s="29">
        <v>1072.94</v>
      </c>
      <c r="H113" s="29" t="s">
        <v>851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44685</v>
      </c>
      <c r="B114" s="29" t="s">
        <v>893</v>
      </c>
      <c r="C114" s="28" t="s">
        <v>895</v>
      </c>
      <c r="D114" s="28" t="s">
        <v>894</v>
      </c>
      <c r="E114" s="28" t="s">
        <v>573</v>
      </c>
      <c r="F114" s="87">
        <v>117480</v>
      </c>
      <c r="G114" s="29">
        <v>1067.49</v>
      </c>
      <c r="H114" s="29" t="s">
        <v>851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44685</v>
      </c>
      <c r="B115" s="29" t="s">
        <v>893</v>
      </c>
      <c r="C115" s="28" t="s">
        <v>895</v>
      </c>
      <c r="D115" s="28" t="s">
        <v>888</v>
      </c>
      <c r="E115" s="28" t="s">
        <v>573</v>
      </c>
      <c r="F115" s="87">
        <v>77247</v>
      </c>
      <c r="G115" s="29">
        <v>1077.02</v>
      </c>
      <c r="H115" s="29" t="s">
        <v>851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44685</v>
      </c>
      <c r="B116" s="29" t="s">
        <v>1028</v>
      </c>
      <c r="C116" s="28" t="s">
        <v>1029</v>
      </c>
      <c r="D116" s="28" t="s">
        <v>1030</v>
      </c>
      <c r="E116" s="28" t="s">
        <v>573</v>
      </c>
      <c r="F116" s="87">
        <v>87976</v>
      </c>
      <c r="G116" s="29">
        <v>26.74</v>
      </c>
      <c r="H116" s="29" t="s">
        <v>851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44685</v>
      </c>
      <c r="B117" s="29" t="s">
        <v>1031</v>
      </c>
      <c r="C117" s="28" t="s">
        <v>1032</v>
      </c>
      <c r="D117" s="28" t="s">
        <v>1044</v>
      </c>
      <c r="E117" s="28" t="s">
        <v>573</v>
      </c>
      <c r="F117" s="87">
        <v>80000</v>
      </c>
      <c r="G117" s="29">
        <v>83.85</v>
      </c>
      <c r="H117" s="29" t="s">
        <v>851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0"/>
  <sheetViews>
    <sheetView zoomScale="85" zoomScaleNormal="85" workbookViewId="0">
      <selection activeCell="I51" sqref="I5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2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866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44686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4">
        <v>44641</v>
      </c>
      <c r="C10" s="353"/>
      <c r="D10" s="354" t="s">
        <v>281</v>
      </c>
      <c r="E10" s="355" t="s">
        <v>589</v>
      </c>
      <c r="F10" s="285">
        <v>1640</v>
      </c>
      <c r="G10" s="285">
        <v>1530</v>
      </c>
      <c r="H10" s="285">
        <v>1675</v>
      </c>
      <c r="I10" s="356" t="s">
        <v>863</v>
      </c>
      <c r="J10" s="345" t="s">
        <v>868</v>
      </c>
      <c r="K10" s="345">
        <f t="shared" ref="K10" si="0">H10-F10</f>
        <v>35</v>
      </c>
      <c r="L10" s="346">
        <f t="shared" ref="L10" si="1">(F10*-0.7)/100</f>
        <v>-11.48</v>
      </c>
      <c r="M10" s="347">
        <f t="shared" ref="M10" si="2">(K10+L10)/F10</f>
        <v>1.4341463414634147E-2</v>
      </c>
      <c r="N10" s="345" t="s">
        <v>587</v>
      </c>
      <c r="O10" s="348">
        <v>44683</v>
      </c>
      <c r="P10" s="374">
        <f>VLOOKUP(D10,'MidCap Intra'!B18:C572,2,0)</f>
        <v>1627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51">
        <v>2</v>
      </c>
      <c r="B11" s="248">
        <v>44664</v>
      </c>
      <c r="C11" s="338"/>
      <c r="D11" s="334" t="s">
        <v>342</v>
      </c>
      <c r="E11" s="335" t="s">
        <v>589</v>
      </c>
      <c r="F11" s="251" t="s">
        <v>875</v>
      </c>
      <c r="G11" s="251">
        <v>2395</v>
      </c>
      <c r="H11" s="251"/>
      <c r="I11" s="336" t="s">
        <v>876</v>
      </c>
      <c r="J11" s="278" t="s">
        <v>590</v>
      </c>
      <c r="K11" s="278"/>
      <c r="L11" s="381"/>
      <c r="M11" s="382"/>
      <c r="N11" s="377"/>
      <c r="O11" s="383"/>
      <c r="P11" s="384">
        <f>VLOOKUP(D11,'MidCap Intra'!B26:C580,2,0)</f>
        <v>2406</v>
      </c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248">
        <v>44670</v>
      </c>
      <c r="C12" s="338"/>
      <c r="D12" s="334" t="s">
        <v>488</v>
      </c>
      <c r="E12" s="335" t="s">
        <v>589</v>
      </c>
      <c r="F12" s="251" t="s">
        <v>878</v>
      </c>
      <c r="G12" s="251">
        <v>149</v>
      </c>
      <c r="H12" s="251"/>
      <c r="I12" s="336" t="s">
        <v>874</v>
      </c>
      <c r="J12" s="278" t="s">
        <v>590</v>
      </c>
      <c r="K12" s="380"/>
      <c r="L12" s="299"/>
      <c r="M12" s="300"/>
      <c r="N12" s="298"/>
      <c r="O12" s="326"/>
      <c r="P12" s="384">
        <f>VLOOKUP(D12,'MidCap Intra'!B27:C581,2,0)</f>
        <v>149.94999999999999</v>
      </c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44671</v>
      </c>
      <c r="C13" s="338"/>
      <c r="D13" s="334" t="s">
        <v>136</v>
      </c>
      <c r="E13" s="335" t="s">
        <v>589</v>
      </c>
      <c r="F13" s="251" t="s">
        <v>867</v>
      </c>
      <c r="G13" s="251">
        <v>695</v>
      </c>
      <c r="H13" s="251"/>
      <c r="I13" s="336" t="s">
        <v>880</v>
      </c>
      <c r="J13" s="278" t="s">
        <v>590</v>
      </c>
      <c r="K13" s="380"/>
      <c r="L13" s="299"/>
      <c r="M13" s="300"/>
      <c r="N13" s="298"/>
      <c r="O13" s="326"/>
      <c r="P13" s="298">
        <f>VLOOKUP(D13,'MidCap Intra'!B28:C582,2,0)</f>
        <v>721.65</v>
      </c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ht="13.9" customHeight="1">
      <c r="A14" s="251"/>
      <c r="B14" s="248"/>
      <c r="C14" s="338"/>
      <c r="D14" s="334"/>
      <c r="E14" s="335"/>
      <c r="F14" s="251"/>
      <c r="G14" s="251"/>
      <c r="H14" s="251"/>
      <c r="I14" s="336"/>
      <c r="J14" s="278"/>
      <c r="K14" s="380"/>
      <c r="L14" s="299"/>
      <c r="M14" s="300"/>
      <c r="N14" s="298"/>
      <c r="O14" s="326"/>
      <c r="P14" s="37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4.25" customHeight="1">
      <c r="A15" s="107"/>
      <c r="B15" s="108"/>
      <c r="C15" s="109"/>
      <c r="D15" s="110"/>
      <c r="E15" s="111"/>
      <c r="F15" s="111"/>
      <c r="H15" s="111"/>
      <c r="I15" s="112"/>
      <c r="J15" s="113"/>
      <c r="K15" s="113"/>
      <c r="L15" s="114"/>
      <c r="M15" s="115"/>
      <c r="N15" s="116"/>
      <c r="O15" s="117"/>
      <c r="P15" s="11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107"/>
      <c r="B16" s="108"/>
      <c r="C16" s="109"/>
      <c r="D16" s="110"/>
      <c r="E16" s="111"/>
      <c r="F16" s="111"/>
      <c r="G16" s="107"/>
      <c r="H16" s="111"/>
      <c r="I16" s="112"/>
      <c r="J16" s="113"/>
      <c r="K16" s="113"/>
      <c r="L16" s="114"/>
      <c r="M16" s="115"/>
      <c r="N16" s="116"/>
      <c r="O16" s="117"/>
      <c r="P16" s="118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19" t="s">
        <v>591</v>
      </c>
      <c r="B17" s="120"/>
      <c r="C17" s="121"/>
      <c r="D17" s="122"/>
      <c r="E17" s="123"/>
      <c r="F17" s="123"/>
      <c r="G17" s="123"/>
      <c r="H17" s="123"/>
      <c r="I17" s="123"/>
      <c r="J17" s="124"/>
      <c r="K17" s="123"/>
      <c r="L17" s="125"/>
      <c r="M17" s="56"/>
      <c r="N17" s="124"/>
      <c r="O17" s="12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26" t="s">
        <v>592</v>
      </c>
      <c r="B18" s="119"/>
      <c r="C18" s="119"/>
      <c r="D18" s="119"/>
      <c r="E18" s="41"/>
      <c r="F18" s="127" t="s">
        <v>593</v>
      </c>
      <c r="G18" s="6"/>
      <c r="H18" s="6"/>
      <c r="I18" s="6"/>
      <c r="J18" s="128"/>
      <c r="K18" s="129"/>
      <c r="L18" s="129"/>
      <c r="M18" s="130"/>
      <c r="N18" s="1"/>
      <c r="O18" s="1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 t="s">
        <v>594</v>
      </c>
      <c r="B19" s="119"/>
      <c r="C19" s="119"/>
      <c r="D19" s="119" t="s">
        <v>850</v>
      </c>
      <c r="E19" s="6"/>
      <c r="F19" s="127" t="s">
        <v>595</v>
      </c>
      <c r="G19" s="6"/>
      <c r="H19" s="6"/>
      <c r="I19" s="6"/>
      <c r="J19" s="128"/>
      <c r="K19" s="129"/>
      <c r="L19" s="129"/>
      <c r="M19" s="130"/>
      <c r="N19" s="1"/>
      <c r="O19" s="13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/>
      <c r="B20" s="119"/>
      <c r="C20" s="119"/>
      <c r="D20" s="119"/>
      <c r="E20" s="6"/>
      <c r="F20" s="6"/>
      <c r="G20" s="6"/>
      <c r="H20" s="6"/>
      <c r="I20" s="6"/>
      <c r="J20" s="132"/>
      <c r="K20" s="129"/>
      <c r="L20" s="129"/>
      <c r="M20" s="6"/>
      <c r="N20" s="133"/>
      <c r="O20" s="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.75" customHeight="1">
      <c r="A21" s="1"/>
      <c r="B21" s="134" t="s">
        <v>596</v>
      </c>
      <c r="C21" s="134"/>
      <c r="D21" s="134"/>
      <c r="E21" s="134"/>
      <c r="F21" s="135"/>
      <c r="G21" s="6"/>
      <c r="H21" s="6"/>
      <c r="I21" s="136"/>
      <c r="J21" s="137"/>
      <c r="K21" s="138"/>
      <c r="L21" s="137"/>
      <c r="M21" s="6"/>
      <c r="N21" s="1"/>
      <c r="O21" s="1"/>
      <c r="P21" s="1"/>
      <c r="R21" s="56"/>
      <c r="S21" s="1"/>
      <c r="T21" s="1"/>
      <c r="U21" s="1"/>
      <c r="V21" s="1"/>
      <c r="W21" s="1"/>
      <c r="X21" s="1"/>
      <c r="Y21" s="1"/>
      <c r="Z21" s="1"/>
    </row>
    <row r="22" spans="1:38" ht="38.25" customHeight="1">
      <c r="A22" s="95" t="s">
        <v>16</v>
      </c>
      <c r="B22" s="96" t="s">
        <v>564</v>
      </c>
      <c r="C22" s="98"/>
      <c r="D22" s="97" t="s">
        <v>575</v>
      </c>
      <c r="E22" s="96" t="s">
        <v>576</v>
      </c>
      <c r="F22" s="96" t="s">
        <v>577</v>
      </c>
      <c r="G22" s="96" t="s">
        <v>597</v>
      </c>
      <c r="H22" s="96" t="s">
        <v>579</v>
      </c>
      <c r="I22" s="96" t="s">
        <v>580</v>
      </c>
      <c r="J22" s="96" t="s">
        <v>581</v>
      </c>
      <c r="K22" s="96" t="s">
        <v>598</v>
      </c>
      <c r="L22" s="140" t="s">
        <v>583</v>
      </c>
      <c r="M22" s="98" t="s">
        <v>584</v>
      </c>
      <c r="N22" s="95" t="s">
        <v>585</v>
      </c>
      <c r="O22" s="305" t="s">
        <v>586</v>
      </c>
      <c r="P22" s="282"/>
      <c r="Q22" s="1"/>
      <c r="R22" s="302"/>
      <c r="S22" s="302"/>
      <c r="T22" s="302"/>
      <c r="U22" s="295"/>
      <c r="V22" s="295"/>
      <c r="W22" s="295"/>
      <c r="X22" s="295"/>
      <c r="Y22" s="295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s="257" customFormat="1" ht="15" customHeight="1">
      <c r="A23" s="390">
        <v>1</v>
      </c>
      <c r="B23" s="361">
        <v>44671</v>
      </c>
      <c r="C23" s="391"/>
      <c r="D23" s="392" t="s">
        <v>881</v>
      </c>
      <c r="E23" s="363" t="s">
        <v>589</v>
      </c>
      <c r="F23" s="363">
        <v>233.5</v>
      </c>
      <c r="G23" s="363">
        <v>227</v>
      </c>
      <c r="H23" s="363">
        <v>227</v>
      </c>
      <c r="I23" s="363" t="s">
        <v>882</v>
      </c>
      <c r="J23" s="373" t="s">
        <v>933</v>
      </c>
      <c r="K23" s="373">
        <f t="shared" ref="K23" si="3">H23-F23</f>
        <v>-6.5</v>
      </c>
      <c r="L23" s="393">
        <f t="shared" ref="L23" si="4">(F23*-0.7)/100</f>
        <v>-1.6344999999999998</v>
      </c>
      <c r="M23" s="394">
        <f t="shared" ref="M23" si="5">(K23+L23)/F23</f>
        <v>-3.4837259100642393E-2</v>
      </c>
      <c r="N23" s="373" t="s">
        <v>599</v>
      </c>
      <c r="O23" s="395">
        <v>44685</v>
      </c>
      <c r="P23" s="303"/>
      <c r="Q23" s="303"/>
      <c r="R23" s="304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301"/>
      <c r="AJ23" s="294"/>
      <c r="AK23" s="294"/>
      <c r="AL23" s="294"/>
    </row>
    <row r="24" spans="1:38" s="257" customFormat="1" ht="15" customHeight="1">
      <c r="A24" s="339">
        <v>2</v>
      </c>
      <c r="B24" s="248">
        <v>44672</v>
      </c>
      <c r="C24" s="340"/>
      <c r="D24" s="341" t="s">
        <v>520</v>
      </c>
      <c r="E24" s="251" t="s">
        <v>589</v>
      </c>
      <c r="F24" s="251" t="s">
        <v>883</v>
      </c>
      <c r="G24" s="251">
        <v>1920</v>
      </c>
      <c r="H24" s="251"/>
      <c r="I24" s="251" t="s">
        <v>884</v>
      </c>
      <c r="J24" s="298" t="s">
        <v>590</v>
      </c>
      <c r="K24" s="298"/>
      <c r="L24" s="299"/>
      <c r="M24" s="300"/>
      <c r="N24" s="298"/>
      <c r="O24" s="326"/>
      <c r="P24" s="303"/>
      <c r="Q24" s="303"/>
      <c r="R24" s="304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301"/>
      <c r="AJ24" s="294"/>
      <c r="AK24" s="294"/>
      <c r="AL24" s="294"/>
    </row>
    <row r="25" spans="1:38" s="257" customFormat="1" ht="15" customHeight="1">
      <c r="A25" s="339">
        <v>3</v>
      </c>
      <c r="B25" s="248">
        <v>44672</v>
      </c>
      <c r="C25" s="340"/>
      <c r="D25" s="341" t="s">
        <v>116</v>
      </c>
      <c r="E25" s="251" t="s">
        <v>589</v>
      </c>
      <c r="F25" s="251" t="s">
        <v>885</v>
      </c>
      <c r="G25" s="251">
        <v>1340</v>
      </c>
      <c r="H25" s="251"/>
      <c r="I25" s="251">
        <v>1450</v>
      </c>
      <c r="J25" s="298" t="s">
        <v>590</v>
      </c>
      <c r="K25" s="298"/>
      <c r="L25" s="299"/>
      <c r="M25" s="300"/>
      <c r="N25" s="298"/>
      <c r="O25" s="326"/>
      <c r="P25" s="303"/>
      <c r="Q25" s="303"/>
      <c r="R25" s="304" t="s">
        <v>588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301"/>
      <c r="AJ25" s="294"/>
      <c r="AK25" s="294"/>
      <c r="AL25" s="294"/>
    </row>
    <row r="26" spans="1:38" s="257" customFormat="1" ht="15" customHeight="1">
      <c r="A26" s="390">
        <v>4</v>
      </c>
      <c r="B26" s="361">
        <v>44673</v>
      </c>
      <c r="C26" s="391"/>
      <c r="D26" s="392" t="s">
        <v>886</v>
      </c>
      <c r="E26" s="363" t="s">
        <v>589</v>
      </c>
      <c r="F26" s="363">
        <v>1710</v>
      </c>
      <c r="G26" s="363">
        <v>1647</v>
      </c>
      <c r="H26" s="363">
        <v>1647</v>
      </c>
      <c r="I26" s="363" t="s">
        <v>887</v>
      </c>
      <c r="J26" s="373" t="s">
        <v>931</v>
      </c>
      <c r="K26" s="373">
        <f t="shared" ref="K26" si="6">H26-F26</f>
        <v>-63</v>
      </c>
      <c r="L26" s="393">
        <f t="shared" ref="L26" si="7">(F26*-0.7)/100</f>
        <v>-11.97</v>
      </c>
      <c r="M26" s="394">
        <f t="shared" ref="M26" si="8">(K26+L26)/F26</f>
        <v>-4.3842105263157898E-2</v>
      </c>
      <c r="N26" s="373" t="s">
        <v>599</v>
      </c>
      <c r="O26" s="395">
        <v>44685</v>
      </c>
      <c r="P26" s="303"/>
      <c r="Q26" s="303"/>
      <c r="R26" s="304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1"/>
      <c r="AJ26" s="294"/>
      <c r="AK26" s="294"/>
      <c r="AL26" s="294"/>
    </row>
    <row r="27" spans="1:38" s="257" customFormat="1" ht="15" customHeight="1">
      <c r="A27" s="339">
        <v>5</v>
      </c>
      <c r="B27" s="248">
        <v>44676</v>
      </c>
      <c r="C27" s="340"/>
      <c r="D27" s="341" t="s">
        <v>199</v>
      </c>
      <c r="E27" s="251" t="s">
        <v>589</v>
      </c>
      <c r="F27" s="251" t="s">
        <v>889</v>
      </c>
      <c r="G27" s="251">
        <v>240</v>
      </c>
      <c r="H27" s="251"/>
      <c r="I27" s="251">
        <v>265</v>
      </c>
      <c r="J27" s="298" t="s">
        <v>590</v>
      </c>
      <c r="K27" s="298"/>
      <c r="L27" s="299"/>
      <c r="M27" s="300"/>
      <c r="N27" s="298"/>
      <c r="O27" s="326"/>
      <c r="P27" s="303"/>
      <c r="Q27" s="303"/>
      <c r="R27" s="304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1"/>
      <c r="AJ27" s="294"/>
      <c r="AK27" s="294"/>
      <c r="AL27" s="294"/>
    </row>
    <row r="28" spans="1:38" s="257" customFormat="1" ht="15" customHeight="1">
      <c r="A28" s="390">
        <v>6</v>
      </c>
      <c r="B28" s="361">
        <v>44679</v>
      </c>
      <c r="C28" s="391"/>
      <c r="D28" s="392" t="s">
        <v>296</v>
      </c>
      <c r="E28" s="363" t="s">
        <v>589</v>
      </c>
      <c r="F28" s="363">
        <v>219.5</v>
      </c>
      <c r="G28" s="363">
        <v>214</v>
      </c>
      <c r="H28" s="363">
        <v>214</v>
      </c>
      <c r="I28" s="363" t="s">
        <v>906</v>
      </c>
      <c r="J28" s="373" t="s">
        <v>932</v>
      </c>
      <c r="K28" s="373">
        <f t="shared" ref="K28" si="9">H28-F28</f>
        <v>-5.5</v>
      </c>
      <c r="L28" s="393">
        <f t="shared" ref="L28" si="10">(F28*-0.7)/100</f>
        <v>-1.5364999999999998</v>
      </c>
      <c r="M28" s="394">
        <f t="shared" ref="M28" si="11">(K28+L28)/F28</f>
        <v>-3.2056947608200458E-2</v>
      </c>
      <c r="N28" s="373" t="s">
        <v>599</v>
      </c>
      <c r="O28" s="395">
        <v>44685</v>
      </c>
      <c r="P28" s="303"/>
      <c r="Q28" s="303"/>
      <c r="R28" s="304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1"/>
      <c r="AJ28" s="294"/>
      <c r="AK28" s="294"/>
      <c r="AL28" s="294"/>
    </row>
    <row r="29" spans="1:38" s="270" customFormat="1" ht="15" customHeight="1">
      <c r="K29" s="252"/>
      <c r="L29" s="283"/>
      <c r="M29" s="318"/>
      <c r="N29" s="252"/>
      <c r="O29" s="293"/>
      <c r="P29" s="1"/>
      <c r="Q29" s="1"/>
      <c r="R29" s="315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320"/>
      <c r="AJ29" s="319"/>
      <c r="AK29" s="319"/>
      <c r="AL29" s="319"/>
    </row>
    <row r="30" spans="1:38" ht="15" customHeight="1">
      <c r="A30" s="306"/>
      <c r="B30" s="307"/>
      <c r="C30" s="308"/>
      <c r="D30" s="309"/>
      <c r="E30" s="310"/>
      <c r="F30" s="310"/>
      <c r="G30" s="310"/>
      <c r="H30" s="310"/>
      <c r="I30" s="310"/>
      <c r="J30" s="311"/>
      <c r="K30" s="311"/>
      <c r="L30" s="312"/>
      <c r="M30" s="313"/>
      <c r="N30" s="311"/>
      <c r="O30" s="314"/>
      <c r="P30" s="1"/>
      <c r="Q30" s="1"/>
      <c r="R30" s="315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591</v>
      </c>
      <c r="B31" s="142"/>
      <c r="C31" s="142"/>
      <c r="D31" s="1"/>
      <c r="E31" s="6"/>
      <c r="F31" s="6"/>
      <c r="G31" s="6"/>
      <c r="H31" s="6" t="s">
        <v>603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97"/>
      <c r="AD31" s="297"/>
      <c r="AE31" s="297"/>
      <c r="AF31" s="297"/>
      <c r="AG31" s="297"/>
      <c r="AH31" s="297"/>
    </row>
    <row r="32" spans="1:38" ht="12.75" customHeight="1">
      <c r="A32" s="126" t="s">
        <v>592</v>
      </c>
      <c r="B32" s="119"/>
      <c r="C32" s="119"/>
      <c r="D32" s="119"/>
      <c r="E32" s="41"/>
      <c r="F32" s="127" t="s">
        <v>593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595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604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564</v>
      </c>
      <c r="C36" s="96"/>
      <c r="D36" s="97" t="s">
        <v>575</v>
      </c>
      <c r="E36" s="96" t="s">
        <v>576</v>
      </c>
      <c r="F36" s="96" t="s">
        <v>577</v>
      </c>
      <c r="G36" s="96" t="s">
        <v>597</v>
      </c>
      <c r="H36" s="96" t="s">
        <v>579</v>
      </c>
      <c r="I36" s="96" t="s">
        <v>580</v>
      </c>
      <c r="J36" s="95" t="s">
        <v>581</v>
      </c>
      <c r="K36" s="149" t="s">
        <v>605</v>
      </c>
      <c r="L36" s="98" t="s">
        <v>583</v>
      </c>
      <c r="M36" s="149" t="s">
        <v>606</v>
      </c>
      <c r="N36" s="96" t="s">
        <v>607</v>
      </c>
      <c r="O36" s="95" t="s">
        <v>585</v>
      </c>
      <c r="P36" s="97" t="s">
        <v>586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15" customHeight="1">
      <c r="A37" s="379">
        <v>1</v>
      </c>
      <c r="B37" s="361">
        <v>44680</v>
      </c>
      <c r="C37" s="362"/>
      <c r="D37" s="362" t="s">
        <v>897</v>
      </c>
      <c r="E37" s="363" t="s">
        <v>589</v>
      </c>
      <c r="F37" s="363">
        <v>4545</v>
      </c>
      <c r="G37" s="363">
        <v>4440</v>
      </c>
      <c r="H37" s="358">
        <v>4440</v>
      </c>
      <c r="I37" s="358" t="s">
        <v>900</v>
      </c>
      <c r="J37" s="357" t="s">
        <v>879</v>
      </c>
      <c r="K37" s="358">
        <f t="shared" ref="K37" si="12">H37-F37</f>
        <v>-105</v>
      </c>
      <c r="L37" s="359">
        <f t="shared" ref="L37:L38" si="13">(H37*N37)*0.07%</f>
        <v>388.50000000000006</v>
      </c>
      <c r="M37" s="360">
        <f t="shared" ref="M37" si="14">(K37*N37)-L37</f>
        <v>-13513.5</v>
      </c>
      <c r="N37" s="358">
        <v>125</v>
      </c>
      <c r="O37" s="373" t="s">
        <v>599</v>
      </c>
      <c r="P37" s="361">
        <v>44683</v>
      </c>
      <c r="Q37" s="249"/>
      <c r="R37" s="25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310"/>
      <c r="AG37" s="307"/>
      <c r="AH37" s="249"/>
      <c r="AI37" s="249"/>
      <c r="AJ37" s="310"/>
      <c r="AK37" s="310"/>
      <c r="AL37" s="310"/>
    </row>
    <row r="38" spans="1:38" s="247" customFormat="1" ht="13.15" customHeight="1">
      <c r="A38" s="379">
        <v>2</v>
      </c>
      <c r="B38" s="361">
        <v>44680</v>
      </c>
      <c r="C38" s="362"/>
      <c r="D38" s="362" t="s">
        <v>898</v>
      </c>
      <c r="E38" s="363" t="s">
        <v>589</v>
      </c>
      <c r="F38" s="363">
        <v>2060</v>
      </c>
      <c r="G38" s="363">
        <v>1990</v>
      </c>
      <c r="H38" s="358">
        <v>1990</v>
      </c>
      <c r="I38" s="358" t="s">
        <v>899</v>
      </c>
      <c r="J38" s="357" t="s">
        <v>934</v>
      </c>
      <c r="K38" s="358">
        <f t="shared" ref="K38" si="15">H38-F38</f>
        <v>-70</v>
      </c>
      <c r="L38" s="359">
        <f t="shared" si="13"/>
        <v>278.60000000000002</v>
      </c>
      <c r="M38" s="360">
        <f t="shared" ref="M38" si="16">(K38*N38)-L38</f>
        <v>-14278.6</v>
      </c>
      <c r="N38" s="358">
        <v>200</v>
      </c>
      <c r="O38" s="373" t="s">
        <v>599</v>
      </c>
      <c r="P38" s="361">
        <v>44685</v>
      </c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310"/>
      <c r="AG38" s="307"/>
      <c r="AH38" s="249"/>
      <c r="AI38" s="249"/>
      <c r="AJ38" s="310"/>
      <c r="AK38" s="310"/>
      <c r="AL38" s="310"/>
    </row>
    <row r="39" spans="1:38" s="247" customFormat="1" ht="13.15" customHeight="1">
      <c r="A39" s="376">
        <v>3</v>
      </c>
      <c r="B39" s="248">
        <v>44683</v>
      </c>
      <c r="C39" s="327"/>
      <c r="D39" s="327" t="s">
        <v>891</v>
      </c>
      <c r="E39" s="251" t="s">
        <v>589</v>
      </c>
      <c r="F39" s="251" t="s">
        <v>907</v>
      </c>
      <c r="G39" s="251">
        <v>1585</v>
      </c>
      <c r="H39" s="252"/>
      <c r="I39" s="252" t="s">
        <v>908</v>
      </c>
      <c r="J39" s="298" t="s">
        <v>590</v>
      </c>
      <c r="K39" s="252"/>
      <c r="L39" s="283"/>
      <c r="M39" s="284"/>
      <c r="N39" s="252"/>
      <c r="O39" s="337"/>
      <c r="P39" s="248"/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310"/>
      <c r="AG39" s="307"/>
      <c r="AH39" s="249"/>
      <c r="AI39" s="249"/>
      <c r="AJ39" s="310"/>
      <c r="AK39" s="310"/>
      <c r="AL39" s="310"/>
    </row>
    <row r="40" spans="1:38" s="247" customFormat="1" ht="13.15" customHeight="1">
      <c r="A40" s="251"/>
      <c r="B40" s="248"/>
      <c r="C40" s="327"/>
      <c r="D40" s="327"/>
      <c r="E40" s="251"/>
      <c r="F40" s="251"/>
      <c r="G40" s="251"/>
      <c r="H40" s="252"/>
      <c r="I40" s="252"/>
      <c r="J40" s="298"/>
      <c r="K40" s="252"/>
      <c r="L40" s="283"/>
      <c r="M40" s="284"/>
      <c r="N40" s="252"/>
      <c r="O40" s="292"/>
      <c r="P40" s="293"/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310"/>
      <c r="AG40" s="307"/>
      <c r="AH40" s="249"/>
      <c r="AI40" s="249"/>
      <c r="AJ40" s="310"/>
      <c r="AK40" s="310"/>
      <c r="AL40" s="310"/>
    </row>
    <row r="41" spans="1:38" ht="13.5" customHeight="1">
      <c r="A41" s="107"/>
      <c r="B41" s="108"/>
      <c r="C41" s="142"/>
      <c r="D41" s="150"/>
      <c r="E41" s="151"/>
      <c r="F41" s="107"/>
      <c r="G41" s="107"/>
      <c r="H41" s="107"/>
      <c r="I41" s="143"/>
      <c r="J41" s="143"/>
      <c r="K41" s="143"/>
      <c r="L41" s="143"/>
      <c r="M41" s="143"/>
      <c r="N41" s="143"/>
      <c r="O41" s="143"/>
      <c r="P41" s="143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>
      <c r="A42" s="152"/>
      <c r="B42" s="108"/>
      <c r="C42" s="109"/>
      <c r="D42" s="153"/>
      <c r="E42" s="112"/>
      <c r="F42" s="112"/>
      <c r="G42" s="112"/>
      <c r="H42" s="112"/>
      <c r="I42" s="112"/>
      <c r="J42" s="6"/>
      <c r="K42" s="112"/>
      <c r="L42" s="112"/>
      <c r="M42" s="6"/>
      <c r="N42" s="1"/>
      <c r="O42" s="109"/>
      <c r="P42" s="41"/>
      <c r="Q42" s="4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54" t="s">
        <v>609</v>
      </c>
      <c r="B43" s="154"/>
      <c r="C43" s="154"/>
      <c r="D43" s="154"/>
      <c r="E43" s="155"/>
      <c r="F43" s="112"/>
      <c r="G43" s="112"/>
      <c r="H43" s="112"/>
      <c r="I43" s="112"/>
      <c r="J43" s="1"/>
      <c r="K43" s="6"/>
      <c r="L43" s="6"/>
      <c r="M43" s="6"/>
      <c r="N43" s="1"/>
      <c r="O43" s="1"/>
      <c r="P43" s="41"/>
      <c r="Q43" s="4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41"/>
      <c r="AH43" s="41"/>
      <c r="AI43" s="41"/>
      <c r="AJ43" s="41"/>
      <c r="AK43" s="41"/>
      <c r="AL43" s="41"/>
    </row>
    <row r="44" spans="1:38" ht="38.25" customHeight="1">
      <c r="A44" s="96" t="s">
        <v>16</v>
      </c>
      <c r="B44" s="96" t="s">
        <v>564</v>
      </c>
      <c r="C44" s="96"/>
      <c r="D44" s="97" t="s">
        <v>575</v>
      </c>
      <c r="E44" s="96" t="s">
        <v>576</v>
      </c>
      <c r="F44" s="96" t="s">
        <v>577</v>
      </c>
      <c r="G44" s="96" t="s">
        <v>597</v>
      </c>
      <c r="H44" s="96" t="s">
        <v>579</v>
      </c>
      <c r="I44" s="96" t="s">
        <v>580</v>
      </c>
      <c r="J44" s="95" t="s">
        <v>581</v>
      </c>
      <c r="K44" s="95" t="s">
        <v>610</v>
      </c>
      <c r="L44" s="98" t="s">
        <v>583</v>
      </c>
      <c r="M44" s="149" t="s">
        <v>606</v>
      </c>
      <c r="N44" s="96" t="s">
        <v>607</v>
      </c>
      <c r="O44" s="96" t="s">
        <v>585</v>
      </c>
      <c r="P44" s="97" t="s">
        <v>586</v>
      </c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s="247" customFormat="1" ht="12.75" customHeight="1">
      <c r="A45" s="396">
        <v>1</v>
      </c>
      <c r="B45" s="361">
        <v>44683</v>
      </c>
      <c r="C45" s="397"/>
      <c r="D45" s="398" t="s">
        <v>910</v>
      </c>
      <c r="E45" s="396" t="s">
        <v>589</v>
      </c>
      <c r="F45" s="396">
        <v>55.5</v>
      </c>
      <c r="G45" s="396">
        <v>29</v>
      </c>
      <c r="H45" s="399">
        <v>29</v>
      </c>
      <c r="I45" s="400" t="s">
        <v>911</v>
      </c>
      <c r="J45" s="357" t="s">
        <v>936</v>
      </c>
      <c r="K45" s="358">
        <f t="shared" ref="K45:K46" si="17">H45-F45</f>
        <v>-26.5</v>
      </c>
      <c r="L45" s="359">
        <v>100</v>
      </c>
      <c r="M45" s="360">
        <f t="shared" ref="M45:M46" si="18">(K45*N45)-L45</f>
        <v>-8050</v>
      </c>
      <c r="N45" s="358">
        <v>300</v>
      </c>
      <c r="O45" s="373" t="s">
        <v>599</v>
      </c>
      <c r="P45" s="361">
        <v>44685</v>
      </c>
      <c r="Q45" s="249"/>
      <c r="R45" s="250" t="s">
        <v>870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</row>
    <row r="46" spans="1:38" s="247" customFormat="1" ht="12.75" customHeight="1">
      <c r="A46" s="401">
        <v>2</v>
      </c>
      <c r="B46" s="344">
        <v>44683</v>
      </c>
      <c r="C46" s="402"/>
      <c r="D46" s="403" t="s">
        <v>909</v>
      </c>
      <c r="E46" s="401" t="s">
        <v>589</v>
      </c>
      <c r="F46" s="401">
        <v>82.5</v>
      </c>
      <c r="G46" s="401">
        <v>40</v>
      </c>
      <c r="H46" s="404">
        <v>107.5</v>
      </c>
      <c r="I46" s="405" t="s">
        <v>912</v>
      </c>
      <c r="J46" s="406" t="s">
        <v>935</v>
      </c>
      <c r="K46" s="407">
        <f t="shared" si="17"/>
        <v>25</v>
      </c>
      <c r="L46" s="408">
        <v>100</v>
      </c>
      <c r="M46" s="409">
        <f t="shared" si="18"/>
        <v>1150</v>
      </c>
      <c r="N46" s="407">
        <v>50</v>
      </c>
      <c r="O46" s="345" t="s">
        <v>587</v>
      </c>
      <c r="P46" s="344">
        <v>44685</v>
      </c>
      <c r="Q46" s="249"/>
      <c r="R46" s="250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</row>
    <row r="47" spans="1:38" s="247" customFormat="1" ht="12.75" customHeight="1">
      <c r="A47" s="410">
        <v>3</v>
      </c>
      <c r="B47" s="411">
        <v>44685</v>
      </c>
      <c r="C47" s="412"/>
      <c r="D47" s="413" t="s">
        <v>937</v>
      </c>
      <c r="E47" s="410" t="s">
        <v>589</v>
      </c>
      <c r="F47" s="410">
        <v>92.5</v>
      </c>
      <c r="G47" s="410">
        <v>50</v>
      </c>
      <c r="H47" s="414">
        <v>50</v>
      </c>
      <c r="I47" s="415" t="s">
        <v>938</v>
      </c>
      <c r="J47" s="416" t="s">
        <v>939</v>
      </c>
      <c r="K47" s="417">
        <f t="shared" ref="K47" si="19">H47-F47</f>
        <v>-42.5</v>
      </c>
      <c r="L47" s="418">
        <v>100</v>
      </c>
      <c r="M47" s="419">
        <f t="shared" ref="M47" si="20">(K47*N47)-L47</f>
        <v>-2225</v>
      </c>
      <c r="N47" s="417">
        <v>50</v>
      </c>
      <c r="O47" s="420" t="s">
        <v>599</v>
      </c>
      <c r="P47" s="411">
        <v>44685</v>
      </c>
      <c r="Q47" s="249"/>
      <c r="R47" s="250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</row>
    <row r="48" spans="1:38" s="247" customFormat="1" ht="12.75" customHeight="1">
      <c r="A48" s="385"/>
      <c r="B48" s="248"/>
      <c r="C48" s="386"/>
      <c r="D48" s="387"/>
      <c r="E48" s="385"/>
      <c r="F48" s="385"/>
      <c r="G48" s="385"/>
      <c r="H48" s="388"/>
      <c r="I48" s="389"/>
      <c r="J48" s="298"/>
      <c r="K48" s="252"/>
      <c r="L48" s="283"/>
      <c r="M48" s="284"/>
      <c r="N48" s="252"/>
      <c r="O48" s="298"/>
      <c r="P48" s="248"/>
      <c r="Q48" s="249"/>
      <c r="R48" s="250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</row>
    <row r="49" spans="1:38" s="247" customFormat="1" ht="12.75" customHeight="1">
      <c r="A49" s="385"/>
      <c r="B49" s="248"/>
      <c r="C49" s="386"/>
      <c r="D49" s="387"/>
      <c r="E49" s="385"/>
      <c r="F49" s="385"/>
      <c r="G49" s="385"/>
      <c r="H49" s="388"/>
      <c r="I49" s="389"/>
      <c r="J49" s="298"/>
      <c r="K49" s="252"/>
      <c r="L49" s="283"/>
      <c r="M49" s="284"/>
      <c r="N49" s="252"/>
      <c r="O49" s="298"/>
      <c r="P49" s="248"/>
      <c r="Q49" s="249"/>
      <c r="R49" s="250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</row>
    <row r="50" spans="1:38" s="247" customFormat="1" ht="12.75" customHeight="1">
      <c r="A50" s="385"/>
      <c r="B50" s="248"/>
      <c r="C50" s="386"/>
      <c r="D50" s="387"/>
      <c r="E50" s="385"/>
      <c r="F50" s="385"/>
      <c r="G50" s="385"/>
      <c r="H50" s="388"/>
      <c r="I50" s="389"/>
      <c r="J50" s="298"/>
      <c r="K50" s="252"/>
      <c r="L50" s="283"/>
      <c r="M50" s="284"/>
      <c r="N50" s="252"/>
      <c r="O50" s="298"/>
      <c r="P50" s="248"/>
      <c r="Q50" s="249"/>
      <c r="R50" s="250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</row>
    <row r="51" spans="1:38" s="247" customFormat="1" ht="12.75" customHeight="1">
      <c r="A51" s="385"/>
      <c r="B51" s="248"/>
      <c r="C51" s="386"/>
      <c r="D51" s="387"/>
      <c r="E51" s="385"/>
      <c r="F51" s="385"/>
      <c r="G51" s="385"/>
      <c r="H51" s="388"/>
      <c r="I51" s="389"/>
      <c r="J51" s="298"/>
      <c r="K51" s="252"/>
      <c r="L51" s="283"/>
      <c r="M51" s="284"/>
      <c r="N51" s="252"/>
      <c r="O51" s="298"/>
      <c r="P51" s="248"/>
      <c r="Q51" s="249"/>
      <c r="R51" s="250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</row>
    <row r="52" spans="1:38" s="247" customFormat="1" ht="12.75" customHeight="1">
      <c r="A52" s="385"/>
      <c r="B52" s="248"/>
      <c r="C52" s="386"/>
      <c r="D52" s="387"/>
      <c r="E52" s="385"/>
      <c r="F52" s="385"/>
      <c r="G52" s="385"/>
      <c r="H52" s="388"/>
      <c r="I52" s="389"/>
      <c r="J52" s="298"/>
      <c r="K52" s="252"/>
      <c r="L52" s="283"/>
      <c r="M52" s="284"/>
      <c r="N52" s="252"/>
      <c r="O52" s="298"/>
      <c r="P52" s="248"/>
      <c r="Q52" s="249"/>
      <c r="R52" s="25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</row>
    <row r="53" spans="1:38" ht="14.25" customHeight="1">
      <c r="A53" s="151"/>
      <c r="B53" s="156"/>
      <c r="C53" s="156"/>
      <c r="D53" s="157"/>
      <c r="E53" s="151"/>
      <c r="F53" s="158"/>
      <c r="G53" s="151"/>
      <c r="H53" s="151"/>
      <c r="I53" s="151"/>
      <c r="J53" s="156"/>
      <c r="K53" s="159"/>
      <c r="L53" s="151"/>
      <c r="M53" s="151"/>
      <c r="N53" s="151"/>
      <c r="O53" s="160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>
      <c r="A54" s="94" t="s">
        <v>611</v>
      </c>
      <c r="B54" s="161"/>
      <c r="C54" s="161"/>
      <c r="D54" s="162"/>
      <c r="E54" s="135"/>
      <c r="F54" s="6"/>
      <c r="G54" s="6"/>
      <c r="H54" s="136"/>
      <c r="I54" s="163"/>
      <c r="J54" s="1"/>
      <c r="K54" s="6"/>
      <c r="L54" s="6"/>
      <c r="M54" s="6"/>
      <c r="N54" s="1"/>
      <c r="O54" s="1"/>
      <c r="Q54" s="1"/>
      <c r="R54" s="6"/>
      <c r="S54" s="1"/>
      <c r="T54" s="1"/>
      <c r="U54" s="1"/>
      <c r="V54" s="1"/>
      <c r="W54" s="1"/>
      <c r="X54" s="1"/>
      <c r="Y54" s="1"/>
      <c r="Z54" s="1"/>
    </row>
    <row r="55" spans="1:38" ht="38.25" customHeight="1">
      <c r="A55" s="95" t="s">
        <v>16</v>
      </c>
      <c r="B55" s="96" t="s">
        <v>564</v>
      </c>
      <c r="C55" s="96"/>
      <c r="D55" s="97" t="s">
        <v>575</v>
      </c>
      <c r="E55" s="96" t="s">
        <v>576</v>
      </c>
      <c r="F55" s="96" t="s">
        <v>577</v>
      </c>
      <c r="G55" s="96" t="s">
        <v>578</v>
      </c>
      <c r="H55" s="96" t="s">
        <v>579</v>
      </c>
      <c r="I55" s="96" t="s">
        <v>580</v>
      </c>
      <c r="J55" s="95" t="s">
        <v>581</v>
      </c>
      <c r="K55" s="139" t="s">
        <v>598</v>
      </c>
      <c r="L55" s="140" t="s">
        <v>583</v>
      </c>
      <c r="M55" s="98" t="s">
        <v>584</v>
      </c>
      <c r="N55" s="96" t="s">
        <v>585</v>
      </c>
      <c r="O55" s="97" t="s">
        <v>586</v>
      </c>
      <c r="P55" s="96" t="s">
        <v>818</v>
      </c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s="247" customFormat="1" ht="14.25" customHeight="1">
      <c r="A56" s="271">
        <v>1</v>
      </c>
      <c r="B56" s="272">
        <v>44488</v>
      </c>
      <c r="C56" s="273"/>
      <c r="D56" s="274" t="s">
        <v>137</v>
      </c>
      <c r="E56" s="275" t="s">
        <v>862</v>
      </c>
      <c r="F56" s="276">
        <v>235.25</v>
      </c>
      <c r="G56" s="276">
        <v>198</v>
      </c>
      <c r="H56" s="275"/>
      <c r="I56" s="277" t="s">
        <v>823</v>
      </c>
      <c r="J56" s="278" t="s">
        <v>590</v>
      </c>
      <c r="K56" s="278"/>
      <c r="L56" s="279"/>
      <c r="M56" s="280"/>
      <c r="N56" s="278"/>
      <c r="O56" s="281"/>
      <c r="P56" s="278"/>
      <c r="Q56" s="246"/>
      <c r="R56" s="1" t="s">
        <v>588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s="247" customFormat="1" ht="12.75" customHeight="1">
      <c r="A57" s="364">
        <v>2</v>
      </c>
      <c r="B57" s="365">
        <v>44651</v>
      </c>
      <c r="C57" s="366"/>
      <c r="D57" s="367" t="s">
        <v>437</v>
      </c>
      <c r="E57" s="368" t="s">
        <v>589</v>
      </c>
      <c r="F57" s="368">
        <v>379</v>
      </c>
      <c r="G57" s="368">
        <v>348</v>
      </c>
      <c r="H57" s="368">
        <v>406</v>
      </c>
      <c r="I57" s="368" t="s">
        <v>865</v>
      </c>
      <c r="J57" s="349" t="s">
        <v>871</v>
      </c>
      <c r="K57" s="349">
        <f t="shared" ref="K57" si="21">H57-F57</f>
        <v>27</v>
      </c>
      <c r="L57" s="350">
        <f t="shared" ref="L57" si="22">(F57*-0.7)/100</f>
        <v>-2.653</v>
      </c>
      <c r="M57" s="351">
        <f t="shared" ref="M57" si="23">(K57+L57)/F57</f>
        <v>6.4240105540897097E-2</v>
      </c>
      <c r="N57" s="349" t="s">
        <v>587</v>
      </c>
      <c r="O57" s="352">
        <v>44657</v>
      </c>
      <c r="P57" s="349">
        <f>VLOOKUP(D57,'MidCap Intra'!B86:C640,2,0)</f>
        <v>374.8</v>
      </c>
      <c r="Q57" s="246"/>
      <c r="R57" s="246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s="247" customFormat="1" ht="12.75" customHeight="1">
      <c r="A58" s="369">
        <v>3</v>
      </c>
      <c r="B58" s="370">
        <v>44658</v>
      </c>
      <c r="C58" s="371"/>
      <c r="D58" s="274" t="s">
        <v>415</v>
      </c>
      <c r="E58" s="372" t="s">
        <v>589</v>
      </c>
      <c r="F58" s="372" t="s">
        <v>872</v>
      </c>
      <c r="G58" s="372">
        <v>398</v>
      </c>
      <c r="H58" s="372"/>
      <c r="I58" s="372" t="s">
        <v>873</v>
      </c>
      <c r="J58" s="278" t="s">
        <v>590</v>
      </c>
      <c r="K58" s="278"/>
      <c r="L58" s="279"/>
      <c r="M58" s="280"/>
      <c r="N58" s="278"/>
      <c r="O58" s="281"/>
      <c r="P58" s="278"/>
      <c r="Q58" s="246"/>
      <c r="R58" s="246" t="s">
        <v>588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ht="14.25" customHeight="1">
      <c r="A59" s="164"/>
      <c r="B59" s="141"/>
      <c r="C59" s="165"/>
      <c r="D59" s="100"/>
      <c r="E59" s="166"/>
      <c r="F59" s="166"/>
      <c r="G59" s="166"/>
      <c r="H59" s="166"/>
      <c r="I59" s="166"/>
      <c r="J59" s="166"/>
      <c r="K59" s="167"/>
      <c r="L59" s="168"/>
      <c r="M59" s="166"/>
      <c r="N59" s="169"/>
      <c r="O59" s="170"/>
      <c r="P59" s="170"/>
      <c r="R59" s="6"/>
      <c r="S59" s="41"/>
      <c r="T59" s="1"/>
      <c r="U59" s="1"/>
      <c r="V59" s="1"/>
      <c r="W59" s="1"/>
      <c r="X59" s="1"/>
      <c r="Y59" s="1"/>
      <c r="Z59" s="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19" t="s">
        <v>591</v>
      </c>
      <c r="B60" s="119"/>
      <c r="C60" s="119"/>
      <c r="D60" s="119"/>
      <c r="E60" s="41"/>
      <c r="F60" s="127" t="s">
        <v>593</v>
      </c>
      <c r="G60" s="56"/>
      <c r="H60" s="56"/>
      <c r="I60" s="56"/>
      <c r="J60" s="6"/>
      <c r="K60" s="145"/>
      <c r="L60" s="146"/>
      <c r="M60" s="6"/>
      <c r="N60" s="109"/>
      <c r="O60" s="171"/>
      <c r="P60" s="1"/>
      <c r="Q60" s="1"/>
      <c r="R60" s="6"/>
      <c r="S60" s="1"/>
      <c r="T60" s="1"/>
      <c r="U60" s="1"/>
      <c r="V60" s="1"/>
      <c r="W60" s="1"/>
      <c r="X60" s="1"/>
      <c r="Y60" s="1"/>
    </row>
    <row r="61" spans="1:38" ht="12.75" customHeight="1">
      <c r="A61" s="126" t="s">
        <v>592</v>
      </c>
      <c r="B61" s="119"/>
      <c r="C61" s="119"/>
      <c r="D61" s="119"/>
      <c r="E61" s="6"/>
      <c r="F61" s="127" t="s">
        <v>595</v>
      </c>
      <c r="G61" s="6"/>
      <c r="H61" s="6" t="s">
        <v>814</v>
      </c>
      <c r="I61" s="6"/>
      <c r="J61" s="1"/>
      <c r="K61" s="6"/>
      <c r="L61" s="6"/>
      <c r="M61" s="6"/>
      <c r="N61" s="1"/>
      <c r="O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26"/>
      <c r="B62" s="119"/>
      <c r="C62" s="119"/>
      <c r="D62" s="119"/>
      <c r="E62" s="6"/>
      <c r="F62" s="127"/>
      <c r="G62" s="6"/>
      <c r="H62" s="6"/>
      <c r="I62" s="6"/>
      <c r="J62" s="1"/>
      <c r="K62" s="6"/>
      <c r="L62" s="6"/>
      <c r="M62" s="6"/>
      <c r="N62" s="1"/>
      <c r="O62" s="1"/>
      <c r="Q62" s="1"/>
      <c r="R62" s="5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"/>
      <c r="B63" s="134" t="s">
        <v>612</v>
      </c>
      <c r="C63" s="134"/>
      <c r="D63" s="134"/>
      <c r="E63" s="134"/>
      <c r="F63" s="135"/>
      <c r="G63" s="6"/>
      <c r="H63" s="6"/>
      <c r="I63" s="136"/>
      <c r="J63" s="137"/>
      <c r="K63" s="138"/>
      <c r="L63" s="137"/>
      <c r="M63" s="6"/>
      <c r="N63" s="1"/>
      <c r="O63" s="1"/>
      <c r="Q63" s="1"/>
      <c r="R63" s="56"/>
      <c r="S63" s="1"/>
      <c r="T63" s="1"/>
      <c r="U63" s="1"/>
      <c r="V63" s="1"/>
      <c r="W63" s="1"/>
      <c r="X63" s="1"/>
      <c r="Y63" s="1"/>
      <c r="Z63" s="1"/>
    </row>
    <row r="64" spans="1:38" ht="38.25" customHeight="1">
      <c r="A64" s="95" t="s">
        <v>16</v>
      </c>
      <c r="B64" s="96" t="s">
        <v>564</v>
      </c>
      <c r="C64" s="96"/>
      <c r="D64" s="97" t="s">
        <v>575</v>
      </c>
      <c r="E64" s="96" t="s">
        <v>576</v>
      </c>
      <c r="F64" s="96" t="s">
        <v>577</v>
      </c>
      <c r="G64" s="96" t="s">
        <v>597</v>
      </c>
      <c r="H64" s="96" t="s">
        <v>579</v>
      </c>
      <c r="I64" s="96" t="s">
        <v>580</v>
      </c>
      <c r="J64" s="172" t="s">
        <v>581</v>
      </c>
      <c r="K64" s="139" t="s">
        <v>598</v>
      </c>
      <c r="L64" s="149" t="s">
        <v>606</v>
      </c>
      <c r="M64" s="96" t="s">
        <v>607</v>
      </c>
      <c r="N64" s="140" t="s">
        <v>583</v>
      </c>
      <c r="O64" s="98" t="s">
        <v>584</v>
      </c>
      <c r="P64" s="96" t="s">
        <v>585</v>
      </c>
      <c r="Q64" s="97" t="s">
        <v>586</v>
      </c>
      <c r="R64" s="56"/>
      <c r="S64" s="1"/>
      <c r="T64" s="1"/>
      <c r="U64" s="1"/>
      <c r="V64" s="1"/>
      <c r="W64" s="1"/>
      <c r="X64" s="1"/>
      <c r="Y64" s="1"/>
      <c r="Z64" s="1"/>
    </row>
    <row r="65" spans="1:38" ht="14.25" customHeight="1">
      <c r="A65" s="101"/>
      <c r="B65" s="102"/>
      <c r="C65" s="173"/>
      <c r="D65" s="103"/>
      <c r="E65" s="104"/>
      <c r="F65" s="174"/>
      <c r="G65" s="101"/>
      <c r="H65" s="104"/>
      <c r="I65" s="105"/>
      <c r="J65" s="175"/>
      <c r="K65" s="175"/>
      <c r="L65" s="176"/>
      <c r="M65" s="99"/>
      <c r="N65" s="176"/>
      <c r="O65" s="177"/>
      <c r="P65" s="178"/>
      <c r="Q65" s="179"/>
      <c r="R65" s="144"/>
      <c r="S65" s="113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38" ht="14.25" customHeight="1">
      <c r="A66" s="101"/>
      <c r="B66" s="102"/>
      <c r="C66" s="173"/>
      <c r="D66" s="103"/>
      <c r="E66" s="104"/>
      <c r="F66" s="174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144"/>
      <c r="S66" s="113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38" ht="14.25" customHeight="1">
      <c r="A67" s="101"/>
      <c r="B67" s="102"/>
      <c r="C67" s="173"/>
      <c r="D67" s="103"/>
      <c r="E67" s="104"/>
      <c r="F67" s="174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01"/>
      <c r="B68" s="102"/>
      <c r="C68" s="173"/>
      <c r="D68" s="103"/>
      <c r="E68" s="104"/>
      <c r="F68" s="175"/>
      <c r="G68" s="101"/>
      <c r="H68" s="104"/>
      <c r="I68" s="105"/>
      <c r="J68" s="175"/>
      <c r="K68" s="175"/>
      <c r="L68" s="176"/>
      <c r="M68" s="99"/>
      <c r="N68" s="176"/>
      <c r="O68" s="177"/>
      <c r="P68" s="178"/>
      <c r="Q68" s="179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01"/>
      <c r="B69" s="102"/>
      <c r="C69" s="173"/>
      <c r="D69" s="103"/>
      <c r="E69" s="104"/>
      <c r="F69" s="175"/>
      <c r="G69" s="101"/>
      <c r="H69" s="104"/>
      <c r="I69" s="105"/>
      <c r="J69" s="175"/>
      <c r="K69" s="175"/>
      <c r="L69" s="176"/>
      <c r="M69" s="99"/>
      <c r="N69" s="176"/>
      <c r="O69" s="177"/>
      <c r="P69" s="178"/>
      <c r="Q69" s="179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01"/>
      <c r="B70" s="102"/>
      <c r="C70" s="173"/>
      <c r="D70" s="103"/>
      <c r="E70" s="104"/>
      <c r="F70" s="174"/>
      <c r="G70" s="101"/>
      <c r="H70" s="104"/>
      <c r="I70" s="105"/>
      <c r="J70" s="175"/>
      <c r="K70" s="175"/>
      <c r="L70" s="176"/>
      <c r="M70" s="99"/>
      <c r="N70" s="176"/>
      <c r="O70" s="177"/>
      <c r="P70" s="178"/>
      <c r="Q70" s="179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75"/>
      <c r="K71" s="175"/>
      <c r="L71" s="175"/>
      <c r="M71" s="175"/>
      <c r="N71" s="176"/>
      <c r="O71" s="180"/>
      <c r="P71" s="178"/>
      <c r="Q71" s="179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4.25" customHeight="1">
      <c r="A72" s="101"/>
      <c r="B72" s="102"/>
      <c r="C72" s="173"/>
      <c r="D72" s="103"/>
      <c r="E72" s="104"/>
      <c r="F72" s="175"/>
      <c r="G72" s="101"/>
      <c r="H72" s="104"/>
      <c r="I72" s="105"/>
      <c r="J72" s="175"/>
      <c r="K72" s="175"/>
      <c r="L72" s="176"/>
      <c r="M72" s="99"/>
      <c r="N72" s="176"/>
      <c r="O72" s="177"/>
      <c r="P72" s="178"/>
      <c r="Q72" s="179"/>
      <c r="R72" s="144"/>
      <c r="S72" s="113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01"/>
      <c r="B73" s="102"/>
      <c r="C73" s="173"/>
      <c r="D73" s="103"/>
      <c r="E73" s="104"/>
      <c r="F73" s="174"/>
      <c r="G73" s="101"/>
      <c r="H73" s="104"/>
      <c r="I73" s="105"/>
      <c r="J73" s="181"/>
      <c r="K73" s="181"/>
      <c r="L73" s="181"/>
      <c r="M73" s="181"/>
      <c r="N73" s="182"/>
      <c r="O73" s="177"/>
      <c r="P73" s="106"/>
      <c r="Q73" s="179"/>
      <c r="R73" s="144"/>
      <c r="S73" s="113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26"/>
      <c r="B74" s="119"/>
      <c r="C74" s="119"/>
      <c r="D74" s="119"/>
      <c r="E74" s="6"/>
      <c r="F74" s="127"/>
      <c r="G74" s="6"/>
      <c r="H74" s="6"/>
      <c r="I74" s="6"/>
      <c r="J74" s="1"/>
      <c r="K74" s="6"/>
      <c r="L74" s="6"/>
      <c r="M74" s="6"/>
      <c r="N74" s="1"/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26"/>
      <c r="B75" s="119"/>
      <c r="C75" s="119"/>
      <c r="D75" s="119"/>
      <c r="E75" s="6"/>
      <c r="F75" s="127"/>
      <c r="G75" s="56"/>
      <c r="H75" s="41"/>
      <c r="I75" s="56"/>
      <c r="J75" s="6"/>
      <c r="K75" s="145"/>
      <c r="L75" s="146"/>
      <c r="M75" s="6"/>
      <c r="N75" s="109"/>
      <c r="O75" s="147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56"/>
      <c r="B76" s="108"/>
      <c r="C76" s="108"/>
      <c r="D76" s="41"/>
      <c r="E76" s="56"/>
      <c r="F76" s="56"/>
      <c r="G76" s="56"/>
      <c r="H76" s="41"/>
      <c r="I76" s="56"/>
      <c r="J76" s="6"/>
      <c r="K76" s="145"/>
      <c r="L76" s="146"/>
      <c r="M76" s="6"/>
      <c r="N76" s="109"/>
      <c r="O76" s="147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41"/>
      <c r="B77" s="183" t="s">
        <v>613</v>
      </c>
      <c r="C77" s="183"/>
      <c r="D77" s="183"/>
      <c r="E77" s="183"/>
      <c r="F77" s="6"/>
      <c r="G77" s="6"/>
      <c r="H77" s="137"/>
      <c r="I77" s="6"/>
      <c r="J77" s="137"/>
      <c r="K77" s="138"/>
      <c r="L77" s="6"/>
      <c r="M77" s="6"/>
      <c r="N77" s="1"/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95" t="s">
        <v>16</v>
      </c>
      <c r="B78" s="96" t="s">
        <v>564</v>
      </c>
      <c r="C78" s="96"/>
      <c r="D78" s="97" t="s">
        <v>575</v>
      </c>
      <c r="E78" s="96" t="s">
        <v>576</v>
      </c>
      <c r="F78" s="96" t="s">
        <v>577</v>
      </c>
      <c r="G78" s="96" t="s">
        <v>614</v>
      </c>
      <c r="H78" s="96" t="s">
        <v>615</v>
      </c>
      <c r="I78" s="96" t="s">
        <v>580</v>
      </c>
      <c r="J78" s="184" t="s">
        <v>581</v>
      </c>
      <c r="K78" s="96" t="s">
        <v>582</v>
      </c>
      <c r="L78" s="96" t="s">
        <v>616</v>
      </c>
      <c r="M78" s="96" t="s">
        <v>585</v>
      </c>
      <c r="N78" s="97" t="s">
        <v>586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85">
        <v>1</v>
      </c>
      <c r="B79" s="186">
        <v>41579</v>
      </c>
      <c r="C79" s="186"/>
      <c r="D79" s="187" t="s">
        <v>617</v>
      </c>
      <c r="E79" s="188" t="s">
        <v>618</v>
      </c>
      <c r="F79" s="189">
        <v>82</v>
      </c>
      <c r="G79" s="188" t="s">
        <v>619</v>
      </c>
      <c r="H79" s="188">
        <v>100</v>
      </c>
      <c r="I79" s="190">
        <v>100</v>
      </c>
      <c r="J79" s="191" t="s">
        <v>620</v>
      </c>
      <c r="K79" s="192">
        <f t="shared" ref="K79:K131" si="24">H79-F79</f>
        <v>18</v>
      </c>
      <c r="L79" s="193">
        <f t="shared" ref="L79:L131" si="25">K79/F79</f>
        <v>0.21951219512195122</v>
      </c>
      <c r="M79" s="188" t="s">
        <v>587</v>
      </c>
      <c r="N79" s="194">
        <v>42657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2</v>
      </c>
      <c r="B80" s="186">
        <v>41794</v>
      </c>
      <c r="C80" s="186"/>
      <c r="D80" s="187" t="s">
        <v>621</v>
      </c>
      <c r="E80" s="188" t="s">
        <v>589</v>
      </c>
      <c r="F80" s="189">
        <v>257</v>
      </c>
      <c r="G80" s="188" t="s">
        <v>619</v>
      </c>
      <c r="H80" s="188">
        <v>300</v>
      </c>
      <c r="I80" s="190">
        <v>300</v>
      </c>
      <c r="J80" s="191" t="s">
        <v>620</v>
      </c>
      <c r="K80" s="192">
        <f t="shared" si="24"/>
        <v>43</v>
      </c>
      <c r="L80" s="193">
        <f t="shared" si="25"/>
        <v>0.16731517509727625</v>
      </c>
      <c r="M80" s="188" t="s">
        <v>587</v>
      </c>
      <c r="N80" s="194">
        <v>41822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3</v>
      </c>
      <c r="B81" s="186">
        <v>41828</v>
      </c>
      <c r="C81" s="186"/>
      <c r="D81" s="187" t="s">
        <v>622</v>
      </c>
      <c r="E81" s="188" t="s">
        <v>589</v>
      </c>
      <c r="F81" s="189">
        <v>393</v>
      </c>
      <c r="G81" s="188" t="s">
        <v>619</v>
      </c>
      <c r="H81" s="188">
        <v>468</v>
      </c>
      <c r="I81" s="190">
        <v>468</v>
      </c>
      <c r="J81" s="191" t="s">
        <v>620</v>
      </c>
      <c r="K81" s="192">
        <f t="shared" si="24"/>
        <v>75</v>
      </c>
      <c r="L81" s="193">
        <f t="shared" si="25"/>
        <v>0.19083969465648856</v>
      </c>
      <c r="M81" s="188" t="s">
        <v>587</v>
      </c>
      <c r="N81" s="194">
        <v>41863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4</v>
      </c>
      <c r="B82" s="186">
        <v>41857</v>
      </c>
      <c r="C82" s="186"/>
      <c r="D82" s="187" t="s">
        <v>623</v>
      </c>
      <c r="E82" s="188" t="s">
        <v>589</v>
      </c>
      <c r="F82" s="189">
        <v>205</v>
      </c>
      <c r="G82" s="188" t="s">
        <v>619</v>
      </c>
      <c r="H82" s="188">
        <v>275</v>
      </c>
      <c r="I82" s="190">
        <v>250</v>
      </c>
      <c r="J82" s="191" t="s">
        <v>620</v>
      </c>
      <c r="K82" s="192">
        <f t="shared" si="24"/>
        <v>70</v>
      </c>
      <c r="L82" s="193">
        <f t="shared" si="25"/>
        <v>0.34146341463414637</v>
      </c>
      <c r="M82" s="188" t="s">
        <v>587</v>
      </c>
      <c r="N82" s="194">
        <v>41962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5</v>
      </c>
      <c r="B83" s="186">
        <v>41886</v>
      </c>
      <c r="C83" s="186"/>
      <c r="D83" s="187" t="s">
        <v>624</v>
      </c>
      <c r="E83" s="188" t="s">
        <v>589</v>
      </c>
      <c r="F83" s="189">
        <v>162</v>
      </c>
      <c r="G83" s="188" t="s">
        <v>619</v>
      </c>
      <c r="H83" s="188">
        <v>190</v>
      </c>
      <c r="I83" s="190">
        <v>190</v>
      </c>
      <c r="J83" s="191" t="s">
        <v>620</v>
      </c>
      <c r="K83" s="192">
        <f t="shared" si="24"/>
        <v>28</v>
      </c>
      <c r="L83" s="193">
        <f t="shared" si="25"/>
        <v>0.1728395061728395</v>
      </c>
      <c r="M83" s="188" t="s">
        <v>587</v>
      </c>
      <c r="N83" s="194">
        <v>42006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6</v>
      </c>
      <c r="B84" s="186">
        <v>41886</v>
      </c>
      <c r="C84" s="186"/>
      <c r="D84" s="187" t="s">
        <v>625</v>
      </c>
      <c r="E84" s="188" t="s">
        <v>589</v>
      </c>
      <c r="F84" s="189">
        <v>75</v>
      </c>
      <c r="G84" s="188" t="s">
        <v>619</v>
      </c>
      <c r="H84" s="188">
        <v>91.5</v>
      </c>
      <c r="I84" s="190" t="s">
        <v>626</v>
      </c>
      <c r="J84" s="191" t="s">
        <v>627</v>
      </c>
      <c r="K84" s="192">
        <f t="shared" si="24"/>
        <v>16.5</v>
      </c>
      <c r="L84" s="193">
        <f t="shared" si="25"/>
        <v>0.22</v>
      </c>
      <c r="M84" s="188" t="s">
        <v>587</v>
      </c>
      <c r="N84" s="194">
        <v>41954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7</v>
      </c>
      <c r="B85" s="186">
        <v>41913</v>
      </c>
      <c r="C85" s="186"/>
      <c r="D85" s="187" t="s">
        <v>628</v>
      </c>
      <c r="E85" s="188" t="s">
        <v>589</v>
      </c>
      <c r="F85" s="189">
        <v>850</v>
      </c>
      <c r="G85" s="188" t="s">
        <v>619</v>
      </c>
      <c r="H85" s="188">
        <v>982.5</v>
      </c>
      <c r="I85" s="190">
        <v>1050</v>
      </c>
      <c r="J85" s="191" t="s">
        <v>629</v>
      </c>
      <c r="K85" s="192">
        <f t="shared" si="24"/>
        <v>132.5</v>
      </c>
      <c r="L85" s="193">
        <f t="shared" si="25"/>
        <v>0.15588235294117647</v>
      </c>
      <c r="M85" s="188" t="s">
        <v>587</v>
      </c>
      <c r="N85" s="194">
        <v>42039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8</v>
      </c>
      <c r="B86" s="186">
        <v>41913</v>
      </c>
      <c r="C86" s="186"/>
      <c r="D86" s="187" t="s">
        <v>630</v>
      </c>
      <c r="E86" s="188" t="s">
        <v>589</v>
      </c>
      <c r="F86" s="189">
        <v>475</v>
      </c>
      <c r="G86" s="188" t="s">
        <v>619</v>
      </c>
      <c r="H86" s="188">
        <v>515</v>
      </c>
      <c r="I86" s="190">
        <v>600</v>
      </c>
      <c r="J86" s="191" t="s">
        <v>631</v>
      </c>
      <c r="K86" s="192">
        <f t="shared" si="24"/>
        <v>40</v>
      </c>
      <c r="L86" s="193">
        <f t="shared" si="25"/>
        <v>8.4210526315789472E-2</v>
      </c>
      <c r="M86" s="188" t="s">
        <v>587</v>
      </c>
      <c r="N86" s="19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9</v>
      </c>
      <c r="B87" s="186">
        <v>41913</v>
      </c>
      <c r="C87" s="186"/>
      <c r="D87" s="187" t="s">
        <v>632</v>
      </c>
      <c r="E87" s="188" t="s">
        <v>589</v>
      </c>
      <c r="F87" s="189">
        <v>86</v>
      </c>
      <c r="G87" s="188" t="s">
        <v>619</v>
      </c>
      <c r="H87" s="188">
        <v>99</v>
      </c>
      <c r="I87" s="190">
        <v>140</v>
      </c>
      <c r="J87" s="191" t="s">
        <v>633</v>
      </c>
      <c r="K87" s="192">
        <f t="shared" si="24"/>
        <v>13</v>
      </c>
      <c r="L87" s="193">
        <f t="shared" si="25"/>
        <v>0.15116279069767441</v>
      </c>
      <c r="M87" s="188" t="s">
        <v>587</v>
      </c>
      <c r="N87" s="19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10</v>
      </c>
      <c r="B88" s="186">
        <v>41926</v>
      </c>
      <c r="C88" s="186"/>
      <c r="D88" s="187" t="s">
        <v>634</v>
      </c>
      <c r="E88" s="188" t="s">
        <v>589</v>
      </c>
      <c r="F88" s="189">
        <v>496.6</v>
      </c>
      <c r="G88" s="188" t="s">
        <v>619</v>
      </c>
      <c r="H88" s="188">
        <v>621</v>
      </c>
      <c r="I88" s="190">
        <v>580</v>
      </c>
      <c r="J88" s="191" t="s">
        <v>620</v>
      </c>
      <c r="K88" s="192">
        <f t="shared" si="24"/>
        <v>124.39999999999998</v>
      </c>
      <c r="L88" s="193">
        <f t="shared" si="25"/>
        <v>0.25050342327829234</v>
      </c>
      <c r="M88" s="188" t="s">
        <v>587</v>
      </c>
      <c r="N88" s="194">
        <v>42605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11</v>
      </c>
      <c r="B89" s="186">
        <v>41926</v>
      </c>
      <c r="C89" s="186"/>
      <c r="D89" s="187" t="s">
        <v>635</v>
      </c>
      <c r="E89" s="188" t="s">
        <v>589</v>
      </c>
      <c r="F89" s="189">
        <v>2481.9</v>
      </c>
      <c r="G89" s="188" t="s">
        <v>619</v>
      </c>
      <c r="H89" s="188">
        <v>2840</v>
      </c>
      <c r="I89" s="190">
        <v>2870</v>
      </c>
      <c r="J89" s="191" t="s">
        <v>636</v>
      </c>
      <c r="K89" s="192">
        <f t="shared" si="24"/>
        <v>358.09999999999991</v>
      </c>
      <c r="L89" s="193">
        <f t="shared" si="25"/>
        <v>0.14428462065353154</v>
      </c>
      <c r="M89" s="188" t="s">
        <v>587</v>
      </c>
      <c r="N89" s="194">
        <v>42017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12</v>
      </c>
      <c r="B90" s="186">
        <v>41928</v>
      </c>
      <c r="C90" s="186"/>
      <c r="D90" s="187" t="s">
        <v>637</v>
      </c>
      <c r="E90" s="188" t="s">
        <v>589</v>
      </c>
      <c r="F90" s="189">
        <v>84.5</v>
      </c>
      <c r="G90" s="188" t="s">
        <v>619</v>
      </c>
      <c r="H90" s="188">
        <v>93</v>
      </c>
      <c r="I90" s="190">
        <v>110</v>
      </c>
      <c r="J90" s="191" t="s">
        <v>638</v>
      </c>
      <c r="K90" s="192">
        <f t="shared" si="24"/>
        <v>8.5</v>
      </c>
      <c r="L90" s="193">
        <f t="shared" si="25"/>
        <v>0.10059171597633136</v>
      </c>
      <c r="M90" s="188" t="s">
        <v>587</v>
      </c>
      <c r="N90" s="19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13</v>
      </c>
      <c r="B91" s="186">
        <v>41928</v>
      </c>
      <c r="C91" s="186"/>
      <c r="D91" s="187" t="s">
        <v>639</v>
      </c>
      <c r="E91" s="188" t="s">
        <v>589</v>
      </c>
      <c r="F91" s="189">
        <v>401</v>
      </c>
      <c r="G91" s="188" t="s">
        <v>619</v>
      </c>
      <c r="H91" s="188">
        <v>428</v>
      </c>
      <c r="I91" s="190">
        <v>450</v>
      </c>
      <c r="J91" s="191" t="s">
        <v>640</v>
      </c>
      <c r="K91" s="192">
        <f t="shared" si="24"/>
        <v>27</v>
      </c>
      <c r="L91" s="193">
        <f t="shared" si="25"/>
        <v>6.7331670822942641E-2</v>
      </c>
      <c r="M91" s="188" t="s">
        <v>587</v>
      </c>
      <c r="N91" s="194">
        <v>42020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14</v>
      </c>
      <c r="B92" s="186">
        <v>41928</v>
      </c>
      <c r="C92" s="186"/>
      <c r="D92" s="187" t="s">
        <v>641</v>
      </c>
      <c r="E92" s="188" t="s">
        <v>589</v>
      </c>
      <c r="F92" s="189">
        <v>101</v>
      </c>
      <c r="G92" s="188" t="s">
        <v>619</v>
      </c>
      <c r="H92" s="188">
        <v>112</v>
      </c>
      <c r="I92" s="190">
        <v>120</v>
      </c>
      <c r="J92" s="191" t="s">
        <v>642</v>
      </c>
      <c r="K92" s="192">
        <f t="shared" si="24"/>
        <v>11</v>
      </c>
      <c r="L92" s="193">
        <f t="shared" si="25"/>
        <v>0.10891089108910891</v>
      </c>
      <c r="M92" s="188" t="s">
        <v>587</v>
      </c>
      <c r="N92" s="194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15</v>
      </c>
      <c r="B93" s="186">
        <v>41954</v>
      </c>
      <c r="C93" s="186"/>
      <c r="D93" s="187" t="s">
        <v>643</v>
      </c>
      <c r="E93" s="188" t="s">
        <v>589</v>
      </c>
      <c r="F93" s="189">
        <v>59</v>
      </c>
      <c r="G93" s="188" t="s">
        <v>619</v>
      </c>
      <c r="H93" s="188">
        <v>76</v>
      </c>
      <c r="I93" s="190">
        <v>76</v>
      </c>
      <c r="J93" s="191" t="s">
        <v>620</v>
      </c>
      <c r="K93" s="192">
        <f t="shared" si="24"/>
        <v>17</v>
      </c>
      <c r="L93" s="193">
        <f t="shared" si="25"/>
        <v>0.28813559322033899</v>
      </c>
      <c r="M93" s="188" t="s">
        <v>587</v>
      </c>
      <c r="N93" s="194">
        <v>43032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16</v>
      </c>
      <c r="B94" s="186">
        <v>41954</v>
      </c>
      <c r="C94" s="186"/>
      <c r="D94" s="187" t="s">
        <v>632</v>
      </c>
      <c r="E94" s="188" t="s">
        <v>589</v>
      </c>
      <c r="F94" s="189">
        <v>99</v>
      </c>
      <c r="G94" s="188" t="s">
        <v>619</v>
      </c>
      <c r="H94" s="188">
        <v>120</v>
      </c>
      <c r="I94" s="190">
        <v>120</v>
      </c>
      <c r="J94" s="191" t="s">
        <v>600</v>
      </c>
      <c r="K94" s="192">
        <f t="shared" si="24"/>
        <v>21</v>
      </c>
      <c r="L94" s="193">
        <f t="shared" si="25"/>
        <v>0.21212121212121213</v>
      </c>
      <c r="M94" s="188" t="s">
        <v>587</v>
      </c>
      <c r="N94" s="194">
        <v>41960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17</v>
      </c>
      <c r="B95" s="186">
        <v>41956</v>
      </c>
      <c r="C95" s="186"/>
      <c r="D95" s="187" t="s">
        <v>644</v>
      </c>
      <c r="E95" s="188" t="s">
        <v>589</v>
      </c>
      <c r="F95" s="189">
        <v>22</v>
      </c>
      <c r="G95" s="188" t="s">
        <v>619</v>
      </c>
      <c r="H95" s="188">
        <v>33.549999999999997</v>
      </c>
      <c r="I95" s="190">
        <v>32</v>
      </c>
      <c r="J95" s="191" t="s">
        <v>645</v>
      </c>
      <c r="K95" s="192">
        <f t="shared" si="24"/>
        <v>11.549999999999997</v>
      </c>
      <c r="L95" s="193">
        <f t="shared" si="25"/>
        <v>0.52499999999999991</v>
      </c>
      <c r="M95" s="188" t="s">
        <v>587</v>
      </c>
      <c r="N95" s="194">
        <v>42188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18</v>
      </c>
      <c r="B96" s="186">
        <v>41976</v>
      </c>
      <c r="C96" s="186"/>
      <c r="D96" s="187" t="s">
        <v>646</v>
      </c>
      <c r="E96" s="188" t="s">
        <v>589</v>
      </c>
      <c r="F96" s="189">
        <v>440</v>
      </c>
      <c r="G96" s="188" t="s">
        <v>619</v>
      </c>
      <c r="H96" s="188">
        <v>520</v>
      </c>
      <c r="I96" s="190">
        <v>520</v>
      </c>
      <c r="J96" s="191" t="s">
        <v>647</v>
      </c>
      <c r="K96" s="192">
        <f t="shared" si="24"/>
        <v>80</v>
      </c>
      <c r="L96" s="193">
        <f t="shared" si="25"/>
        <v>0.18181818181818182</v>
      </c>
      <c r="M96" s="188" t="s">
        <v>587</v>
      </c>
      <c r="N96" s="194">
        <v>42208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19</v>
      </c>
      <c r="B97" s="186">
        <v>41976</v>
      </c>
      <c r="C97" s="186"/>
      <c r="D97" s="187" t="s">
        <v>648</v>
      </c>
      <c r="E97" s="188" t="s">
        <v>589</v>
      </c>
      <c r="F97" s="189">
        <v>360</v>
      </c>
      <c r="G97" s="188" t="s">
        <v>619</v>
      </c>
      <c r="H97" s="188">
        <v>427</v>
      </c>
      <c r="I97" s="190">
        <v>425</v>
      </c>
      <c r="J97" s="191" t="s">
        <v>649</v>
      </c>
      <c r="K97" s="192">
        <f t="shared" si="24"/>
        <v>67</v>
      </c>
      <c r="L97" s="193">
        <f t="shared" si="25"/>
        <v>0.18611111111111112</v>
      </c>
      <c r="M97" s="188" t="s">
        <v>587</v>
      </c>
      <c r="N97" s="194">
        <v>42058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20</v>
      </c>
      <c r="B98" s="186">
        <v>42012</v>
      </c>
      <c r="C98" s="186"/>
      <c r="D98" s="187" t="s">
        <v>650</v>
      </c>
      <c r="E98" s="188" t="s">
        <v>589</v>
      </c>
      <c r="F98" s="189">
        <v>360</v>
      </c>
      <c r="G98" s="188" t="s">
        <v>619</v>
      </c>
      <c r="H98" s="188">
        <v>455</v>
      </c>
      <c r="I98" s="190">
        <v>420</v>
      </c>
      <c r="J98" s="191" t="s">
        <v>651</v>
      </c>
      <c r="K98" s="192">
        <f t="shared" si="24"/>
        <v>95</v>
      </c>
      <c r="L98" s="193">
        <f t="shared" si="25"/>
        <v>0.2638888888888889</v>
      </c>
      <c r="M98" s="188" t="s">
        <v>587</v>
      </c>
      <c r="N98" s="194">
        <v>42024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21</v>
      </c>
      <c r="B99" s="186">
        <v>42012</v>
      </c>
      <c r="C99" s="186"/>
      <c r="D99" s="187" t="s">
        <v>652</v>
      </c>
      <c r="E99" s="188" t="s">
        <v>589</v>
      </c>
      <c r="F99" s="189">
        <v>130</v>
      </c>
      <c r="G99" s="188"/>
      <c r="H99" s="188">
        <v>175.5</v>
      </c>
      <c r="I99" s="190">
        <v>165</v>
      </c>
      <c r="J99" s="191" t="s">
        <v>653</v>
      </c>
      <c r="K99" s="192">
        <f t="shared" si="24"/>
        <v>45.5</v>
      </c>
      <c r="L99" s="193">
        <f t="shared" si="25"/>
        <v>0.35</v>
      </c>
      <c r="M99" s="188" t="s">
        <v>587</v>
      </c>
      <c r="N99" s="194">
        <v>43088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22</v>
      </c>
      <c r="B100" s="186">
        <v>42040</v>
      </c>
      <c r="C100" s="186"/>
      <c r="D100" s="187" t="s">
        <v>381</v>
      </c>
      <c r="E100" s="188" t="s">
        <v>618</v>
      </c>
      <c r="F100" s="189">
        <v>98</v>
      </c>
      <c r="G100" s="188"/>
      <c r="H100" s="188">
        <v>120</v>
      </c>
      <c r="I100" s="190">
        <v>120</v>
      </c>
      <c r="J100" s="191" t="s">
        <v>620</v>
      </c>
      <c r="K100" s="192">
        <f t="shared" si="24"/>
        <v>22</v>
      </c>
      <c r="L100" s="193">
        <f t="shared" si="25"/>
        <v>0.22448979591836735</v>
      </c>
      <c r="M100" s="188" t="s">
        <v>587</v>
      </c>
      <c r="N100" s="194">
        <v>42753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23</v>
      </c>
      <c r="B101" s="186">
        <v>42040</v>
      </c>
      <c r="C101" s="186"/>
      <c r="D101" s="187" t="s">
        <v>654</v>
      </c>
      <c r="E101" s="188" t="s">
        <v>618</v>
      </c>
      <c r="F101" s="189">
        <v>196</v>
      </c>
      <c r="G101" s="188"/>
      <c r="H101" s="188">
        <v>262</v>
      </c>
      <c r="I101" s="190">
        <v>255</v>
      </c>
      <c r="J101" s="191" t="s">
        <v>620</v>
      </c>
      <c r="K101" s="192">
        <f t="shared" si="24"/>
        <v>66</v>
      </c>
      <c r="L101" s="193">
        <f t="shared" si="25"/>
        <v>0.33673469387755101</v>
      </c>
      <c r="M101" s="188" t="s">
        <v>587</v>
      </c>
      <c r="N101" s="194">
        <v>42599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5">
        <v>24</v>
      </c>
      <c r="B102" s="196">
        <v>42067</v>
      </c>
      <c r="C102" s="196"/>
      <c r="D102" s="197" t="s">
        <v>380</v>
      </c>
      <c r="E102" s="198" t="s">
        <v>618</v>
      </c>
      <c r="F102" s="199">
        <v>235</v>
      </c>
      <c r="G102" s="199"/>
      <c r="H102" s="200">
        <v>77</v>
      </c>
      <c r="I102" s="200" t="s">
        <v>655</v>
      </c>
      <c r="J102" s="201" t="s">
        <v>656</v>
      </c>
      <c r="K102" s="202">
        <f t="shared" si="24"/>
        <v>-158</v>
      </c>
      <c r="L102" s="203">
        <f t="shared" si="25"/>
        <v>-0.67234042553191486</v>
      </c>
      <c r="M102" s="199" t="s">
        <v>599</v>
      </c>
      <c r="N102" s="196">
        <v>43522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25</v>
      </c>
      <c r="B103" s="186">
        <v>42067</v>
      </c>
      <c r="C103" s="186"/>
      <c r="D103" s="187" t="s">
        <v>657</v>
      </c>
      <c r="E103" s="188" t="s">
        <v>618</v>
      </c>
      <c r="F103" s="189">
        <v>185</v>
      </c>
      <c r="G103" s="188"/>
      <c r="H103" s="188">
        <v>224</v>
      </c>
      <c r="I103" s="190" t="s">
        <v>658</v>
      </c>
      <c r="J103" s="191" t="s">
        <v>620</v>
      </c>
      <c r="K103" s="192">
        <f t="shared" si="24"/>
        <v>39</v>
      </c>
      <c r="L103" s="193">
        <f t="shared" si="25"/>
        <v>0.21081081081081082</v>
      </c>
      <c r="M103" s="188" t="s">
        <v>587</v>
      </c>
      <c r="N103" s="194">
        <v>42647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5">
        <v>26</v>
      </c>
      <c r="B104" s="196">
        <v>42090</v>
      </c>
      <c r="C104" s="196"/>
      <c r="D104" s="204" t="s">
        <v>659</v>
      </c>
      <c r="E104" s="199" t="s">
        <v>618</v>
      </c>
      <c r="F104" s="199">
        <v>49.5</v>
      </c>
      <c r="G104" s="200"/>
      <c r="H104" s="200">
        <v>15.85</v>
      </c>
      <c r="I104" s="200">
        <v>67</v>
      </c>
      <c r="J104" s="201" t="s">
        <v>660</v>
      </c>
      <c r="K104" s="200">
        <f t="shared" si="24"/>
        <v>-33.65</v>
      </c>
      <c r="L104" s="205">
        <f t="shared" si="25"/>
        <v>-0.67979797979797973</v>
      </c>
      <c r="M104" s="199" t="s">
        <v>599</v>
      </c>
      <c r="N104" s="206">
        <v>43627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27</v>
      </c>
      <c r="B105" s="186">
        <v>42093</v>
      </c>
      <c r="C105" s="186"/>
      <c r="D105" s="187" t="s">
        <v>661</v>
      </c>
      <c r="E105" s="188" t="s">
        <v>618</v>
      </c>
      <c r="F105" s="189">
        <v>183.5</v>
      </c>
      <c r="G105" s="188"/>
      <c r="H105" s="188">
        <v>219</v>
      </c>
      <c r="I105" s="190">
        <v>218</v>
      </c>
      <c r="J105" s="191" t="s">
        <v>662</v>
      </c>
      <c r="K105" s="192">
        <f t="shared" si="24"/>
        <v>35.5</v>
      </c>
      <c r="L105" s="193">
        <f t="shared" si="25"/>
        <v>0.19346049046321526</v>
      </c>
      <c r="M105" s="188" t="s">
        <v>587</v>
      </c>
      <c r="N105" s="194">
        <v>42103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28</v>
      </c>
      <c r="B106" s="186">
        <v>42114</v>
      </c>
      <c r="C106" s="186"/>
      <c r="D106" s="187" t="s">
        <v>663</v>
      </c>
      <c r="E106" s="188" t="s">
        <v>618</v>
      </c>
      <c r="F106" s="189">
        <f>(227+237)/2</f>
        <v>232</v>
      </c>
      <c r="G106" s="188"/>
      <c r="H106" s="188">
        <v>298</v>
      </c>
      <c r="I106" s="190">
        <v>298</v>
      </c>
      <c r="J106" s="191" t="s">
        <v>620</v>
      </c>
      <c r="K106" s="192">
        <f t="shared" si="24"/>
        <v>66</v>
      </c>
      <c r="L106" s="193">
        <f t="shared" si="25"/>
        <v>0.28448275862068967</v>
      </c>
      <c r="M106" s="188" t="s">
        <v>587</v>
      </c>
      <c r="N106" s="194">
        <v>42823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29</v>
      </c>
      <c r="B107" s="186">
        <v>42128</v>
      </c>
      <c r="C107" s="186"/>
      <c r="D107" s="187" t="s">
        <v>664</v>
      </c>
      <c r="E107" s="188" t="s">
        <v>589</v>
      </c>
      <c r="F107" s="189">
        <v>385</v>
      </c>
      <c r="G107" s="188"/>
      <c r="H107" s="188">
        <f>212.5+331</f>
        <v>543.5</v>
      </c>
      <c r="I107" s="190">
        <v>510</v>
      </c>
      <c r="J107" s="191" t="s">
        <v>665</v>
      </c>
      <c r="K107" s="192">
        <f t="shared" si="24"/>
        <v>158.5</v>
      </c>
      <c r="L107" s="193">
        <f t="shared" si="25"/>
        <v>0.41168831168831171</v>
      </c>
      <c r="M107" s="188" t="s">
        <v>587</v>
      </c>
      <c r="N107" s="194">
        <v>42235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30</v>
      </c>
      <c r="B108" s="186">
        <v>42128</v>
      </c>
      <c r="C108" s="186"/>
      <c r="D108" s="187" t="s">
        <v>666</v>
      </c>
      <c r="E108" s="188" t="s">
        <v>589</v>
      </c>
      <c r="F108" s="189">
        <v>115.5</v>
      </c>
      <c r="G108" s="188"/>
      <c r="H108" s="188">
        <v>146</v>
      </c>
      <c r="I108" s="190">
        <v>142</v>
      </c>
      <c r="J108" s="191" t="s">
        <v>667</v>
      </c>
      <c r="K108" s="192">
        <f t="shared" si="24"/>
        <v>30.5</v>
      </c>
      <c r="L108" s="193">
        <f t="shared" si="25"/>
        <v>0.26406926406926406</v>
      </c>
      <c r="M108" s="188" t="s">
        <v>587</v>
      </c>
      <c r="N108" s="194">
        <v>42202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31</v>
      </c>
      <c r="B109" s="186">
        <v>42151</v>
      </c>
      <c r="C109" s="186"/>
      <c r="D109" s="187" t="s">
        <v>668</v>
      </c>
      <c r="E109" s="188" t="s">
        <v>589</v>
      </c>
      <c r="F109" s="189">
        <v>237.5</v>
      </c>
      <c r="G109" s="188"/>
      <c r="H109" s="188">
        <v>279.5</v>
      </c>
      <c r="I109" s="190">
        <v>278</v>
      </c>
      <c r="J109" s="191" t="s">
        <v>620</v>
      </c>
      <c r="K109" s="192">
        <f t="shared" si="24"/>
        <v>42</v>
      </c>
      <c r="L109" s="193">
        <f t="shared" si="25"/>
        <v>0.17684210526315788</v>
      </c>
      <c r="M109" s="188" t="s">
        <v>587</v>
      </c>
      <c r="N109" s="194">
        <v>42222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32</v>
      </c>
      <c r="B110" s="186">
        <v>42174</v>
      </c>
      <c r="C110" s="186"/>
      <c r="D110" s="187" t="s">
        <v>639</v>
      </c>
      <c r="E110" s="188" t="s">
        <v>618</v>
      </c>
      <c r="F110" s="189">
        <v>340</v>
      </c>
      <c r="G110" s="188"/>
      <c r="H110" s="188">
        <v>448</v>
      </c>
      <c r="I110" s="190">
        <v>448</v>
      </c>
      <c r="J110" s="191" t="s">
        <v>620</v>
      </c>
      <c r="K110" s="192">
        <f t="shared" si="24"/>
        <v>108</v>
      </c>
      <c r="L110" s="193">
        <f t="shared" si="25"/>
        <v>0.31764705882352939</v>
      </c>
      <c r="M110" s="188" t="s">
        <v>587</v>
      </c>
      <c r="N110" s="194">
        <v>43018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33</v>
      </c>
      <c r="B111" s="186">
        <v>42191</v>
      </c>
      <c r="C111" s="186"/>
      <c r="D111" s="187" t="s">
        <v>669</v>
      </c>
      <c r="E111" s="188" t="s">
        <v>618</v>
      </c>
      <c r="F111" s="189">
        <v>390</v>
      </c>
      <c r="G111" s="188"/>
      <c r="H111" s="188">
        <v>460</v>
      </c>
      <c r="I111" s="190">
        <v>460</v>
      </c>
      <c r="J111" s="191" t="s">
        <v>620</v>
      </c>
      <c r="K111" s="192">
        <f t="shared" si="24"/>
        <v>70</v>
      </c>
      <c r="L111" s="193">
        <f t="shared" si="25"/>
        <v>0.17948717948717949</v>
      </c>
      <c r="M111" s="188" t="s">
        <v>587</v>
      </c>
      <c r="N111" s="194">
        <v>42478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5">
        <v>34</v>
      </c>
      <c r="B112" s="196">
        <v>42195</v>
      </c>
      <c r="C112" s="196"/>
      <c r="D112" s="197" t="s">
        <v>670</v>
      </c>
      <c r="E112" s="198" t="s">
        <v>618</v>
      </c>
      <c r="F112" s="199">
        <v>122.5</v>
      </c>
      <c r="G112" s="199"/>
      <c r="H112" s="200">
        <v>61</v>
      </c>
      <c r="I112" s="200">
        <v>172</v>
      </c>
      <c r="J112" s="201" t="s">
        <v>671</v>
      </c>
      <c r="K112" s="202">
        <f t="shared" si="24"/>
        <v>-61.5</v>
      </c>
      <c r="L112" s="203">
        <f t="shared" si="25"/>
        <v>-0.50204081632653064</v>
      </c>
      <c r="M112" s="199" t="s">
        <v>599</v>
      </c>
      <c r="N112" s="196">
        <v>43333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35</v>
      </c>
      <c r="B113" s="186">
        <v>42219</v>
      </c>
      <c r="C113" s="186"/>
      <c r="D113" s="187" t="s">
        <v>672</v>
      </c>
      <c r="E113" s="188" t="s">
        <v>618</v>
      </c>
      <c r="F113" s="189">
        <v>297.5</v>
      </c>
      <c r="G113" s="188"/>
      <c r="H113" s="188">
        <v>350</v>
      </c>
      <c r="I113" s="190">
        <v>360</v>
      </c>
      <c r="J113" s="191" t="s">
        <v>673</v>
      </c>
      <c r="K113" s="192">
        <f t="shared" si="24"/>
        <v>52.5</v>
      </c>
      <c r="L113" s="193">
        <f t="shared" si="25"/>
        <v>0.17647058823529413</v>
      </c>
      <c r="M113" s="188" t="s">
        <v>587</v>
      </c>
      <c r="N113" s="194">
        <v>42232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36</v>
      </c>
      <c r="B114" s="186">
        <v>42219</v>
      </c>
      <c r="C114" s="186"/>
      <c r="D114" s="187" t="s">
        <v>674</v>
      </c>
      <c r="E114" s="188" t="s">
        <v>618</v>
      </c>
      <c r="F114" s="189">
        <v>115.5</v>
      </c>
      <c r="G114" s="188"/>
      <c r="H114" s="188">
        <v>149</v>
      </c>
      <c r="I114" s="190">
        <v>140</v>
      </c>
      <c r="J114" s="191" t="s">
        <v>675</v>
      </c>
      <c r="K114" s="192">
        <f t="shared" si="24"/>
        <v>33.5</v>
      </c>
      <c r="L114" s="193">
        <f t="shared" si="25"/>
        <v>0.29004329004329005</v>
      </c>
      <c r="M114" s="188" t="s">
        <v>587</v>
      </c>
      <c r="N114" s="194">
        <v>42740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37</v>
      </c>
      <c r="B115" s="186">
        <v>42251</v>
      </c>
      <c r="C115" s="186"/>
      <c r="D115" s="187" t="s">
        <v>668</v>
      </c>
      <c r="E115" s="188" t="s">
        <v>618</v>
      </c>
      <c r="F115" s="189">
        <v>226</v>
      </c>
      <c r="G115" s="188"/>
      <c r="H115" s="188">
        <v>292</v>
      </c>
      <c r="I115" s="190">
        <v>292</v>
      </c>
      <c r="J115" s="191" t="s">
        <v>676</v>
      </c>
      <c r="K115" s="192">
        <f t="shared" si="24"/>
        <v>66</v>
      </c>
      <c r="L115" s="193">
        <f t="shared" si="25"/>
        <v>0.29203539823008851</v>
      </c>
      <c r="M115" s="188" t="s">
        <v>587</v>
      </c>
      <c r="N115" s="194">
        <v>42286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38</v>
      </c>
      <c r="B116" s="186">
        <v>42254</v>
      </c>
      <c r="C116" s="186"/>
      <c r="D116" s="187" t="s">
        <v>663</v>
      </c>
      <c r="E116" s="188" t="s">
        <v>618</v>
      </c>
      <c r="F116" s="189">
        <v>232.5</v>
      </c>
      <c r="G116" s="188"/>
      <c r="H116" s="188">
        <v>312.5</v>
      </c>
      <c r="I116" s="190">
        <v>310</v>
      </c>
      <c r="J116" s="191" t="s">
        <v>620</v>
      </c>
      <c r="K116" s="192">
        <f t="shared" si="24"/>
        <v>80</v>
      </c>
      <c r="L116" s="193">
        <f t="shared" si="25"/>
        <v>0.34408602150537637</v>
      </c>
      <c r="M116" s="188" t="s">
        <v>587</v>
      </c>
      <c r="N116" s="19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39</v>
      </c>
      <c r="B117" s="186">
        <v>42268</v>
      </c>
      <c r="C117" s="186"/>
      <c r="D117" s="187" t="s">
        <v>677</v>
      </c>
      <c r="E117" s="188" t="s">
        <v>618</v>
      </c>
      <c r="F117" s="189">
        <v>196.5</v>
      </c>
      <c r="G117" s="188"/>
      <c r="H117" s="188">
        <v>238</v>
      </c>
      <c r="I117" s="190">
        <v>238</v>
      </c>
      <c r="J117" s="191" t="s">
        <v>676</v>
      </c>
      <c r="K117" s="192">
        <f t="shared" si="24"/>
        <v>41.5</v>
      </c>
      <c r="L117" s="193">
        <f t="shared" si="25"/>
        <v>0.21119592875318066</v>
      </c>
      <c r="M117" s="188" t="s">
        <v>587</v>
      </c>
      <c r="N117" s="194">
        <v>42291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40</v>
      </c>
      <c r="B118" s="186">
        <v>42271</v>
      </c>
      <c r="C118" s="186"/>
      <c r="D118" s="187" t="s">
        <v>617</v>
      </c>
      <c r="E118" s="188" t="s">
        <v>618</v>
      </c>
      <c r="F118" s="189">
        <v>65</v>
      </c>
      <c r="G118" s="188"/>
      <c r="H118" s="188">
        <v>82</v>
      </c>
      <c r="I118" s="190">
        <v>82</v>
      </c>
      <c r="J118" s="191" t="s">
        <v>676</v>
      </c>
      <c r="K118" s="192">
        <f t="shared" si="24"/>
        <v>17</v>
      </c>
      <c r="L118" s="193">
        <f t="shared" si="25"/>
        <v>0.26153846153846155</v>
      </c>
      <c r="M118" s="188" t="s">
        <v>587</v>
      </c>
      <c r="N118" s="194">
        <v>42578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41</v>
      </c>
      <c r="B119" s="186">
        <v>42291</v>
      </c>
      <c r="C119" s="186"/>
      <c r="D119" s="187" t="s">
        <v>678</v>
      </c>
      <c r="E119" s="188" t="s">
        <v>618</v>
      </c>
      <c r="F119" s="189">
        <v>144</v>
      </c>
      <c r="G119" s="188"/>
      <c r="H119" s="188">
        <v>182.5</v>
      </c>
      <c r="I119" s="190">
        <v>181</v>
      </c>
      <c r="J119" s="191" t="s">
        <v>676</v>
      </c>
      <c r="K119" s="192">
        <f t="shared" si="24"/>
        <v>38.5</v>
      </c>
      <c r="L119" s="193">
        <f t="shared" si="25"/>
        <v>0.2673611111111111</v>
      </c>
      <c r="M119" s="188" t="s">
        <v>587</v>
      </c>
      <c r="N119" s="194">
        <v>42817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42</v>
      </c>
      <c r="B120" s="186">
        <v>42291</v>
      </c>
      <c r="C120" s="186"/>
      <c r="D120" s="187" t="s">
        <v>679</v>
      </c>
      <c r="E120" s="188" t="s">
        <v>618</v>
      </c>
      <c r="F120" s="189">
        <v>264</v>
      </c>
      <c r="G120" s="188"/>
      <c r="H120" s="188">
        <v>311</v>
      </c>
      <c r="I120" s="190">
        <v>311</v>
      </c>
      <c r="J120" s="191" t="s">
        <v>676</v>
      </c>
      <c r="K120" s="192">
        <f t="shared" si="24"/>
        <v>47</v>
      </c>
      <c r="L120" s="193">
        <f t="shared" si="25"/>
        <v>0.17803030303030304</v>
      </c>
      <c r="M120" s="188" t="s">
        <v>587</v>
      </c>
      <c r="N120" s="194">
        <v>42604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43</v>
      </c>
      <c r="B121" s="186">
        <v>42318</v>
      </c>
      <c r="C121" s="186"/>
      <c r="D121" s="187" t="s">
        <v>680</v>
      </c>
      <c r="E121" s="188" t="s">
        <v>589</v>
      </c>
      <c r="F121" s="189">
        <v>549.5</v>
      </c>
      <c r="G121" s="188"/>
      <c r="H121" s="188">
        <v>630</v>
      </c>
      <c r="I121" s="190">
        <v>630</v>
      </c>
      <c r="J121" s="191" t="s">
        <v>676</v>
      </c>
      <c r="K121" s="192">
        <f t="shared" si="24"/>
        <v>80.5</v>
      </c>
      <c r="L121" s="193">
        <f t="shared" si="25"/>
        <v>0.1464968152866242</v>
      </c>
      <c r="M121" s="188" t="s">
        <v>587</v>
      </c>
      <c r="N121" s="194">
        <v>42419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44</v>
      </c>
      <c r="B122" s="186">
        <v>42342</v>
      </c>
      <c r="C122" s="186"/>
      <c r="D122" s="187" t="s">
        <v>681</v>
      </c>
      <c r="E122" s="188" t="s">
        <v>618</v>
      </c>
      <c r="F122" s="189">
        <v>1027.5</v>
      </c>
      <c r="G122" s="188"/>
      <c r="H122" s="188">
        <v>1315</v>
      </c>
      <c r="I122" s="190">
        <v>1250</v>
      </c>
      <c r="J122" s="191" t="s">
        <v>676</v>
      </c>
      <c r="K122" s="192">
        <f t="shared" si="24"/>
        <v>287.5</v>
      </c>
      <c r="L122" s="193">
        <f t="shared" si="25"/>
        <v>0.27980535279805352</v>
      </c>
      <c r="M122" s="188" t="s">
        <v>587</v>
      </c>
      <c r="N122" s="194">
        <v>43244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45</v>
      </c>
      <c r="B123" s="186">
        <v>42367</v>
      </c>
      <c r="C123" s="186"/>
      <c r="D123" s="187" t="s">
        <v>682</v>
      </c>
      <c r="E123" s="188" t="s">
        <v>618</v>
      </c>
      <c r="F123" s="189">
        <v>465</v>
      </c>
      <c r="G123" s="188"/>
      <c r="H123" s="188">
        <v>540</v>
      </c>
      <c r="I123" s="190">
        <v>540</v>
      </c>
      <c r="J123" s="191" t="s">
        <v>676</v>
      </c>
      <c r="K123" s="192">
        <f t="shared" si="24"/>
        <v>75</v>
      </c>
      <c r="L123" s="193">
        <f t="shared" si="25"/>
        <v>0.16129032258064516</v>
      </c>
      <c r="M123" s="188" t="s">
        <v>587</v>
      </c>
      <c r="N123" s="194">
        <v>42530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46</v>
      </c>
      <c r="B124" s="186">
        <v>42380</v>
      </c>
      <c r="C124" s="186"/>
      <c r="D124" s="187" t="s">
        <v>381</v>
      </c>
      <c r="E124" s="188" t="s">
        <v>589</v>
      </c>
      <c r="F124" s="189">
        <v>81</v>
      </c>
      <c r="G124" s="188"/>
      <c r="H124" s="188">
        <v>110</v>
      </c>
      <c r="I124" s="190">
        <v>110</v>
      </c>
      <c r="J124" s="191" t="s">
        <v>676</v>
      </c>
      <c r="K124" s="192">
        <f t="shared" si="24"/>
        <v>29</v>
      </c>
      <c r="L124" s="193">
        <f t="shared" si="25"/>
        <v>0.35802469135802467</v>
      </c>
      <c r="M124" s="188" t="s">
        <v>587</v>
      </c>
      <c r="N124" s="194">
        <v>42745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47</v>
      </c>
      <c r="B125" s="186">
        <v>42382</v>
      </c>
      <c r="C125" s="186"/>
      <c r="D125" s="187" t="s">
        <v>683</v>
      </c>
      <c r="E125" s="188" t="s">
        <v>589</v>
      </c>
      <c r="F125" s="189">
        <v>417.5</v>
      </c>
      <c r="G125" s="188"/>
      <c r="H125" s="188">
        <v>547</v>
      </c>
      <c r="I125" s="190">
        <v>535</v>
      </c>
      <c r="J125" s="191" t="s">
        <v>676</v>
      </c>
      <c r="K125" s="192">
        <f t="shared" si="24"/>
        <v>129.5</v>
      </c>
      <c r="L125" s="193">
        <f t="shared" si="25"/>
        <v>0.31017964071856285</v>
      </c>
      <c r="M125" s="188" t="s">
        <v>587</v>
      </c>
      <c r="N125" s="194">
        <v>42578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48</v>
      </c>
      <c r="B126" s="186">
        <v>42408</v>
      </c>
      <c r="C126" s="186"/>
      <c r="D126" s="187" t="s">
        <v>684</v>
      </c>
      <c r="E126" s="188" t="s">
        <v>618</v>
      </c>
      <c r="F126" s="189">
        <v>650</v>
      </c>
      <c r="G126" s="188"/>
      <c r="H126" s="188">
        <v>800</v>
      </c>
      <c r="I126" s="190">
        <v>800</v>
      </c>
      <c r="J126" s="191" t="s">
        <v>676</v>
      </c>
      <c r="K126" s="192">
        <f t="shared" si="24"/>
        <v>150</v>
      </c>
      <c r="L126" s="193">
        <f t="shared" si="25"/>
        <v>0.23076923076923078</v>
      </c>
      <c r="M126" s="188" t="s">
        <v>587</v>
      </c>
      <c r="N126" s="194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49</v>
      </c>
      <c r="B127" s="186">
        <v>42433</v>
      </c>
      <c r="C127" s="186"/>
      <c r="D127" s="187" t="s">
        <v>210</v>
      </c>
      <c r="E127" s="188" t="s">
        <v>618</v>
      </c>
      <c r="F127" s="189">
        <v>437.5</v>
      </c>
      <c r="G127" s="188"/>
      <c r="H127" s="188">
        <v>504.5</v>
      </c>
      <c r="I127" s="190">
        <v>522</v>
      </c>
      <c r="J127" s="191" t="s">
        <v>685</v>
      </c>
      <c r="K127" s="192">
        <f t="shared" si="24"/>
        <v>67</v>
      </c>
      <c r="L127" s="193">
        <f t="shared" si="25"/>
        <v>0.15314285714285714</v>
      </c>
      <c r="M127" s="188" t="s">
        <v>587</v>
      </c>
      <c r="N127" s="194">
        <v>42480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50</v>
      </c>
      <c r="B128" s="186">
        <v>42438</v>
      </c>
      <c r="C128" s="186"/>
      <c r="D128" s="187" t="s">
        <v>686</v>
      </c>
      <c r="E128" s="188" t="s">
        <v>618</v>
      </c>
      <c r="F128" s="189">
        <v>189.5</v>
      </c>
      <c r="G128" s="188"/>
      <c r="H128" s="188">
        <v>218</v>
      </c>
      <c r="I128" s="190">
        <v>218</v>
      </c>
      <c r="J128" s="191" t="s">
        <v>676</v>
      </c>
      <c r="K128" s="192">
        <f t="shared" si="24"/>
        <v>28.5</v>
      </c>
      <c r="L128" s="193">
        <f t="shared" si="25"/>
        <v>0.15039577836411611</v>
      </c>
      <c r="M128" s="188" t="s">
        <v>587</v>
      </c>
      <c r="N128" s="194">
        <v>43034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51</v>
      </c>
      <c r="B129" s="196">
        <v>42471</v>
      </c>
      <c r="C129" s="196"/>
      <c r="D129" s="204" t="s">
        <v>687</v>
      </c>
      <c r="E129" s="199" t="s">
        <v>618</v>
      </c>
      <c r="F129" s="199">
        <v>36.5</v>
      </c>
      <c r="G129" s="200"/>
      <c r="H129" s="200">
        <v>15.85</v>
      </c>
      <c r="I129" s="200">
        <v>60</v>
      </c>
      <c r="J129" s="201" t="s">
        <v>688</v>
      </c>
      <c r="K129" s="202">
        <f t="shared" si="24"/>
        <v>-20.65</v>
      </c>
      <c r="L129" s="203">
        <f t="shared" si="25"/>
        <v>-0.5657534246575342</v>
      </c>
      <c r="M129" s="199" t="s">
        <v>599</v>
      </c>
      <c r="N129" s="207">
        <v>43627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52</v>
      </c>
      <c r="B130" s="186">
        <v>42472</v>
      </c>
      <c r="C130" s="186"/>
      <c r="D130" s="187" t="s">
        <v>689</v>
      </c>
      <c r="E130" s="188" t="s">
        <v>618</v>
      </c>
      <c r="F130" s="189">
        <v>93</v>
      </c>
      <c r="G130" s="188"/>
      <c r="H130" s="188">
        <v>149</v>
      </c>
      <c r="I130" s="190">
        <v>140</v>
      </c>
      <c r="J130" s="191" t="s">
        <v>690</v>
      </c>
      <c r="K130" s="192">
        <f t="shared" si="24"/>
        <v>56</v>
      </c>
      <c r="L130" s="193">
        <f t="shared" si="25"/>
        <v>0.60215053763440862</v>
      </c>
      <c r="M130" s="188" t="s">
        <v>587</v>
      </c>
      <c r="N130" s="194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53</v>
      </c>
      <c r="B131" s="186">
        <v>42472</v>
      </c>
      <c r="C131" s="186"/>
      <c r="D131" s="187" t="s">
        <v>691</v>
      </c>
      <c r="E131" s="188" t="s">
        <v>618</v>
      </c>
      <c r="F131" s="189">
        <v>130</v>
      </c>
      <c r="G131" s="188"/>
      <c r="H131" s="188">
        <v>150</v>
      </c>
      <c r="I131" s="190" t="s">
        <v>692</v>
      </c>
      <c r="J131" s="191" t="s">
        <v>676</v>
      </c>
      <c r="K131" s="192">
        <f t="shared" si="24"/>
        <v>20</v>
      </c>
      <c r="L131" s="193">
        <f t="shared" si="25"/>
        <v>0.15384615384615385</v>
      </c>
      <c r="M131" s="188" t="s">
        <v>587</v>
      </c>
      <c r="N131" s="194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54</v>
      </c>
      <c r="B132" s="186">
        <v>42473</v>
      </c>
      <c r="C132" s="186"/>
      <c r="D132" s="187" t="s">
        <v>693</v>
      </c>
      <c r="E132" s="188" t="s">
        <v>618</v>
      </c>
      <c r="F132" s="189">
        <v>196</v>
      </c>
      <c r="G132" s="188"/>
      <c r="H132" s="188">
        <v>299</v>
      </c>
      <c r="I132" s="190">
        <v>299</v>
      </c>
      <c r="J132" s="191" t="s">
        <v>676</v>
      </c>
      <c r="K132" s="192">
        <v>103</v>
      </c>
      <c r="L132" s="193">
        <v>0.52551020408163296</v>
      </c>
      <c r="M132" s="188" t="s">
        <v>587</v>
      </c>
      <c r="N132" s="194">
        <v>42620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55</v>
      </c>
      <c r="B133" s="186">
        <v>42473</v>
      </c>
      <c r="C133" s="186"/>
      <c r="D133" s="187" t="s">
        <v>694</v>
      </c>
      <c r="E133" s="188" t="s">
        <v>618</v>
      </c>
      <c r="F133" s="189">
        <v>88</v>
      </c>
      <c r="G133" s="188"/>
      <c r="H133" s="188">
        <v>103</v>
      </c>
      <c r="I133" s="190">
        <v>103</v>
      </c>
      <c r="J133" s="191" t="s">
        <v>676</v>
      </c>
      <c r="K133" s="192">
        <v>15</v>
      </c>
      <c r="L133" s="193">
        <v>0.170454545454545</v>
      </c>
      <c r="M133" s="188" t="s">
        <v>587</v>
      </c>
      <c r="N133" s="19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56</v>
      </c>
      <c r="B134" s="186">
        <v>42492</v>
      </c>
      <c r="C134" s="186"/>
      <c r="D134" s="187" t="s">
        <v>695</v>
      </c>
      <c r="E134" s="188" t="s">
        <v>618</v>
      </c>
      <c r="F134" s="189">
        <v>127.5</v>
      </c>
      <c r="G134" s="188"/>
      <c r="H134" s="188">
        <v>148</v>
      </c>
      <c r="I134" s="190" t="s">
        <v>696</v>
      </c>
      <c r="J134" s="191" t="s">
        <v>676</v>
      </c>
      <c r="K134" s="192">
        <f>H134-F134</f>
        <v>20.5</v>
      </c>
      <c r="L134" s="193">
        <f>K134/F134</f>
        <v>0.16078431372549021</v>
      </c>
      <c r="M134" s="188" t="s">
        <v>587</v>
      </c>
      <c r="N134" s="194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57</v>
      </c>
      <c r="B135" s="186">
        <v>42493</v>
      </c>
      <c r="C135" s="186"/>
      <c r="D135" s="187" t="s">
        <v>697</v>
      </c>
      <c r="E135" s="188" t="s">
        <v>618</v>
      </c>
      <c r="F135" s="189">
        <v>675</v>
      </c>
      <c r="G135" s="188"/>
      <c r="H135" s="188">
        <v>815</v>
      </c>
      <c r="I135" s="190" t="s">
        <v>698</v>
      </c>
      <c r="J135" s="191" t="s">
        <v>676</v>
      </c>
      <c r="K135" s="192">
        <f>H135-F135</f>
        <v>140</v>
      </c>
      <c r="L135" s="193">
        <f>K135/F135</f>
        <v>0.2074074074074074</v>
      </c>
      <c r="M135" s="188" t="s">
        <v>587</v>
      </c>
      <c r="N135" s="194">
        <v>43154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58</v>
      </c>
      <c r="B136" s="196">
        <v>42522</v>
      </c>
      <c r="C136" s="196"/>
      <c r="D136" s="197" t="s">
        <v>699</v>
      </c>
      <c r="E136" s="198" t="s">
        <v>618</v>
      </c>
      <c r="F136" s="199">
        <v>500</v>
      </c>
      <c r="G136" s="199"/>
      <c r="H136" s="200">
        <v>232.5</v>
      </c>
      <c r="I136" s="200" t="s">
        <v>700</v>
      </c>
      <c r="J136" s="201" t="s">
        <v>701</v>
      </c>
      <c r="K136" s="202">
        <f>H136-F136</f>
        <v>-267.5</v>
      </c>
      <c r="L136" s="203">
        <f>K136/F136</f>
        <v>-0.53500000000000003</v>
      </c>
      <c r="M136" s="199" t="s">
        <v>599</v>
      </c>
      <c r="N136" s="196">
        <v>43735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59</v>
      </c>
      <c r="B137" s="186">
        <v>42527</v>
      </c>
      <c r="C137" s="186"/>
      <c r="D137" s="187" t="s">
        <v>539</v>
      </c>
      <c r="E137" s="188" t="s">
        <v>618</v>
      </c>
      <c r="F137" s="189">
        <v>110</v>
      </c>
      <c r="G137" s="188"/>
      <c r="H137" s="188">
        <v>126.5</v>
      </c>
      <c r="I137" s="190">
        <v>125</v>
      </c>
      <c r="J137" s="191" t="s">
        <v>627</v>
      </c>
      <c r="K137" s="192">
        <f>H137-F137</f>
        <v>16.5</v>
      </c>
      <c r="L137" s="193">
        <f>K137/F137</f>
        <v>0.15</v>
      </c>
      <c r="M137" s="188" t="s">
        <v>587</v>
      </c>
      <c r="N137" s="194">
        <v>42552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60</v>
      </c>
      <c r="B138" s="186">
        <v>42538</v>
      </c>
      <c r="C138" s="186"/>
      <c r="D138" s="187" t="s">
        <v>702</v>
      </c>
      <c r="E138" s="188" t="s">
        <v>618</v>
      </c>
      <c r="F138" s="189">
        <v>44</v>
      </c>
      <c r="G138" s="188"/>
      <c r="H138" s="188">
        <v>69.5</v>
      </c>
      <c r="I138" s="190">
        <v>69.5</v>
      </c>
      <c r="J138" s="191" t="s">
        <v>703</v>
      </c>
      <c r="K138" s="192">
        <f>H138-F138</f>
        <v>25.5</v>
      </c>
      <c r="L138" s="193">
        <f>K138/F138</f>
        <v>0.57954545454545459</v>
      </c>
      <c r="M138" s="188" t="s">
        <v>587</v>
      </c>
      <c r="N138" s="194">
        <v>42977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61</v>
      </c>
      <c r="B139" s="186">
        <v>42549</v>
      </c>
      <c r="C139" s="186"/>
      <c r="D139" s="187" t="s">
        <v>704</v>
      </c>
      <c r="E139" s="188" t="s">
        <v>618</v>
      </c>
      <c r="F139" s="189">
        <v>262.5</v>
      </c>
      <c r="G139" s="188"/>
      <c r="H139" s="188">
        <v>340</v>
      </c>
      <c r="I139" s="190">
        <v>333</v>
      </c>
      <c r="J139" s="191" t="s">
        <v>705</v>
      </c>
      <c r="K139" s="192">
        <v>77.5</v>
      </c>
      <c r="L139" s="193">
        <v>0.29523809523809502</v>
      </c>
      <c r="M139" s="188" t="s">
        <v>587</v>
      </c>
      <c r="N139" s="194">
        <v>43017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62</v>
      </c>
      <c r="B140" s="186">
        <v>42549</v>
      </c>
      <c r="C140" s="186"/>
      <c r="D140" s="187" t="s">
        <v>706</v>
      </c>
      <c r="E140" s="188" t="s">
        <v>618</v>
      </c>
      <c r="F140" s="189">
        <v>840</v>
      </c>
      <c r="G140" s="188"/>
      <c r="H140" s="188">
        <v>1230</v>
      </c>
      <c r="I140" s="190">
        <v>1230</v>
      </c>
      <c r="J140" s="191" t="s">
        <v>676</v>
      </c>
      <c r="K140" s="192">
        <v>390</v>
      </c>
      <c r="L140" s="193">
        <v>0.46428571428571402</v>
      </c>
      <c r="M140" s="188" t="s">
        <v>587</v>
      </c>
      <c r="N140" s="194">
        <v>42649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8">
        <v>63</v>
      </c>
      <c r="B141" s="209">
        <v>42556</v>
      </c>
      <c r="C141" s="209"/>
      <c r="D141" s="210" t="s">
        <v>707</v>
      </c>
      <c r="E141" s="211" t="s">
        <v>618</v>
      </c>
      <c r="F141" s="211">
        <v>395</v>
      </c>
      <c r="G141" s="212"/>
      <c r="H141" s="212">
        <f>(468.5+342.5)/2</f>
        <v>405.5</v>
      </c>
      <c r="I141" s="212">
        <v>510</v>
      </c>
      <c r="J141" s="213" t="s">
        <v>708</v>
      </c>
      <c r="K141" s="214">
        <f t="shared" ref="K141:K147" si="26">H141-F141</f>
        <v>10.5</v>
      </c>
      <c r="L141" s="215">
        <f t="shared" ref="L141:L147" si="27">K141/F141</f>
        <v>2.6582278481012658E-2</v>
      </c>
      <c r="M141" s="211" t="s">
        <v>709</v>
      </c>
      <c r="N141" s="209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64</v>
      </c>
      <c r="B142" s="196">
        <v>42584</v>
      </c>
      <c r="C142" s="196"/>
      <c r="D142" s="197" t="s">
        <v>710</v>
      </c>
      <c r="E142" s="198" t="s">
        <v>589</v>
      </c>
      <c r="F142" s="199">
        <f>169.5-12.8</f>
        <v>156.69999999999999</v>
      </c>
      <c r="G142" s="199"/>
      <c r="H142" s="200">
        <v>77</v>
      </c>
      <c r="I142" s="200" t="s">
        <v>711</v>
      </c>
      <c r="J142" s="201" t="s">
        <v>712</v>
      </c>
      <c r="K142" s="202">
        <f t="shared" si="26"/>
        <v>-79.699999999999989</v>
      </c>
      <c r="L142" s="203">
        <f t="shared" si="27"/>
        <v>-0.50861518825781749</v>
      </c>
      <c r="M142" s="199" t="s">
        <v>599</v>
      </c>
      <c r="N142" s="196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65</v>
      </c>
      <c r="B143" s="196">
        <v>42586</v>
      </c>
      <c r="C143" s="196"/>
      <c r="D143" s="197" t="s">
        <v>713</v>
      </c>
      <c r="E143" s="198" t="s">
        <v>618</v>
      </c>
      <c r="F143" s="199">
        <v>400</v>
      </c>
      <c r="G143" s="199"/>
      <c r="H143" s="200">
        <v>305</v>
      </c>
      <c r="I143" s="200">
        <v>475</v>
      </c>
      <c r="J143" s="201" t="s">
        <v>714</v>
      </c>
      <c r="K143" s="202">
        <f t="shared" si="26"/>
        <v>-95</v>
      </c>
      <c r="L143" s="203">
        <f t="shared" si="27"/>
        <v>-0.23749999999999999</v>
      </c>
      <c r="M143" s="199" t="s">
        <v>599</v>
      </c>
      <c r="N143" s="196">
        <v>43606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66</v>
      </c>
      <c r="B144" s="186">
        <v>42593</v>
      </c>
      <c r="C144" s="186"/>
      <c r="D144" s="187" t="s">
        <v>715</v>
      </c>
      <c r="E144" s="188" t="s">
        <v>618</v>
      </c>
      <c r="F144" s="189">
        <v>86.5</v>
      </c>
      <c r="G144" s="188"/>
      <c r="H144" s="188">
        <v>130</v>
      </c>
      <c r="I144" s="190">
        <v>130</v>
      </c>
      <c r="J144" s="191" t="s">
        <v>716</v>
      </c>
      <c r="K144" s="192">
        <f t="shared" si="26"/>
        <v>43.5</v>
      </c>
      <c r="L144" s="193">
        <f t="shared" si="27"/>
        <v>0.50289017341040465</v>
      </c>
      <c r="M144" s="188" t="s">
        <v>587</v>
      </c>
      <c r="N144" s="194">
        <v>43091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67</v>
      </c>
      <c r="B145" s="196">
        <v>42600</v>
      </c>
      <c r="C145" s="196"/>
      <c r="D145" s="197" t="s">
        <v>109</v>
      </c>
      <c r="E145" s="198" t="s">
        <v>618</v>
      </c>
      <c r="F145" s="199">
        <v>133.5</v>
      </c>
      <c r="G145" s="199"/>
      <c r="H145" s="200">
        <v>126.5</v>
      </c>
      <c r="I145" s="200">
        <v>178</v>
      </c>
      <c r="J145" s="201" t="s">
        <v>717</v>
      </c>
      <c r="K145" s="202">
        <f t="shared" si="26"/>
        <v>-7</v>
      </c>
      <c r="L145" s="203">
        <f t="shared" si="27"/>
        <v>-5.2434456928838954E-2</v>
      </c>
      <c r="M145" s="199" t="s">
        <v>599</v>
      </c>
      <c r="N145" s="196">
        <v>42615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68</v>
      </c>
      <c r="B146" s="186">
        <v>42613</v>
      </c>
      <c r="C146" s="186"/>
      <c r="D146" s="187" t="s">
        <v>718</v>
      </c>
      <c r="E146" s="188" t="s">
        <v>618</v>
      </c>
      <c r="F146" s="189">
        <v>560</v>
      </c>
      <c r="G146" s="188"/>
      <c r="H146" s="188">
        <v>725</v>
      </c>
      <c r="I146" s="190">
        <v>725</v>
      </c>
      <c r="J146" s="191" t="s">
        <v>620</v>
      </c>
      <c r="K146" s="192">
        <f t="shared" si="26"/>
        <v>165</v>
      </c>
      <c r="L146" s="193">
        <f t="shared" si="27"/>
        <v>0.29464285714285715</v>
      </c>
      <c r="M146" s="188" t="s">
        <v>587</v>
      </c>
      <c r="N146" s="194">
        <v>42456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69</v>
      </c>
      <c r="B147" s="186">
        <v>42614</v>
      </c>
      <c r="C147" s="186"/>
      <c r="D147" s="187" t="s">
        <v>719</v>
      </c>
      <c r="E147" s="188" t="s">
        <v>618</v>
      </c>
      <c r="F147" s="189">
        <v>160.5</v>
      </c>
      <c r="G147" s="188"/>
      <c r="H147" s="188">
        <v>210</v>
      </c>
      <c r="I147" s="190">
        <v>210</v>
      </c>
      <c r="J147" s="191" t="s">
        <v>620</v>
      </c>
      <c r="K147" s="192">
        <f t="shared" si="26"/>
        <v>49.5</v>
      </c>
      <c r="L147" s="193">
        <f t="shared" si="27"/>
        <v>0.30841121495327101</v>
      </c>
      <c r="M147" s="188" t="s">
        <v>587</v>
      </c>
      <c r="N147" s="194">
        <v>42871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70</v>
      </c>
      <c r="B148" s="186">
        <v>42646</v>
      </c>
      <c r="C148" s="186"/>
      <c r="D148" s="187" t="s">
        <v>395</v>
      </c>
      <c r="E148" s="188" t="s">
        <v>618</v>
      </c>
      <c r="F148" s="189">
        <v>430</v>
      </c>
      <c r="G148" s="188"/>
      <c r="H148" s="188">
        <v>596</v>
      </c>
      <c r="I148" s="190">
        <v>575</v>
      </c>
      <c r="J148" s="191" t="s">
        <v>720</v>
      </c>
      <c r="K148" s="192">
        <v>166</v>
      </c>
      <c r="L148" s="193">
        <v>0.38604651162790699</v>
      </c>
      <c r="M148" s="188" t="s">
        <v>587</v>
      </c>
      <c r="N148" s="194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71</v>
      </c>
      <c r="B149" s="186">
        <v>42657</v>
      </c>
      <c r="C149" s="186"/>
      <c r="D149" s="187" t="s">
        <v>721</v>
      </c>
      <c r="E149" s="188" t="s">
        <v>618</v>
      </c>
      <c r="F149" s="189">
        <v>280</v>
      </c>
      <c r="G149" s="188"/>
      <c r="H149" s="188">
        <v>345</v>
      </c>
      <c r="I149" s="190">
        <v>345</v>
      </c>
      <c r="J149" s="191" t="s">
        <v>620</v>
      </c>
      <c r="K149" s="192">
        <f t="shared" ref="K149:K154" si="28">H149-F149</f>
        <v>65</v>
      </c>
      <c r="L149" s="193">
        <f>K149/F149</f>
        <v>0.23214285714285715</v>
      </c>
      <c r="M149" s="188" t="s">
        <v>587</v>
      </c>
      <c r="N149" s="194">
        <v>42814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72</v>
      </c>
      <c r="B150" s="186">
        <v>42657</v>
      </c>
      <c r="C150" s="186"/>
      <c r="D150" s="187" t="s">
        <v>722</v>
      </c>
      <c r="E150" s="188" t="s">
        <v>618</v>
      </c>
      <c r="F150" s="189">
        <v>245</v>
      </c>
      <c r="G150" s="188"/>
      <c r="H150" s="188">
        <v>325.5</v>
      </c>
      <c r="I150" s="190">
        <v>330</v>
      </c>
      <c r="J150" s="191" t="s">
        <v>723</v>
      </c>
      <c r="K150" s="192">
        <f t="shared" si="28"/>
        <v>80.5</v>
      </c>
      <c r="L150" s="193">
        <f>K150/F150</f>
        <v>0.32857142857142857</v>
      </c>
      <c r="M150" s="188" t="s">
        <v>587</v>
      </c>
      <c r="N150" s="194">
        <v>42769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73</v>
      </c>
      <c r="B151" s="186">
        <v>42660</v>
      </c>
      <c r="C151" s="186"/>
      <c r="D151" s="187" t="s">
        <v>345</v>
      </c>
      <c r="E151" s="188" t="s">
        <v>618</v>
      </c>
      <c r="F151" s="189">
        <v>125</v>
      </c>
      <c r="G151" s="188"/>
      <c r="H151" s="188">
        <v>160</v>
      </c>
      <c r="I151" s="190">
        <v>160</v>
      </c>
      <c r="J151" s="191" t="s">
        <v>676</v>
      </c>
      <c r="K151" s="192">
        <f t="shared" si="28"/>
        <v>35</v>
      </c>
      <c r="L151" s="193">
        <v>0.28000000000000003</v>
      </c>
      <c r="M151" s="188" t="s">
        <v>587</v>
      </c>
      <c r="N151" s="194">
        <v>42803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74</v>
      </c>
      <c r="B152" s="186">
        <v>42660</v>
      </c>
      <c r="C152" s="186"/>
      <c r="D152" s="187" t="s">
        <v>468</v>
      </c>
      <c r="E152" s="188" t="s">
        <v>618</v>
      </c>
      <c r="F152" s="189">
        <v>114</v>
      </c>
      <c r="G152" s="188"/>
      <c r="H152" s="188">
        <v>145</v>
      </c>
      <c r="I152" s="190">
        <v>145</v>
      </c>
      <c r="J152" s="191" t="s">
        <v>676</v>
      </c>
      <c r="K152" s="192">
        <f t="shared" si="28"/>
        <v>31</v>
      </c>
      <c r="L152" s="193">
        <f>K152/F152</f>
        <v>0.27192982456140352</v>
      </c>
      <c r="M152" s="188" t="s">
        <v>587</v>
      </c>
      <c r="N152" s="194">
        <v>42859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75</v>
      </c>
      <c r="B153" s="186">
        <v>42660</v>
      </c>
      <c r="C153" s="186"/>
      <c r="D153" s="187" t="s">
        <v>724</v>
      </c>
      <c r="E153" s="188" t="s">
        <v>618</v>
      </c>
      <c r="F153" s="189">
        <v>212</v>
      </c>
      <c r="G153" s="188"/>
      <c r="H153" s="188">
        <v>280</v>
      </c>
      <c r="I153" s="190">
        <v>276</v>
      </c>
      <c r="J153" s="191" t="s">
        <v>725</v>
      </c>
      <c r="K153" s="192">
        <f t="shared" si="28"/>
        <v>68</v>
      </c>
      <c r="L153" s="193">
        <f>K153/F153</f>
        <v>0.32075471698113206</v>
      </c>
      <c r="M153" s="188" t="s">
        <v>587</v>
      </c>
      <c r="N153" s="194">
        <v>42858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76</v>
      </c>
      <c r="B154" s="186">
        <v>42678</v>
      </c>
      <c r="C154" s="186"/>
      <c r="D154" s="187" t="s">
        <v>456</v>
      </c>
      <c r="E154" s="188" t="s">
        <v>618</v>
      </c>
      <c r="F154" s="189">
        <v>155</v>
      </c>
      <c r="G154" s="188"/>
      <c r="H154" s="188">
        <v>210</v>
      </c>
      <c r="I154" s="190">
        <v>210</v>
      </c>
      <c r="J154" s="191" t="s">
        <v>726</v>
      </c>
      <c r="K154" s="192">
        <f t="shared" si="28"/>
        <v>55</v>
      </c>
      <c r="L154" s="193">
        <f>K154/F154</f>
        <v>0.35483870967741937</v>
      </c>
      <c r="M154" s="188" t="s">
        <v>587</v>
      </c>
      <c r="N154" s="194">
        <v>42944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77</v>
      </c>
      <c r="B155" s="196">
        <v>42710</v>
      </c>
      <c r="C155" s="196"/>
      <c r="D155" s="197" t="s">
        <v>727</v>
      </c>
      <c r="E155" s="198" t="s">
        <v>618</v>
      </c>
      <c r="F155" s="199">
        <v>150.5</v>
      </c>
      <c r="G155" s="199"/>
      <c r="H155" s="200">
        <v>72.5</v>
      </c>
      <c r="I155" s="200">
        <v>174</v>
      </c>
      <c r="J155" s="201" t="s">
        <v>728</v>
      </c>
      <c r="K155" s="202">
        <v>-78</v>
      </c>
      <c r="L155" s="203">
        <v>-0.51827242524916906</v>
      </c>
      <c r="M155" s="199" t="s">
        <v>599</v>
      </c>
      <c r="N155" s="196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78</v>
      </c>
      <c r="B156" s="186">
        <v>42712</v>
      </c>
      <c r="C156" s="186"/>
      <c r="D156" s="187" t="s">
        <v>729</v>
      </c>
      <c r="E156" s="188" t="s">
        <v>618</v>
      </c>
      <c r="F156" s="189">
        <v>380</v>
      </c>
      <c r="G156" s="188"/>
      <c r="H156" s="188">
        <v>478</v>
      </c>
      <c r="I156" s="190">
        <v>468</v>
      </c>
      <c r="J156" s="191" t="s">
        <v>676</v>
      </c>
      <c r="K156" s="192">
        <f>H156-F156</f>
        <v>98</v>
      </c>
      <c r="L156" s="193">
        <f>K156/F156</f>
        <v>0.25789473684210529</v>
      </c>
      <c r="M156" s="188" t="s">
        <v>587</v>
      </c>
      <c r="N156" s="194">
        <v>43025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79</v>
      </c>
      <c r="B157" s="186">
        <v>42734</v>
      </c>
      <c r="C157" s="186"/>
      <c r="D157" s="187" t="s">
        <v>108</v>
      </c>
      <c r="E157" s="188" t="s">
        <v>618</v>
      </c>
      <c r="F157" s="189">
        <v>305</v>
      </c>
      <c r="G157" s="188"/>
      <c r="H157" s="188">
        <v>375</v>
      </c>
      <c r="I157" s="190">
        <v>375</v>
      </c>
      <c r="J157" s="191" t="s">
        <v>676</v>
      </c>
      <c r="K157" s="192">
        <f>H157-F157</f>
        <v>70</v>
      </c>
      <c r="L157" s="193">
        <f>K157/F157</f>
        <v>0.22950819672131148</v>
      </c>
      <c r="M157" s="188" t="s">
        <v>587</v>
      </c>
      <c r="N157" s="194">
        <v>42768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80</v>
      </c>
      <c r="B158" s="186">
        <v>42739</v>
      </c>
      <c r="C158" s="186"/>
      <c r="D158" s="187" t="s">
        <v>94</v>
      </c>
      <c r="E158" s="188" t="s">
        <v>618</v>
      </c>
      <c r="F158" s="189">
        <v>99.5</v>
      </c>
      <c r="G158" s="188"/>
      <c r="H158" s="188">
        <v>158</v>
      </c>
      <c r="I158" s="190">
        <v>158</v>
      </c>
      <c r="J158" s="191" t="s">
        <v>676</v>
      </c>
      <c r="K158" s="192">
        <f>H158-F158</f>
        <v>58.5</v>
      </c>
      <c r="L158" s="193">
        <f>K158/F158</f>
        <v>0.5879396984924623</v>
      </c>
      <c r="M158" s="188" t="s">
        <v>587</v>
      </c>
      <c r="N158" s="19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81</v>
      </c>
      <c r="B159" s="186">
        <v>42739</v>
      </c>
      <c r="C159" s="186"/>
      <c r="D159" s="187" t="s">
        <v>94</v>
      </c>
      <c r="E159" s="188" t="s">
        <v>618</v>
      </c>
      <c r="F159" s="189">
        <v>99.5</v>
      </c>
      <c r="G159" s="188"/>
      <c r="H159" s="188">
        <v>158</v>
      </c>
      <c r="I159" s="190">
        <v>158</v>
      </c>
      <c r="J159" s="191" t="s">
        <v>676</v>
      </c>
      <c r="K159" s="192">
        <v>58.5</v>
      </c>
      <c r="L159" s="193">
        <v>0.58793969849246197</v>
      </c>
      <c r="M159" s="188" t="s">
        <v>587</v>
      </c>
      <c r="N159" s="194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82</v>
      </c>
      <c r="B160" s="186">
        <v>42786</v>
      </c>
      <c r="C160" s="186"/>
      <c r="D160" s="187" t="s">
        <v>185</v>
      </c>
      <c r="E160" s="188" t="s">
        <v>618</v>
      </c>
      <c r="F160" s="189">
        <v>140.5</v>
      </c>
      <c r="G160" s="188"/>
      <c r="H160" s="188">
        <v>220</v>
      </c>
      <c r="I160" s="190">
        <v>220</v>
      </c>
      <c r="J160" s="191" t="s">
        <v>676</v>
      </c>
      <c r="K160" s="192">
        <f>H160-F160</f>
        <v>79.5</v>
      </c>
      <c r="L160" s="193">
        <f>K160/F160</f>
        <v>0.5658362989323843</v>
      </c>
      <c r="M160" s="188" t="s">
        <v>587</v>
      </c>
      <c r="N160" s="194">
        <v>42864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83</v>
      </c>
      <c r="B161" s="186">
        <v>42786</v>
      </c>
      <c r="C161" s="186"/>
      <c r="D161" s="187" t="s">
        <v>730</v>
      </c>
      <c r="E161" s="188" t="s">
        <v>618</v>
      </c>
      <c r="F161" s="189">
        <v>202.5</v>
      </c>
      <c r="G161" s="188"/>
      <c r="H161" s="188">
        <v>234</v>
      </c>
      <c r="I161" s="190">
        <v>234</v>
      </c>
      <c r="J161" s="191" t="s">
        <v>676</v>
      </c>
      <c r="K161" s="192">
        <v>31.5</v>
      </c>
      <c r="L161" s="193">
        <v>0.155555555555556</v>
      </c>
      <c r="M161" s="188" t="s">
        <v>587</v>
      </c>
      <c r="N161" s="194">
        <v>42836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84</v>
      </c>
      <c r="B162" s="186">
        <v>42818</v>
      </c>
      <c r="C162" s="186"/>
      <c r="D162" s="187" t="s">
        <v>731</v>
      </c>
      <c r="E162" s="188" t="s">
        <v>618</v>
      </c>
      <c r="F162" s="189">
        <v>300.5</v>
      </c>
      <c r="G162" s="188"/>
      <c r="H162" s="188">
        <v>417.5</v>
      </c>
      <c r="I162" s="190">
        <v>420</v>
      </c>
      <c r="J162" s="191" t="s">
        <v>732</v>
      </c>
      <c r="K162" s="192">
        <f>H162-F162</f>
        <v>117</v>
      </c>
      <c r="L162" s="193">
        <f>K162/F162</f>
        <v>0.38935108153078202</v>
      </c>
      <c r="M162" s="188" t="s">
        <v>587</v>
      </c>
      <c r="N162" s="194">
        <v>43070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85</v>
      </c>
      <c r="B163" s="186">
        <v>42818</v>
      </c>
      <c r="C163" s="186"/>
      <c r="D163" s="187" t="s">
        <v>706</v>
      </c>
      <c r="E163" s="188" t="s">
        <v>618</v>
      </c>
      <c r="F163" s="189">
        <v>850</v>
      </c>
      <c r="G163" s="188"/>
      <c r="H163" s="188">
        <v>1042.5</v>
      </c>
      <c r="I163" s="190">
        <v>1023</v>
      </c>
      <c r="J163" s="191" t="s">
        <v>733</v>
      </c>
      <c r="K163" s="192">
        <v>192.5</v>
      </c>
      <c r="L163" s="193">
        <v>0.22647058823529401</v>
      </c>
      <c r="M163" s="188" t="s">
        <v>587</v>
      </c>
      <c r="N163" s="194">
        <v>42830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86</v>
      </c>
      <c r="B164" s="186">
        <v>42830</v>
      </c>
      <c r="C164" s="186"/>
      <c r="D164" s="187" t="s">
        <v>487</v>
      </c>
      <c r="E164" s="188" t="s">
        <v>618</v>
      </c>
      <c r="F164" s="189">
        <v>785</v>
      </c>
      <c r="G164" s="188"/>
      <c r="H164" s="188">
        <v>930</v>
      </c>
      <c r="I164" s="190">
        <v>920</v>
      </c>
      <c r="J164" s="191" t="s">
        <v>734</v>
      </c>
      <c r="K164" s="192">
        <f>H164-F164</f>
        <v>145</v>
      </c>
      <c r="L164" s="193">
        <f>K164/F164</f>
        <v>0.18471337579617833</v>
      </c>
      <c r="M164" s="188" t="s">
        <v>587</v>
      </c>
      <c r="N164" s="194">
        <v>42976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87</v>
      </c>
      <c r="B165" s="196">
        <v>42831</v>
      </c>
      <c r="C165" s="196"/>
      <c r="D165" s="197" t="s">
        <v>735</v>
      </c>
      <c r="E165" s="198" t="s">
        <v>618</v>
      </c>
      <c r="F165" s="199">
        <v>40</v>
      </c>
      <c r="G165" s="199"/>
      <c r="H165" s="200">
        <v>13.1</v>
      </c>
      <c r="I165" s="200">
        <v>60</v>
      </c>
      <c r="J165" s="201" t="s">
        <v>736</v>
      </c>
      <c r="K165" s="202">
        <v>-26.9</v>
      </c>
      <c r="L165" s="203">
        <v>-0.67249999999999999</v>
      </c>
      <c r="M165" s="199" t="s">
        <v>599</v>
      </c>
      <c r="N165" s="196">
        <v>43138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88</v>
      </c>
      <c r="B166" s="186">
        <v>42837</v>
      </c>
      <c r="C166" s="186"/>
      <c r="D166" s="187" t="s">
        <v>93</v>
      </c>
      <c r="E166" s="188" t="s">
        <v>618</v>
      </c>
      <c r="F166" s="189">
        <v>289.5</v>
      </c>
      <c r="G166" s="188"/>
      <c r="H166" s="188">
        <v>354</v>
      </c>
      <c r="I166" s="190">
        <v>360</v>
      </c>
      <c r="J166" s="191" t="s">
        <v>737</v>
      </c>
      <c r="K166" s="192">
        <f t="shared" ref="K166:K174" si="29">H166-F166</f>
        <v>64.5</v>
      </c>
      <c r="L166" s="193">
        <f t="shared" ref="L166:L174" si="30">K166/F166</f>
        <v>0.22279792746113988</v>
      </c>
      <c r="M166" s="188" t="s">
        <v>587</v>
      </c>
      <c r="N166" s="194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89</v>
      </c>
      <c r="B167" s="186">
        <v>42845</v>
      </c>
      <c r="C167" s="186"/>
      <c r="D167" s="187" t="s">
        <v>426</v>
      </c>
      <c r="E167" s="188" t="s">
        <v>618</v>
      </c>
      <c r="F167" s="189">
        <v>700</v>
      </c>
      <c r="G167" s="188"/>
      <c r="H167" s="188">
        <v>840</v>
      </c>
      <c r="I167" s="190">
        <v>840</v>
      </c>
      <c r="J167" s="191" t="s">
        <v>738</v>
      </c>
      <c r="K167" s="192">
        <f t="shared" si="29"/>
        <v>140</v>
      </c>
      <c r="L167" s="193">
        <f t="shared" si="30"/>
        <v>0.2</v>
      </c>
      <c r="M167" s="188" t="s">
        <v>587</v>
      </c>
      <c r="N167" s="194">
        <v>42893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90</v>
      </c>
      <c r="B168" s="186">
        <v>42887</v>
      </c>
      <c r="C168" s="186"/>
      <c r="D168" s="187" t="s">
        <v>739</v>
      </c>
      <c r="E168" s="188" t="s">
        <v>618</v>
      </c>
      <c r="F168" s="189">
        <v>130</v>
      </c>
      <c r="G168" s="188"/>
      <c r="H168" s="188">
        <v>144.25</v>
      </c>
      <c r="I168" s="190">
        <v>170</v>
      </c>
      <c r="J168" s="191" t="s">
        <v>740</v>
      </c>
      <c r="K168" s="192">
        <f t="shared" si="29"/>
        <v>14.25</v>
      </c>
      <c r="L168" s="193">
        <f t="shared" si="30"/>
        <v>0.10961538461538461</v>
      </c>
      <c r="M168" s="188" t="s">
        <v>587</v>
      </c>
      <c r="N168" s="194">
        <v>43675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91</v>
      </c>
      <c r="B169" s="186">
        <v>42901</v>
      </c>
      <c r="C169" s="186"/>
      <c r="D169" s="187" t="s">
        <v>741</v>
      </c>
      <c r="E169" s="188" t="s">
        <v>618</v>
      </c>
      <c r="F169" s="189">
        <v>214.5</v>
      </c>
      <c r="G169" s="188"/>
      <c r="H169" s="188">
        <v>262</v>
      </c>
      <c r="I169" s="190">
        <v>262</v>
      </c>
      <c r="J169" s="191" t="s">
        <v>742</v>
      </c>
      <c r="K169" s="192">
        <f t="shared" si="29"/>
        <v>47.5</v>
      </c>
      <c r="L169" s="193">
        <f t="shared" si="30"/>
        <v>0.22144522144522144</v>
      </c>
      <c r="M169" s="188" t="s">
        <v>587</v>
      </c>
      <c r="N169" s="194">
        <v>42977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6">
        <v>92</v>
      </c>
      <c r="B170" s="217">
        <v>42933</v>
      </c>
      <c r="C170" s="217"/>
      <c r="D170" s="218" t="s">
        <v>743</v>
      </c>
      <c r="E170" s="219" t="s">
        <v>618</v>
      </c>
      <c r="F170" s="220">
        <v>370</v>
      </c>
      <c r="G170" s="219"/>
      <c r="H170" s="219">
        <v>447.5</v>
      </c>
      <c r="I170" s="221">
        <v>450</v>
      </c>
      <c r="J170" s="222" t="s">
        <v>676</v>
      </c>
      <c r="K170" s="192">
        <f t="shared" si="29"/>
        <v>77.5</v>
      </c>
      <c r="L170" s="223">
        <f t="shared" si="30"/>
        <v>0.20945945945945946</v>
      </c>
      <c r="M170" s="219" t="s">
        <v>587</v>
      </c>
      <c r="N170" s="224">
        <v>43035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6">
        <v>93</v>
      </c>
      <c r="B171" s="217">
        <v>42943</v>
      </c>
      <c r="C171" s="217"/>
      <c r="D171" s="218" t="s">
        <v>183</v>
      </c>
      <c r="E171" s="219" t="s">
        <v>618</v>
      </c>
      <c r="F171" s="220">
        <v>657.5</v>
      </c>
      <c r="G171" s="219"/>
      <c r="H171" s="219">
        <v>825</v>
      </c>
      <c r="I171" s="221">
        <v>820</v>
      </c>
      <c r="J171" s="222" t="s">
        <v>676</v>
      </c>
      <c r="K171" s="192">
        <f t="shared" si="29"/>
        <v>167.5</v>
      </c>
      <c r="L171" s="223">
        <f t="shared" si="30"/>
        <v>0.25475285171102663</v>
      </c>
      <c r="M171" s="219" t="s">
        <v>587</v>
      </c>
      <c r="N171" s="224">
        <v>43090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94</v>
      </c>
      <c r="B172" s="186">
        <v>42964</v>
      </c>
      <c r="C172" s="186"/>
      <c r="D172" s="187" t="s">
        <v>361</v>
      </c>
      <c r="E172" s="188" t="s">
        <v>618</v>
      </c>
      <c r="F172" s="189">
        <v>605</v>
      </c>
      <c r="G172" s="188"/>
      <c r="H172" s="188">
        <v>750</v>
      </c>
      <c r="I172" s="190">
        <v>750</v>
      </c>
      <c r="J172" s="191" t="s">
        <v>734</v>
      </c>
      <c r="K172" s="192">
        <f t="shared" si="29"/>
        <v>145</v>
      </c>
      <c r="L172" s="193">
        <f t="shared" si="30"/>
        <v>0.23966942148760331</v>
      </c>
      <c r="M172" s="188" t="s">
        <v>587</v>
      </c>
      <c r="N172" s="194">
        <v>43027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95</v>
      </c>
      <c r="B173" s="196">
        <v>42979</v>
      </c>
      <c r="C173" s="196"/>
      <c r="D173" s="204" t="s">
        <v>744</v>
      </c>
      <c r="E173" s="199" t="s">
        <v>618</v>
      </c>
      <c r="F173" s="199">
        <v>255</v>
      </c>
      <c r="G173" s="200"/>
      <c r="H173" s="200">
        <v>217.25</v>
      </c>
      <c r="I173" s="200">
        <v>320</v>
      </c>
      <c r="J173" s="201" t="s">
        <v>745</v>
      </c>
      <c r="K173" s="202">
        <f t="shared" si="29"/>
        <v>-37.75</v>
      </c>
      <c r="L173" s="205">
        <f t="shared" si="30"/>
        <v>-0.14803921568627451</v>
      </c>
      <c r="M173" s="199" t="s">
        <v>599</v>
      </c>
      <c r="N173" s="196">
        <v>43661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96</v>
      </c>
      <c r="B174" s="186">
        <v>42997</v>
      </c>
      <c r="C174" s="186"/>
      <c r="D174" s="187" t="s">
        <v>746</v>
      </c>
      <c r="E174" s="188" t="s">
        <v>618</v>
      </c>
      <c r="F174" s="189">
        <v>215</v>
      </c>
      <c r="G174" s="188"/>
      <c r="H174" s="188">
        <v>258</v>
      </c>
      <c r="I174" s="190">
        <v>258</v>
      </c>
      <c r="J174" s="191" t="s">
        <v>676</v>
      </c>
      <c r="K174" s="192">
        <f t="shared" si="29"/>
        <v>43</v>
      </c>
      <c r="L174" s="193">
        <f t="shared" si="30"/>
        <v>0.2</v>
      </c>
      <c r="M174" s="188" t="s">
        <v>587</v>
      </c>
      <c r="N174" s="19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97</v>
      </c>
      <c r="B175" s="186">
        <v>42997</v>
      </c>
      <c r="C175" s="186"/>
      <c r="D175" s="187" t="s">
        <v>746</v>
      </c>
      <c r="E175" s="188" t="s">
        <v>618</v>
      </c>
      <c r="F175" s="189">
        <v>215</v>
      </c>
      <c r="G175" s="188"/>
      <c r="H175" s="188">
        <v>258</v>
      </c>
      <c r="I175" s="190">
        <v>258</v>
      </c>
      <c r="J175" s="222" t="s">
        <v>676</v>
      </c>
      <c r="K175" s="192">
        <v>43</v>
      </c>
      <c r="L175" s="193">
        <v>0.2</v>
      </c>
      <c r="M175" s="188" t="s">
        <v>587</v>
      </c>
      <c r="N175" s="194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98</v>
      </c>
      <c r="B176" s="217">
        <v>42998</v>
      </c>
      <c r="C176" s="217"/>
      <c r="D176" s="218" t="s">
        <v>747</v>
      </c>
      <c r="E176" s="219" t="s">
        <v>618</v>
      </c>
      <c r="F176" s="189">
        <v>75</v>
      </c>
      <c r="G176" s="219"/>
      <c r="H176" s="219">
        <v>90</v>
      </c>
      <c r="I176" s="221">
        <v>90</v>
      </c>
      <c r="J176" s="191" t="s">
        <v>748</v>
      </c>
      <c r="K176" s="192">
        <f t="shared" ref="K176:K181" si="31">H176-F176</f>
        <v>15</v>
      </c>
      <c r="L176" s="193">
        <f t="shared" ref="L176:L181" si="32">K176/F176</f>
        <v>0.2</v>
      </c>
      <c r="M176" s="188" t="s">
        <v>587</v>
      </c>
      <c r="N176" s="194">
        <v>43019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99</v>
      </c>
      <c r="B177" s="217">
        <v>43011</v>
      </c>
      <c r="C177" s="217"/>
      <c r="D177" s="218" t="s">
        <v>601</v>
      </c>
      <c r="E177" s="219" t="s">
        <v>618</v>
      </c>
      <c r="F177" s="220">
        <v>315</v>
      </c>
      <c r="G177" s="219"/>
      <c r="H177" s="219">
        <v>392</v>
      </c>
      <c r="I177" s="221">
        <v>384</v>
      </c>
      <c r="J177" s="222" t="s">
        <v>749</v>
      </c>
      <c r="K177" s="192">
        <f t="shared" si="31"/>
        <v>77</v>
      </c>
      <c r="L177" s="223">
        <f t="shared" si="32"/>
        <v>0.24444444444444444</v>
      </c>
      <c r="M177" s="219" t="s">
        <v>587</v>
      </c>
      <c r="N177" s="224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100</v>
      </c>
      <c r="B178" s="217">
        <v>43013</v>
      </c>
      <c r="C178" s="217"/>
      <c r="D178" s="218" t="s">
        <v>461</v>
      </c>
      <c r="E178" s="219" t="s">
        <v>618</v>
      </c>
      <c r="F178" s="220">
        <v>145</v>
      </c>
      <c r="G178" s="219"/>
      <c r="H178" s="219">
        <v>179</v>
      </c>
      <c r="I178" s="221">
        <v>180</v>
      </c>
      <c r="J178" s="222" t="s">
        <v>750</v>
      </c>
      <c r="K178" s="192">
        <f t="shared" si="31"/>
        <v>34</v>
      </c>
      <c r="L178" s="223">
        <f t="shared" si="32"/>
        <v>0.23448275862068965</v>
      </c>
      <c r="M178" s="219" t="s">
        <v>587</v>
      </c>
      <c r="N178" s="224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101</v>
      </c>
      <c r="B179" s="217">
        <v>43014</v>
      </c>
      <c r="C179" s="217"/>
      <c r="D179" s="218" t="s">
        <v>335</v>
      </c>
      <c r="E179" s="219" t="s">
        <v>618</v>
      </c>
      <c r="F179" s="220">
        <v>256</v>
      </c>
      <c r="G179" s="219"/>
      <c r="H179" s="219">
        <v>323</v>
      </c>
      <c r="I179" s="221">
        <v>320</v>
      </c>
      <c r="J179" s="222" t="s">
        <v>676</v>
      </c>
      <c r="K179" s="192">
        <f t="shared" si="31"/>
        <v>67</v>
      </c>
      <c r="L179" s="223">
        <f t="shared" si="32"/>
        <v>0.26171875</v>
      </c>
      <c r="M179" s="219" t="s">
        <v>587</v>
      </c>
      <c r="N179" s="224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102</v>
      </c>
      <c r="B180" s="217">
        <v>43017</v>
      </c>
      <c r="C180" s="217"/>
      <c r="D180" s="218" t="s">
        <v>351</v>
      </c>
      <c r="E180" s="219" t="s">
        <v>618</v>
      </c>
      <c r="F180" s="220">
        <v>137.5</v>
      </c>
      <c r="G180" s="219"/>
      <c r="H180" s="219">
        <v>184</v>
      </c>
      <c r="I180" s="221">
        <v>183</v>
      </c>
      <c r="J180" s="222" t="s">
        <v>751</v>
      </c>
      <c r="K180" s="192">
        <f t="shared" si="31"/>
        <v>46.5</v>
      </c>
      <c r="L180" s="223">
        <f t="shared" si="32"/>
        <v>0.33818181818181819</v>
      </c>
      <c r="M180" s="219" t="s">
        <v>587</v>
      </c>
      <c r="N180" s="224">
        <v>43108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103</v>
      </c>
      <c r="B181" s="217">
        <v>43018</v>
      </c>
      <c r="C181" s="217"/>
      <c r="D181" s="218" t="s">
        <v>752</v>
      </c>
      <c r="E181" s="219" t="s">
        <v>618</v>
      </c>
      <c r="F181" s="220">
        <v>125.5</v>
      </c>
      <c r="G181" s="219"/>
      <c r="H181" s="219">
        <v>158</v>
      </c>
      <c r="I181" s="221">
        <v>155</v>
      </c>
      <c r="J181" s="222" t="s">
        <v>753</v>
      </c>
      <c r="K181" s="192">
        <f t="shared" si="31"/>
        <v>32.5</v>
      </c>
      <c r="L181" s="223">
        <f t="shared" si="32"/>
        <v>0.25896414342629481</v>
      </c>
      <c r="M181" s="219" t="s">
        <v>587</v>
      </c>
      <c r="N181" s="224">
        <v>43067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104</v>
      </c>
      <c r="B182" s="217">
        <v>43018</v>
      </c>
      <c r="C182" s="217"/>
      <c r="D182" s="218" t="s">
        <v>754</v>
      </c>
      <c r="E182" s="219" t="s">
        <v>618</v>
      </c>
      <c r="F182" s="220">
        <v>895</v>
      </c>
      <c r="G182" s="219"/>
      <c r="H182" s="219">
        <v>1122.5</v>
      </c>
      <c r="I182" s="221">
        <v>1078</v>
      </c>
      <c r="J182" s="222" t="s">
        <v>755</v>
      </c>
      <c r="K182" s="192">
        <v>227.5</v>
      </c>
      <c r="L182" s="223">
        <v>0.25418994413407803</v>
      </c>
      <c r="M182" s="219" t="s">
        <v>587</v>
      </c>
      <c r="N182" s="224">
        <v>43117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105</v>
      </c>
      <c r="B183" s="217">
        <v>43020</v>
      </c>
      <c r="C183" s="217"/>
      <c r="D183" s="218" t="s">
        <v>344</v>
      </c>
      <c r="E183" s="219" t="s">
        <v>618</v>
      </c>
      <c r="F183" s="220">
        <v>525</v>
      </c>
      <c r="G183" s="219"/>
      <c r="H183" s="219">
        <v>629</v>
      </c>
      <c r="I183" s="221">
        <v>629</v>
      </c>
      <c r="J183" s="222" t="s">
        <v>676</v>
      </c>
      <c r="K183" s="192">
        <v>104</v>
      </c>
      <c r="L183" s="223">
        <v>0.19809523809523799</v>
      </c>
      <c r="M183" s="219" t="s">
        <v>587</v>
      </c>
      <c r="N183" s="224">
        <v>43119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106</v>
      </c>
      <c r="B184" s="217">
        <v>43046</v>
      </c>
      <c r="C184" s="217"/>
      <c r="D184" s="218" t="s">
        <v>386</v>
      </c>
      <c r="E184" s="219" t="s">
        <v>618</v>
      </c>
      <c r="F184" s="220">
        <v>740</v>
      </c>
      <c r="G184" s="219"/>
      <c r="H184" s="219">
        <v>892.5</v>
      </c>
      <c r="I184" s="221">
        <v>900</v>
      </c>
      <c r="J184" s="222" t="s">
        <v>756</v>
      </c>
      <c r="K184" s="192">
        <f>H184-F184</f>
        <v>152.5</v>
      </c>
      <c r="L184" s="223">
        <f>K184/F184</f>
        <v>0.20608108108108109</v>
      </c>
      <c r="M184" s="219" t="s">
        <v>587</v>
      </c>
      <c r="N184" s="224">
        <v>43052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107</v>
      </c>
      <c r="B185" s="186">
        <v>43073</v>
      </c>
      <c r="C185" s="186"/>
      <c r="D185" s="187" t="s">
        <v>757</v>
      </c>
      <c r="E185" s="188" t="s">
        <v>618</v>
      </c>
      <c r="F185" s="189">
        <v>118.5</v>
      </c>
      <c r="G185" s="188"/>
      <c r="H185" s="188">
        <v>143.5</v>
      </c>
      <c r="I185" s="190">
        <v>145</v>
      </c>
      <c r="J185" s="191" t="s">
        <v>608</v>
      </c>
      <c r="K185" s="192">
        <f>H185-F185</f>
        <v>25</v>
      </c>
      <c r="L185" s="193">
        <f>K185/F185</f>
        <v>0.2109704641350211</v>
      </c>
      <c r="M185" s="188" t="s">
        <v>587</v>
      </c>
      <c r="N185" s="194">
        <v>43097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108</v>
      </c>
      <c r="B186" s="196">
        <v>43090</v>
      </c>
      <c r="C186" s="196"/>
      <c r="D186" s="197" t="s">
        <v>432</v>
      </c>
      <c r="E186" s="198" t="s">
        <v>618</v>
      </c>
      <c r="F186" s="199">
        <v>715</v>
      </c>
      <c r="G186" s="199"/>
      <c r="H186" s="200">
        <v>500</v>
      </c>
      <c r="I186" s="200">
        <v>872</v>
      </c>
      <c r="J186" s="201" t="s">
        <v>758</v>
      </c>
      <c r="K186" s="202">
        <f>H186-F186</f>
        <v>-215</v>
      </c>
      <c r="L186" s="203">
        <f>K186/F186</f>
        <v>-0.30069930069930068</v>
      </c>
      <c r="M186" s="199" t="s">
        <v>599</v>
      </c>
      <c r="N186" s="196">
        <v>43670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109</v>
      </c>
      <c r="B187" s="186">
        <v>43098</v>
      </c>
      <c r="C187" s="186"/>
      <c r="D187" s="187" t="s">
        <v>601</v>
      </c>
      <c r="E187" s="188" t="s">
        <v>618</v>
      </c>
      <c r="F187" s="189">
        <v>435</v>
      </c>
      <c r="G187" s="188"/>
      <c r="H187" s="188">
        <v>542.5</v>
      </c>
      <c r="I187" s="190">
        <v>539</v>
      </c>
      <c r="J187" s="191" t="s">
        <v>676</v>
      </c>
      <c r="K187" s="192">
        <v>107.5</v>
      </c>
      <c r="L187" s="193">
        <v>0.247126436781609</v>
      </c>
      <c r="M187" s="188" t="s">
        <v>587</v>
      </c>
      <c r="N187" s="194">
        <v>43206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110</v>
      </c>
      <c r="B188" s="186">
        <v>43098</v>
      </c>
      <c r="C188" s="186"/>
      <c r="D188" s="187" t="s">
        <v>559</v>
      </c>
      <c r="E188" s="188" t="s">
        <v>618</v>
      </c>
      <c r="F188" s="189">
        <v>885</v>
      </c>
      <c r="G188" s="188"/>
      <c r="H188" s="188">
        <v>1090</v>
      </c>
      <c r="I188" s="190">
        <v>1084</v>
      </c>
      <c r="J188" s="191" t="s">
        <v>676</v>
      </c>
      <c r="K188" s="192">
        <v>205</v>
      </c>
      <c r="L188" s="193">
        <v>0.23163841807909599</v>
      </c>
      <c r="M188" s="188" t="s">
        <v>587</v>
      </c>
      <c r="N188" s="194">
        <v>43213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5">
        <v>111</v>
      </c>
      <c r="B189" s="226">
        <v>43192</v>
      </c>
      <c r="C189" s="226"/>
      <c r="D189" s="204" t="s">
        <v>759</v>
      </c>
      <c r="E189" s="199" t="s">
        <v>618</v>
      </c>
      <c r="F189" s="227">
        <v>478.5</v>
      </c>
      <c r="G189" s="199"/>
      <c r="H189" s="199">
        <v>442</v>
      </c>
      <c r="I189" s="200">
        <v>613</v>
      </c>
      <c r="J189" s="201" t="s">
        <v>760</v>
      </c>
      <c r="K189" s="202">
        <f>H189-F189</f>
        <v>-36.5</v>
      </c>
      <c r="L189" s="203">
        <f>K189/F189</f>
        <v>-7.6280041797283177E-2</v>
      </c>
      <c r="M189" s="199" t="s">
        <v>599</v>
      </c>
      <c r="N189" s="196">
        <v>43762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112</v>
      </c>
      <c r="B190" s="196">
        <v>43194</v>
      </c>
      <c r="C190" s="196"/>
      <c r="D190" s="197" t="s">
        <v>761</v>
      </c>
      <c r="E190" s="198" t="s">
        <v>618</v>
      </c>
      <c r="F190" s="199">
        <f>141.5-7.3</f>
        <v>134.19999999999999</v>
      </c>
      <c r="G190" s="199"/>
      <c r="H190" s="200">
        <v>77</v>
      </c>
      <c r="I190" s="200">
        <v>180</v>
      </c>
      <c r="J190" s="201" t="s">
        <v>762</v>
      </c>
      <c r="K190" s="202">
        <f>H190-F190</f>
        <v>-57.199999999999989</v>
      </c>
      <c r="L190" s="203">
        <f>K190/F190</f>
        <v>-0.42622950819672129</v>
      </c>
      <c r="M190" s="199" t="s">
        <v>599</v>
      </c>
      <c r="N190" s="196">
        <v>43522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113</v>
      </c>
      <c r="B191" s="196">
        <v>43209</v>
      </c>
      <c r="C191" s="196"/>
      <c r="D191" s="197" t="s">
        <v>763</v>
      </c>
      <c r="E191" s="198" t="s">
        <v>618</v>
      </c>
      <c r="F191" s="199">
        <v>430</v>
      </c>
      <c r="G191" s="199"/>
      <c r="H191" s="200">
        <v>220</v>
      </c>
      <c r="I191" s="200">
        <v>537</v>
      </c>
      <c r="J191" s="201" t="s">
        <v>764</v>
      </c>
      <c r="K191" s="202">
        <f>H191-F191</f>
        <v>-210</v>
      </c>
      <c r="L191" s="203">
        <f>K191/F191</f>
        <v>-0.48837209302325579</v>
      </c>
      <c r="M191" s="199" t="s">
        <v>599</v>
      </c>
      <c r="N191" s="196">
        <v>43252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114</v>
      </c>
      <c r="B192" s="217">
        <v>43220</v>
      </c>
      <c r="C192" s="217"/>
      <c r="D192" s="218" t="s">
        <v>387</v>
      </c>
      <c r="E192" s="219" t="s">
        <v>618</v>
      </c>
      <c r="F192" s="219">
        <v>153.5</v>
      </c>
      <c r="G192" s="219"/>
      <c r="H192" s="219">
        <v>196</v>
      </c>
      <c r="I192" s="221">
        <v>196</v>
      </c>
      <c r="J192" s="191" t="s">
        <v>765</v>
      </c>
      <c r="K192" s="192">
        <f>H192-F192</f>
        <v>42.5</v>
      </c>
      <c r="L192" s="193">
        <f>K192/F192</f>
        <v>0.27687296416938112</v>
      </c>
      <c r="M192" s="188" t="s">
        <v>587</v>
      </c>
      <c r="N192" s="194">
        <v>43605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115</v>
      </c>
      <c r="B193" s="196">
        <v>43306</v>
      </c>
      <c r="C193" s="196"/>
      <c r="D193" s="197" t="s">
        <v>735</v>
      </c>
      <c r="E193" s="198" t="s">
        <v>618</v>
      </c>
      <c r="F193" s="199">
        <v>27.5</v>
      </c>
      <c r="G193" s="199"/>
      <c r="H193" s="200">
        <v>13.1</v>
      </c>
      <c r="I193" s="200">
        <v>60</v>
      </c>
      <c r="J193" s="201" t="s">
        <v>766</v>
      </c>
      <c r="K193" s="202">
        <v>-14.4</v>
      </c>
      <c r="L193" s="203">
        <v>-0.52363636363636401</v>
      </c>
      <c r="M193" s="199" t="s">
        <v>599</v>
      </c>
      <c r="N193" s="196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5">
        <v>116</v>
      </c>
      <c r="B194" s="226">
        <v>43318</v>
      </c>
      <c r="C194" s="226"/>
      <c r="D194" s="204" t="s">
        <v>767</v>
      </c>
      <c r="E194" s="199" t="s">
        <v>618</v>
      </c>
      <c r="F194" s="199">
        <v>148.5</v>
      </c>
      <c r="G194" s="199"/>
      <c r="H194" s="199">
        <v>102</v>
      </c>
      <c r="I194" s="200">
        <v>182</v>
      </c>
      <c r="J194" s="201" t="s">
        <v>768</v>
      </c>
      <c r="K194" s="202">
        <f>H194-F194</f>
        <v>-46.5</v>
      </c>
      <c r="L194" s="203">
        <f>K194/F194</f>
        <v>-0.31313131313131315</v>
      </c>
      <c r="M194" s="199" t="s">
        <v>599</v>
      </c>
      <c r="N194" s="196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117</v>
      </c>
      <c r="B195" s="186">
        <v>43335</v>
      </c>
      <c r="C195" s="186"/>
      <c r="D195" s="187" t="s">
        <v>769</v>
      </c>
      <c r="E195" s="188" t="s">
        <v>618</v>
      </c>
      <c r="F195" s="219">
        <v>285</v>
      </c>
      <c r="G195" s="188"/>
      <c r="H195" s="188">
        <v>355</v>
      </c>
      <c r="I195" s="190">
        <v>364</v>
      </c>
      <c r="J195" s="191" t="s">
        <v>770</v>
      </c>
      <c r="K195" s="192">
        <v>70</v>
      </c>
      <c r="L195" s="193">
        <v>0.24561403508771901</v>
      </c>
      <c r="M195" s="188" t="s">
        <v>587</v>
      </c>
      <c r="N195" s="194">
        <v>43455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118</v>
      </c>
      <c r="B196" s="186">
        <v>43341</v>
      </c>
      <c r="C196" s="186"/>
      <c r="D196" s="187" t="s">
        <v>375</v>
      </c>
      <c r="E196" s="188" t="s">
        <v>618</v>
      </c>
      <c r="F196" s="219">
        <v>525</v>
      </c>
      <c r="G196" s="188"/>
      <c r="H196" s="188">
        <v>585</v>
      </c>
      <c r="I196" s="190">
        <v>635</v>
      </c>
      <c r="J196" s="191" t="s">
        <v>771</v>
      </c>
      <c r="K196" s="192">
        <f t="shared" ref="K196:K213" si="33">H196-F196</f>
        <v>60</v>
      </c>
      <c r="L196" s="193">
        <f t="shared" ref="L196:L213" si="34">K196/F196</f>
        <v>0.11428571428571428</v>
      </c>
      <c r="M196" s="188" t="s">
        <v>587</v>
      </c>
      <c r="N196" s="194">
        <v>43662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119</v>
      </c>
      <c r="B197" s="186">
        <v>43395</v>
      </c>
      <c r="C197" s="186"/>
      <c r="D197" s="187" t="s">
        <v>361</v>
      </c>
      <c r="E197" s="188" t="s">
        <v>618</v>
      </c>
      <c r="F197" s="219">
        <v>475</v>
      </c>
      <c r="G197" s="188"/>
      <c r="H197" s="188">
        <v>574</v>
      </c>
      <c r="I197" s="190">
        <v>570</v>
      </c>
      <c r="J197" s="191" t="s">
        <v>676</v>
      </c>
      <c r="K197" s="192">
        <f t="shared" si="33"/>
        <v>99</v>
      </c>
      <c r="L197" s="193">
        <f t="shared" si="34"/>
        <v>0.20842105263157895</v>
      </c>
      <c r="M197" s="188" t="s">
        <v>587</v>
      </c>
      <c r="N197" s="194">
        <v>43403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120</v>
      </c>
      <c r="B198" s="217">
        <v>43397</v>
      </c>
      <c r="C198" s="217"/>
      <c r="D198" s="218" t="s">
        <v>382</v>
      </c>
      <c r="E198" s="219" t="s">
        <v>618</v>
      </c>
      <c r="F198" s="219">
        <v>707.5</v>
      </c>
      <c r="G198" s="219"/>
      <c r="H198" s="219">
        <v>872</v>
      </c>
      <c r="I198" s="221">
        <v>872</v>
      </c>
      <c r="J198" s="222" t="s">
        <v>676</v>
      </c>
      <c r="K198" s="192">
        <f t="shared" si="33"/>
        <v>164.5</v>
      </c>
      <c r="L198" s="223">
        <f t="shared" si="34"/>
        <v>0.23250883392226149</v>
      </c>
      <c r="M198" s="219" t="s">
        <v>587</v>
      </c>
      <c r="N198" s="224">
        <v>43482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121</v>
      </c>
      <c r="B199" s="217">
        <v>43398</v>
      </c>
      <c r="C199" s="217"/>
      <c r="D199" s="218" t="s">
        <v>772</v>
      </c>
      <c r="E199" s="219" t="s">
        <v>618</v>
      </c>
      <c r="F199" s="219">
        <v>162</v>
      </c>
      <c r="G199" s="219"/>
      <c r="H199" s="219">
        <v>204</v>
      </c>
      <c r="I199" s="221">
        <v>209</v>
      </c>
      <c r="J199" s="222" t="s">
        <v>773</v>
      </c>
      <c r="K199" s="192">
        <f t="shared" si="33"/>
        <v>42</v>
      </c>
      <c r="L199" s="223">
        <f t="shared" si="34"/>
        <v>0.25925925925925924</v>
      </c>
      <c r="M199" s="219" t="s">
        <v>587</v>
      </c>
      <c r="N199" s="224">
        <v>43539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122</v>
      </c>
      <c r="B200" s="217">
        <v>43399</v>
      </c>
      <c r="C200" s="217"/>
      <c r="D200" s="218" t="s">
        <v>480</v>
      </c>
      <c r="E200" s="219" t="s">
        <v>618</v>
      </c>
      <c r="F200" s="219">
        <v>240</v>
      </c>
      <c r="G200" s="219"/>
      <c r="H200" s="219">
        <v>297</v>
      </c>
      <c r="I200" s="221">
        <v>297</v>
      </c>
      <c r="J200" s="222" t="s">
        <v>676</v>
      </c>
      <c r="K200" s="228">
        <f t="shared" si="33"/>
        <v>57</v>
      </c>
      <c r="L200" s="223">
        <f t="shared" si="34"/>
        <v>0.23749999999999999</v>
      </c>
      <c r="M200" s="219" t="s">
        <v>587</v>
      </c>
      <c r="N200" s="224">
        <v>43417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123</v>
      </c>
      <c r="B201" s="186">
        <v>43439</v>
      </c>
      <c r="C201" s="186"/>
      <c r="D201" s="187" t="s">
        <v>774</v>
      </c>
      <c r="E201" s="188" t="s">
        <v>618</v>
      </c>
      <c r="F201" s="188">
        <v>202.5</v>
      </c>
      <c r="G201" s="188"/>
      <c r="H201" s="188">
        <v>255</v>
      </c>
      <c r="I201" s="190">
        <v>252</v>
      </c>
      <c r="J201" s="191" t="s">
        <v>676</v>
      </c>
      <c r="K201" s="192">
        <f t="shared" si="33"/>
        <v>52.5</v>
      </c>
      <c r="L201" s="193">
        <f t="shared" si="34"/>
        <v>0.25925925925925924</v>
      </c>
      <c r="M201" s="188" t="s">
        <v>587</v>
      </c>
      <c r="N201" s="194">
        <v>43542</v>
      </c>
      <c r="O201" s="1"/>
      <c r="P201" s="1"/>
      <c r="Q201" s="1"/>
      <c r="R201" s="6" t="s">
        <v>775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124</v>
      </c>
      <c r="B202" s="217">
        <v>43465</v>
      </c>
      <c r="C202" s="186"/>
      <c r="D202" s="218" t="s">
        <v>414</v>
      </c>
      <c r="E202" s="219" t="s">
        <v>618</v>
      </c>
      <c r="F202" s="219">
        <v>710</v>
      </c>
      <c r="G202" s="219"/>
      <c r="H202" s="219">
        <v>866</v>
      </c>
      <c r="I202" s="221">
        <v>866</v>
      </c>
      <c r="J202" s="222" t="s">
        <v>676</v>
      </c>
      <c r="K202" s="192">
        <f t="shared" si="33"/>
        <v>156</v>
      </c>
      <c r="L202" s="193">
        <f t="shared" si="34"/>
        <v>0.21971830985915494</v>
      </c>
      <c r="M202" s="188" t="s">
        <v>587</v>
      </c>
      <c r="N202" s="194">
        <v>43553</v>
      </c>
      <c r="O202" s="1"/>
      <c r="P202" s="1"/>
      <c r="Q202" s="1"/>
      <c r="R202" s="6" t="s">
        <v>775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125</v>
      </c>
      <c r="B203" s="217">
        <v>43522</v>
      </c>
      <c r="C203" s="217"/>
      <c r="D203" s="218" t="s">
        <v>152</v>
      </c>
      <c r="E203" s="219" t="s">
        <v>618</v>
      </c>
      <c r="F203" s="219">
        <v>337.25</v>
      </c>
      <c r="G203" s="219"/>
      <c r="H203" s="219">
        <v>398.5</v>
      </c>
      <c r="I203" s="221">
        <v>411</v>
      </c>
      <c r="J203" s="191" t="s">
        <v>776</v>
      </c>
      <c r="K203" s="192">
        <f t="shared" si="33"/>
        <v>61.25</v>
      </c>
      <c r="L203" s="193">
        <f t="shared" si="34"/>
        <v>0.1816160118606375</v>
      </c>
      <c r="M203" s="188" t="s">
        <v>587</v>
      </c>
      <c r="N203" s="194">
        <v>43760</v>
      </c>
      <c r="O203" s="1"/>
      <c r="P203" s="1"/>
      <c r="Q203" s="1"/>
      <c r="R203" s="6" t="s">
        <v>775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126</v>
      </c>
      <c r="B204" s="230">
        <v>43559</v>
      </c>
      <c r="C204" s="230"/>
      <c r="D204" s="231" t="s">
        <v>777</v>
      </c>
      <c r="E204" s="232" t="s">
        <v>618</v>
      </c>
      <c r="F204" s="232">
        <v>130</v>
      </c>
      <c r="G204" s="232"/>
      <c r="H204" s="232">
        <v>65</v>
      </c>
      <c r="I204" s="233">
        <v>158</v>
      </c>
      <c r="J204" s="201" t="s">
        <v>778</v>
      </c>
      <c r="K204" s="202">
        <f t="shared" si="33"/>
        <v>-65</v>
      </c>
      <c r="L204" s="203">
        <f t="shared" si="34"/>
        <v>-0.5</v>
      </c>
      <c r="M204" s="199" t="s">
        <v>599</v>
      </c>
      <c r="N204" s="196">
        <v>43726</v>
      </c>
      <c r="O204" s="1"/>
      <c r="P204" s="1"/>
      <c r="Q204" s="1"/>
      <c r="R204" s="6" t="s">
        <v>779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127</v>
      </c>
      <c r="B205" s="217">
        <v>43017</v>
      </c>
      <c r="C205" s="217"/>
      <c r="D205" s="218" t="s">
        <v>185</v>
      </c>
      <c r="E205" s="219" t="s">
        <v>618</v>
      </c>
      <c r="F205" s="219">
        <v>141.5</v>
      </c>
      <c r="G205" s="219"/>
      <c r="H205" s="219">
        <v>183.5</v>
      </c>
      <c r="I205" s="221">
        <v>210</v>
      </c>
      <c r="J205" s="191" t="s">
        <v>773</v>
      </c>
      <c r="K205" s="192">
        <f t="shared" si="33"/>
        <v>42</v>
      </c>
      <c r="L205" s="193">
        <f t="shared" si="34"/>
        <v>0.29681978798586572</v>
      </c>
      <c r="M205" s="188" t="s">
        <v>587</v>
      </c>
      <c r="N205" s="194">
        <v>43042</v>
      </c>
      <c r="O205" s="1"/>
      <c r="P205" s="1"/>
      <c r="Q205" s="1"/>
      <c r="R205" s="6" t="s">
        <v>779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9">
        <v>128</v>
      </c>
      <c r="B206" s="230">
        <v>43074</v>
      </c>
      <c r="C206" s="230"/>
      <c r="D206" s="231" t="s">
        <v>780</v>
      </c>
      <c r="E206" s="232" t="s">
        <v>618</v>
      </c>
      <c r="F206" s="227">
        <v>172</v>
      </c>
      <c r="G206" s="232"/>
      <c r="H206" s="232">
        <v>155.25</v>
      </c>
      <c r="I206" s="233">
        <v>230</v>
      </c>
      <c r="J206" s="201" t="s">
        <v>781</v>
      </c>
      <c r="K206" s="202">
        <f t="shared" si="33"/>
        <v>-16.75</v>
      </c>
      <c r="L206" s="203">
        <f t="shared" si="34"/>
        <v>-9.7383720930232565E-2</v>
      </c>
      <c r="M206" s="199" t="s">
        <v>599</v>
      </c>
      <c r="N206" s="196">
        <v>43787</v>
      </c>
      <c r="O206" s="1"/>
      <c r="P206" s="1"/>
      <c r="Q206" s="1"/>
      <c r="R206" s="6" t="s">
        <v>779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129</v>
      </c>
      <c r="B207" s="217">
        <v>43398</v>
      </c>
      <c r="C207" s="217"/>
      <c r="D207" s="218" t="s">
        <v>107</v>
      </c>
      <c r="E207" s="219" t="s">
        <v>618</v>
      </c>
      <c r="F207" s="219">
        <v>698.5</v>
      </c>
      <c r="G207" s="219"/>
      <c r="H207" s="219">
        <v>890</v>
      </c>
      <c r="I207" s="221">
        <v>890</v>
      </c>
      <c r="J207" s="191" t="s">
        <v>849</v>
      </c>
      <c r="K207" s="192">
        <f t="shared" si="33"/>
        <v>191.5</v>
      </c>
      <c r="L207" s="193">
        <f t="shared" si="34"/>
        <v>0.27415891195418757</v>
      </c>
      <c r="M207" s="188" t="s">
        <v>587</v>
      </c>
      <c r="N207" s="194">
        <v>44328</v>
      </c>
      <c r="O207" s="1"/>
      <c r="P207" s="1"/>
      <c r="Q207" s="1"/>
      <c r="R207" s="6" t="s">
        <v>775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130</v>
      </c>
      <c r="B208" s="217">
        <v>42877</v>
      </c>
      <c r="C208" s="217"/>
      <c r="D208" s="218" t="s">
        <v>374</v>
      </c>
      <c r="E208" s="219" t="s">
        <v>618</v>
      </c>
      <c r="F208" s="219">
        <v>127.6</v>
      </c>
      <c r="G208" s="219"/>
      <c r="H208" s="219">
        <v>138</v>
      </c>
      <c r="I208" s="221">
        <v>190</v>
      </c>
      <c r="J208" s="191" t="s">
        <v>782</v>
      </c>
      <c r="K208" s="192">
        <f t="shared" si="33"/>
        <v>10.400000000000006</v>
      </c>
      <c r="L208" s="193">
        <f t="shared" si="34"/>
        <v>8.1504702194357417E-2</v>
      </c>
      <c r="M208" s="188" t="s">
        <v>587</v>
      </c>
      <c r="N208" s="194">
        <v>43774</v>
      </c>
      <c r="O208" s="1"/>
      <c r="P208" s="1"/>
      <c r="Q208" s="1"/>
      <c r="R208" s="6" t="s">
        <v>779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131</v>
      </c>
      <c r="B209" s="217">
        <v>43158</v>
      </c>
      <c r="C209" s="217"/>
      <c r="D209" s="218" t="s">
        <v>783</v>
      </c>
      <c r="E209" s="219" t="s">
        <v>618</v>
      </c>
      <c r="F209" s="219">
        <v>317</v>
      </c>
      <c r="G209" s="219"/>
      <c r="H209" s="219">
        <v>382.5</v>
      </c>
      <c r="I209" s="221">
        <v>398</v>
      </c>
      <c r="J209" s="191" t="s">
        <v>784</v>
      </c>
      <c r="K209" s="192">
        <f t="shared" si="33"/>
        <v>65.5</v>
      </c>
      <c r="L209" s="193">
        <f t="shared" si="34"/>
        <v>0.20662460567823343</v>
      </c>
      <c r="M209" s="188" t="s">
        <v>587</v>
      </c>
      <c r="N209" s="194">
        <v>44238</v>
      </c>
      <c r="O209" s="1"/>
      <c r="P209" s="1"/>
      <c r="Q209" s="1"/>
      <c r="R209" s="6" t="s">
        <v>779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132</v>
      </c>
      <c r="B210" s="230">
        <v>43164</v>
      </c>
      <c r="C210" s="230"/>
      <c r="D210" s="231" t="s">
        <v>144</v>
      </c>
      <c r="E210" s="232" t="s">
        <v>618</v>
      </c>
      <c r="F210" s="227">
        <f>510-14.4</f>
        <v>495.6</v>
      </c>
      <c r="G210" s="232"/>
      <c r="H210" s="232">
        <v>350</v>
      </c>
      <c r="I210" s="233">
        <v>672</v>
      </c>
      <c r="J210" s="201" t="s">
        <v>785</v>
      </c>
      <c r="K210" s="202">
        <f t="shared" si="33"/>
        <v>-145.60000000000002</v>
      </c>
      <c r="L210" s="203">
        <f t="shared" si="34"/>
        <v>-0.29378531073446329</v>
      </c>
      <c r="M210" s="199" t="s">
        <v>599</v>
      </c>
      <c r="N210" s="196">
        <v>43887</v>
      </c>
      <c r="O210" s="1"/>
      <c r="P210" s="1"/>
      <c r="Q210" s="1"/>
      <c r="R210" s="6" t="s">
        <v>775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133</v>
      </c>
      <c r="B211" s="230">
        <v>43237</v>
      </c>
      <c r="C211" s="230"/>
      <c r="D211" s="231" t="s">
        <v>472</v>
      </c>
      <c r="E211" s="232" t="s">
        <v>618</v>
      </c>
      <c r="F211" s="227">
        <v>230.3</v>
      </c>
      <c r="G211" s="232"/>
      <c r="H211" s="232">
        <v>102.5</v>
      </c>
      <c r="I211" s="233">
        <v>348</v>
      </c>
      <c r="J211" s="201" t="s">
        <v>786</v>
      </c>
      <c r="K211" s="202">
        <f t="shared" si="33"/>
        <v>-127.80000000000001</v>
      </c>
      <c r="L211" s="203">
        <f t="shared" si="34"/>
        <v>-0.55492835432045162</v>
      </c>
      <c r="M211" s="199" t="s">
        <v>599</v>
      </c>
      <c r="N211" s="196">
        <v>43896</v>
      </c>
      <c r="O211" s="1"/>
      <c r="P211" s="1"/>
      <c r="Q211" s="1"/>
      <c r="R211" s="6" t="s">
        <v>775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134</v>
      </c>
      <c r="B212" s="217">
        <v>43258</v>
      </c>
      <c r="C212" s="217"/>
      <c r="D212" s="218" t="s">
        <v>437</v>
      </c>
      <c r="E212" s="219" t="s">
        <v>618</v>
      </c>
      <c r="F212" s="219">
        <f>342.5-5.1</f>
        <v>337.4</v>
      </c>
      <c r="G212" s="219"/>
      <c r="H212" s="219">
        <v>412.5</v>
      </c>
      <c r="I212" s="221">
        <v>439</v>
      </c>
      <c r="J212" s="191" t="s">
        <v>787</v>
      </c>
      <c r="K212" s="192">
        <f t="shared" si="33"/>
        <v>75.100000000000023</v>
      </c>
      <c r="L212" s="193">
        <f t="shared" si="34"/>
        <v>0.22258446947243635</v>
      </c>
      <c r="M212" s="188" t="s">
        <v>587</v>
      </c>
      <c r="N212" s="194">
        <v>44230</v>
      </c>
      <c r="O212" s="1"/>
      <c r="P212" s="1"/>
      <c r="Q212" s="1"/>
      <c r="R212" s="6" t="s">
        <v>779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0">
        <v>135</v>
      </c>
      <c r="B213" s="209">
        <v>43285</v>
      </c>
      <c r="C213" s="209"/>
      <c r="D213" s="210" t="s">
        <v>55</v>
      </c>
      <c r="E213" s="211" t="s">
        <v>618</v>
      </c>
      <c r="F213" s="211">
        <f>127.5-5.53</f>
        <v>121.97</v>
      </c>
      <c r="G213" s="212"/>
      <c r="H213" s="212">
        <v>122.5</v>
      </c>
      <c r="I213" s="212">
        <v>170</v>
      </c>
      <c r="J213" s="213" t="s">
        <v>816</v>
      </c>
      <c r="K213" s="214">
        <f t="shared" si="33"/>
        <v>0.53000000000000114</v>
      </c>
      <c r="L213" s="215">
        <f t="shared" si="34"/>
        <v>4.3453308190538747E-3</v>
      </c>
      <c r="M213" s="211" t="s">
        <v>709</v>
      </c>
      <c r="N213" s="209">
        <v>44431</v>
      </c>
      <c r="O213" s="1"/>
      <c r="P213" s="1"/>
      <c r="Q213" s="1"/>
      <c r="R213" s="6" t="s">
        <v>775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136</v>
      </c>
      <c r="B214" s="230">
        <v>43294</v>
      </c>
      <c r="C214" s="230"/>
      <c r="D214" s="231" t="s">
        <v>363</v>
      </c>
      <c r="E214" s="232" t="s">
        <v>618</v>
      </c>
      <c r="F214" s="227">
        <v>46.5</v>
      </c>
      <c r="G214" s="232"/>
      <c r="H214" s="232">
        <v>17</v>
      </c>
      <c r="I214" s="233">
        <v>59</v>
      </c>
      <c r="J214" s="201" t="s">
        <v>788</v>
      </c>
      <c r="K214" s="202">
        <f t="shared" ref="K214:K222" si="35">H214-F214</f>
        <v>-29.5</v>
      </c>
      <c r="L214" s="203">
        <f t="shared" ref="L214:L222" si="36">K214/F214</f>
        <v>-0.63440860215053763</v>
      </c>
      <c r="M214" s="199" t="s">
        <v>599</v>
      </c>
      <c r="N214" s="196">
        <v>43887</v>
      </c>
      <c r="O214" s="1"/>
      <c r="P214" s="1"/>
      <c r="Q214" s="1"/>
      <c r="R214" s="6" t="s">
        <v>775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137</v>
      </c>
      <c r="B215" s="217">
        <v>43396</v>
      </c>
      <c r="C215" s="217"/>
      <c r="D215" s="218" t="s">
        <v>416</v>
      </c>
      <c r="E215" s="219" t="s">
        <v>618</v>
      </c>
      <c r="F215" s="219">
        <v>156.5</v>
      </c>
      <c r="G215" s="219"/>
      <c r="H215" s="219">
        <v>207.5</v>
      </c>
      <c r="I215" s="221">
        <v>191</v>
      </c>
      <c r="J215" s="191" t="s">
        <v>676</v>
      </c>
      <c r="K215" s="192">
        <f t="shared" si="35"/>
        <v>51</v>
      </c>
      <c r="L215" s="193">
        <f t="shared" si="36"/>
        <v>0.32587859424920129</v>
      </c>
      <c r="M215" s="188" t="s">
        <v>587</v>
      </c>
      <c r="N215" s="194">
        <v>44369</v>
      </c>
      <c r="O215" s="1"/>
      <c r="P215" s="1"/>
      <c r="Q215" s="1"/>
      <c r="R215" s="6" t="s">
        <v>775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138</v>
      </c>
      <c r="B216" s="217">
        <v>43439</v>
      </c>
      <c r="C216" s="217"/>
      <c r="D216" s="218" t="s">
        <v>325</v>
      </c>
      <c r="E216" s="219" t="s">
        <v>618</v>
      </c>
      <c r="F216" s="219">
        <v>259.5</v>
      </c>
      <c r="G216" s="219"/>
      <c r="H216" s="219">
        <v>320</v>
      </c>
      <c r="I216" s="221">
        <v>320</v>
      </c>
      <c r="J216" s="191" t="s">
        <v>676</v>
      </c>
      <c r="K216" s="192">
        <f t="shared" si="35"/>
        <v>60.5</v>
      </c>
      <c r="L216" s="193">
        <f t="shared" si="36"/>
        <v>0.23314065510597304</v>
      </c>
      <c r="M216" s="188" t="s">
        <v>587</v>
      </c>
      <c r="N216" s="194">
        <v>44323</v>
      </c>
      <c r="O216" s="1"/>
      <c r="P216" s="1"/>
      <c r="Q216" s="1"/>
      <c r="R216" s="6" t="s">
        <v>775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139</v>
      </c>
      <c r="B217" s="230">
        <v>43439</v>
      </c>
      <c r="C217" s="230"/>
      <c r="D217" s="231" t="s">
        <v>789</v>
      </c>
      <c r="E217" s="232" t="s">
        <v>618</v>
      </c>
      <c r="F217" s="232">
        <v>715</v>
      </c>
      <c r="G217" s="232"/>
      <c r="H217" s="232">
        <v>445</v>
      </c>
      <c r="I217" s="233">
        <v>840</v>
      </c>
      <c r="J217" s="201" t="s">
        <v>790</v>
      </c>
      <c r="K217" s="202">
        <f t="shared" si="35"/>
        <v>-270</v>
      </c>
      <c r="L217" s="203">
        <f t="shared" si="36"/>
        <v>-0.3776223776223776</v>
      </c>
      <c r="M217" s="199" t="s">
        <v>599</v>
      </c>
      <c r="N217" s="196">
        <v>43800</v>
      </c>
      <c r="O217" s="1"/>
      <c r="P217" s="1"/>
      <c r="Q217" s="1"/>
      <c r="R217" s="6" t="s">
        <v>775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140</v>
      </c>
      <c r="B218" s="217">
        <v>43469</v>
      </c>
      <c r="C218" s="217"/>
      <c r="D218" s="218" t="s">
        <v>157</v>
      </c>
      <c r="E218" s="219" t="s">
        <v>618</v>
      </c>
      <c r="F218" s="219">
        <v>875</v>
      </c>
      <c r="G218" s="219"/>
      <c r="H218" s="219">
        <v>1165</v>
      </c>
      <c r="I218" s="221">
        <v>1185</v>
      </c>
      <c r="J218" s="191" t="s">
        <v>791</v>
      </c>
      <c r="K218" s="192">
        <f t="shared" si="35"/>
        <v>290</v>
      </c>
      <c r="L218" s="193">
        <f t="shared" si="36"/>
        <v>0.33142857142857141</v>
      </c>
      <c r="M218" s="188" t="s">
        <v>587</v>
      </c>
      <c r="N218" s="194">
        <v>43847</v>
      </c>
      <c r="O218" s="1"/>
      <c r="P218" s="1"/>
      <c r="Q218" s="1"/>
      <c r="R218" s="6" t="s">
        <v>775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141</v>
      </c>
      <c r="B219" s="217">
        <v>43559</v>
      </c>
      <c r="C219" s="217"/>
      <c r="D219" s="218" t="s">
        <v>341</v>
      </c>
      <c r="E219" s="219" t="s">
        <v>618</v>
      </c>
      <c r="F219" s="219">
        <f>387-14.63</f>
        <v>372.37</v>
      </c>
      <c r="G219" s="219"/>
      <c r="H219" s="219">
        <v>490</v>
      </c>
      <c r="I219" s="221">
        <v>490</v>
      </c>
      <c r="J219" s="191" t="s">
        <v>676</v>
      </c>
      <c r="K219" s="192">
        <f t="shared" si="35"/>
        <v>117.63</v>
      </c>
      <c r="L219" s="193">
        <f t="shared" si="36"/>
        <v>0.31589548030185027</v>
      </c>
      <c r="M219" s="188" t="s">
        <v>587</v>
      </c>
      <c r="N219" s="194">
        <v>43850</v>
      </c>
      <c r="O219" s="1"/>
      <c r="P219" s="1"/>
      <c r="Q219" s="1"/>
      <c r="R219" s="6" t="s">
        <v>775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142</v>
      </c>
      <c r="B220" s="230">
        <v>43578</v>
      </c>
      <c r="C220" s="230"/>
      <c r="D220" s="231" t="s">
        <v>792</v>
      </c>
      <c r="E220" s="232" t="s">
        <v>589</v>
      </c>
      <c r="F220" s="232">
        <v>220</v>
      </c>
      <c r="G220" s="232"/>
      <c r="H220" s="232">
        <v>127.5</v>
      </c>
      <c r="I220" s="233">
        <v>284</v>
      </c>
      <c r="J220" s="201" t="s">
        <v>793</v>
      </c>
      <c r="K220" s="202">
        <f t="shared" si="35"/>
        <v>-92.5</v>
      </c>
      <c r="L220" s="203">
        <f t="shared" si="36"/>
        <v>-0.42045454545454547</v>
      </c>
      <c r="M220" s="199" t="s">
        <v>599</v>
      </c>
      <c r="N220" s="196">
        <v>43896</v>
      </c>
      <c r="O220" s="1"/>
      <c r="P220" s="1"/>
      <c r="Q220" s="1"/>
      <c r="R220" s="6" t="s">
        <v>775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143</v>
      </c>
      <c r="B221" s="217">
        <v>43622</v>
      </c>
      <c r="C221" s="217"/>
      <c r="D221" s="218" t="s">
        <v>481</v>
      </c>
      <c r="E221" s="219" t="s">
        <v>589</v>
      </c>
      <c r="F221" s="219">
        <v>332.8</v>
      </c>
      <c r="G221" s="219"/>
      <c r="H221" s="219">
        <v>405</v>
      </c>
      <c r="I221" s="221">
        <v>419</v>
      </c>
      <c r="J221" s="191" t="s">
        <v>794</v>
      </c>
      <c r="K221" s="192">
        <f t="shared" si="35"/>
        <v>72.199999999999989</v>
      </c>
      <c r="L221" s="193">
        <f t="shared" si="36"/>
        <v>0.21694711538461534</v>
      </c>
      <c r="M221" s="188" t="s">
        <v>587</v>
      </c>
      <c r="N221" s="194">
        <v>43860</v>
      </c>
      <c r="O221" s="1"/>
      <c r="P221" s="1"/>
      <c r="Q221" s="1"/>
      <c r="R221" s="6" t="s">
        <v>779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0">
        <v>144</v>
      </c>
      <c r="B222" s="209">
        <v>43641</v>
      </c>
      <c r="C222" s="209"/>
      <c r="D222" s="210" t="s">
        <v>150</v>
      </c>
      <c r="E222" s="211" t="s">
        <v>618</v>
      </c>
      <c r="F222" s="211">
        <v>386</v>
      </c>
      <c r="G222" s="212"/>
      <c r="H222" s="212">
        <v>395</v>
      </c>
      <c r="I222" s="212">
        <v>452</v>
      </c>
      <c r="J222" s="213" t="s">
        <v>795</v>
      </c>
      <c r="K222" s="214">
        <f t="shared" si="35"/>
        <v>9</v>
      </c>
      <c r="L222" s="215">
        <f t="shared" si="36"/>
        <v>2.3316062176165803E-2</v>
      </c>
      <c r="M222" s="211" t="s">
        <v>709</v>
      </c>
      <c r="N222" s="209">
        <v>43868</v>
      </c>
      <c r="O222" s="1"/>
      <c r="P222" s="1"/>
      <c r="Q222" s="1"/>
      <c r="R222" s="6" t="s">
        <v>779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145</v>
      </c>
      <c r="B223" s="209">
        <v>43707</v>
      </c>
      <c r="C223" s="209"/>
      <c r="D223" s="210" t="s">
        <v>130</v>
      </c>
      <c r="E223" s="211" t="s">
        <v>618</v>
      </c>
      <c r="F223" s="211">
        <v>137.5</v>
      </c>
      <c r="G223" s="212"/>
      <c r="H223" s="212">
        <v>138.5</v>
      </c>
      <c r="I223" s="212">
        <v>190</v>
      </c>
      <c r="J223" s="213" t="s">
        <v>815</v>
      </c>
      <c r="K223" s="214">
        <f>H223-F223</f>
        <v>1</v>
      </c>
      <c r="L223" s="215">
        <f>K223/F223</f>
        <v>7.2727272727272727E-3</v>
      </c>
      <c r="M223" s="211" t="s">
        <v>709</v>
      </c>
      <c r="N223" s="209">
        <v>44432</v>
      </c>
      <c r="O223" s="1"/>
      <c r="P223" s="1"/>
      <c r="Q223" s="1"/>
      <c r="R223" s="6" t="s">
        <v>775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146</v>
      </c>
      <c r="B224" s="217">
        <v>43731</v>
      </c>
      <c r="C224" s="217"/>
      <c r="D224" s="218" t="s">
        <v>428</v>
      </c>
      <c r="E224" s="219" t="s">
        <v>618</v>
      </c>
      <c r="F224" s="219">
        <v>235</v>
      </c>
      <c r="G224" s="219"/>
      <c r="H224" s="219">
        <v>295</v>
      </c>
      <c r="I224" s="221">
        <v>296</v>
      </c>
      <c r="J224" s="191" t="s">
        <v>796</v>
      </c>
      <c r="K224" s="192">
        <f t="shared" ref="K224:K230" si="37">H224-F224</f>
        <v>60</v>
      </c>
      <c r="L224" s="193">
        <f t="shared" ref="L224:L230" si="38">K224/F224</f>
        <v>0.25531914893617019</v>
      </c>
      <c r="M224" s="188" t="s">
        <v>587</v>
      </c>
      <c r="N224" s="194">
        <v>43844</v>
      </c>
      <c r="O224" s="1"/>
      <c r="P224" s="1"/>
      <c r="Q224" s="1"/>
      <c r="R224" s="6" t="s">
        <v>779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147</v>
      </c>
      <c r="B225" s="217">
        <v>43752</v>
      </c>
      <c r="C225" s="217"/>
      <c r="D225" s="218" t="s">
        <v>797</v>
      </c>
      <c r="E225" s="219" t="s">
        <v>618</v>
      </c>
      <c r="F225" s="219">
        <v>277.5</v>
      </c>
      <c r="G225" s="219"/>
      <c r="H225" s="219">
        <v>333</v>
      </c>
      <c r="I225" s="221">
        <v>333</v>
      </c>
      <c r="J225" s="191" t="s">
        <v>798</v>
      </c>
      <c r="K225" s="192">
        <f t="shared" si="37"/>
        <v>55.5</v>
      </c>
      <c r="L225" s="193">
        <f t="shared" si="38"/>
        <v>0.2</v>
      </c>
      <c r="M225" s="188" t="s">
        <v>587</v>
      </c>
      <c r="N225" s="194">
        <v>43846</v>
      </c>
      <c r="O225" s="1"/>
      <c r="P225" s="1"/>
      <c r="Q225" s="1"/>
      <c r="R225" s="6" t="s">
        <v>775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148</v>
      </c>
      <c r="B226" s="217">
        <v>43752</v>
      </c>
      <c r="C226" s="217"/>
      <c r="D226" s="218" t="s">
        <v>799</v>
      </c>
      <c r="E226" s="219" t="s">
        <v>618</v>
      </c>
      <c r="F226" s="219">
        <v>930</v>
      </c>
      <c r="G226" s="219"/>
      <c r="H226" s="219">
        <v>1165</v>
      </c>
      <c r="I226" s="221">
        <v>1200</v>
      </c>
      <c r="J226" s="191" t="s">
        <v>800</v>
      </c>
      <c r="K226" s="192">
        <f t="shared" si="37"/>
        <v>235</v>
      </c>
      <c r="L226" s="193">
        <f t="shared" si="38"/>
        <v>0.25268817204301075</v>
      </c>
      <c r="M226" s="188" t="s">
        <v>587</v>
      </c>
      <c r="N226" s="194">
        <v>43847</v>
      </c>
      <c r="O226" s="1"/>
      <c r="P226" s="1"/>
      <c r="Q226" s="1"/>
      <c r="R226" s="6" t="s">
        <v>779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149</v>
      </c>
      <c r="B227" s="217">
        <v>43753</v>
      </c>
      <c r="C227" s="217"/>
      <c r="D227" s="218" t="s">
        <v>801</v>
      </c>
      <c r="E227" s="219" t="s">
        <v>618</v>
      </c>
      <c r="F227" s="189">
        <v>111</v>
      </c>
      <c r="G227" s="219"/>
      <c r="H227" s="219">
        <v>141</v>
      </c>
      <c r="I227" s="221">
        <v>141</v>
      </c>
      <c r="J227" s="191" t="s">
        <v>602</v>
      </c>
      <c r="K227" s="192">
        <f t="shared" si="37"/>
        <v>30</v>
      </c>
      <c r="L227" s="193">
        <f t="shared" si="38"/>
        <v>0.27027027027027029</v>
      </c>
      <c r="M227" s="188" t="s">
        <v>587</v>
      </c>
      <c r="N227" s="194">
        <v>44328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150</v>
      </c>
      <c r="B228" s="217">
        <v>43753</v>
      </c>
      <c r="C228" s="217"/>
      <c r="D228" s="218" t="s">
        <v>802</v>
      </c>
      <c r="E228" s="219" t="s">
        <v>618</v>
      </c>
      <c r="F228" s="189">
        <v>296</v>
      </c>
      <c r="G228" s="219"/>
      <c r="H228" s="219">
        <v>370</v>
      </c>
      <c r="I228" s="221">
        <v>370</v>
      </c>
      <c r="J228" s="191" t="s">
        <v>676</v>
      </c>
      <c r="K228" s="192">
        <f t="shared" si="37"/>
        <v>74</v>
      </c>
      <c r="L228" s="193">
        <f t="shared" si="38"/>
        <v>0.25</v>
      </c>
      <c r="M228" s="188" t="s">
        <v>587</v>
      </c>
      <c r="N228" s="194">
        <v>43853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151</v>
      </c>
      <c r="B229" s="217">
        <v>43754</v>
      </c>
      <c r="C229" s="217"/>
      <c r="D229" s="218" t="s">
        <v>803</v>
      </c>
      <c r="E229" s="219" t="s">
        <v>618</v>
      </c>
      <c r="F229" s="189">
        <v>300</v>
      </c>
      <c r="G229" s="219"/>
      <c r="H229" s="219">
        <v>382.5</v>
      </c>
      <c r="I229" s="221">
        <v>344</v>
      </c>
      <c r="J229" s="191" t="s">
        <v>853</v>
      </c>
      <c r="K229" s="192">
        <f t="shared" si="37"/>
        <v>82.5</v>
      </c>
      <c r="L229" s="193">
        <f t="shared" si="38"/>
        <v>0.27500000000000002</v>
      </c>
      <c r="M229" s="188" t="s">
        <v>587</v>
      </c>
      <c r="N229" s="194">
        <v>44238</v>
      </c>
      <c r="O229" s="1"/>
      <c r="P229" s="1"/>
      <c r="Q229" s="1"/>
      <c r="R229" s="6" t="s">
        <v>779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152</v>
      </c>
      <c r="B230" s="217">
        <v>43832</v>
      </c>
      <c r="C230" s="217"/>
      <c r="D230" s="218" t="s">
        <v>804</v>
      </c>
      <c r="E230" s="219" t="s">
        <v>618</v>
      </c>
      <c r="F230" s="189">
        <v>495</v>
      </c>
      <c r="G230" s="219"/>
      <c r="H230" s="219">
        <v>595</v>
      </c>
      <c r="I230" s="221">
        <v>590</v>
      </c>
      <c r="J230" s="191" t="s">
        <v>852</v>
      </c>
      <c r="K230" s="192">
        <f t="shared" si="37"/>
        <v>100</v>
      </c>
      <c r="L230" s="193">
        <f t="shared" si="38"/>
        <v>0.20202020202020202</v>
      </c>
      <c r="M230" s="188" t="s">
        <v>587</v>
      </c>
      <c r="N230" s="194">
        <v>44589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153</v>
      </c>
      <c r="B231" s="217">
        <v>43966</v>
      </c>
      <c r="C231" s="217"/>
      <c r="D231" s="218" t="s">
        <v>71</v>
      </c>
      <c r="E231" s="219" t="s">
        <v>618</v>
      </c>
      <c r="F231" s="189">
        <v>67.5</v>
      </c>
      <c r="G231" s="219"/>
      <c r="H231" s="219">
        <v>86</v>
      </c>
      <c r="I231" s="221">
        <v>86</v>
      </c>
      <c r="J231" s="191" t="s">
        <v>805</v>
      </c>
      <c r="K231" s="192">
        <f t="shared" ref="K231:K238" si="39">H231-F231</f>
        <v>18.5</v>
      </c>
      <c r="L231" s="193">
        <f t="shared" ref="L231:L238" si="40">K231/F231</f>
        <v>0.27407407407407408</v>
      </c>
      <c r="M231" s="188" t="s">
        <v>587</v>
      </c>
      <c r="N231" s="194">
        <v>44008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154</v>
      </c>
      <c r="B232" s="217">
        <v>44035</v>
      </c>
      <c r="C232" s="217"/>
      <c r="D232" s="218" t="s">
        <v>480</v>
      </c>
      <c r="E232" s="219" t="s">
        <v>618</v>
      </c>
      <c r="F232" s="189">
        <v>231</v>
      </c>
      <c r="G232" s="219"/>
      <c r="H232" s="219">
        <v>281</v>
      </c>
      <c r="I232" s="221">
        <v>281</v>
      </c>
      <c r="J232" s="191" t="s">
        <v>676</v>
      </c>
      <c r="K232" s="192">
        <f t="shared" si="39"/>
        <v>50</v>
      </c>
      <c r="L232" s="193">
        <f t="shared" si="40"/>
        <v>0.21645021645021645</v>
      </c>
      <c r="M232" s="188" t="s">
        <v>587</v>
      </c>
      <c r="N232" s="194">
        <v>44358</v>
      </c>
      <c r="O232" s="1"/>
      <c r="P232" s="1"/>
      <c r="Q232" s="1"/>
      <c r="R232" s="6" t="s">
        <v>779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155</v>
      </c>
      <c r="B233" s="217">
        <v>44092</v>
      </c>
      <c r="C233" s="217"/>
      <c r="D233" s="218" t="s">
        <v>405</v>
      </c>
      <c r="E233" s="219" t="s">
        <v>618</v>
      </c>
      <c r="F233" s="219">
        <v>206</v>
      </c>
      <c r="G233" s="219"/>
      <c r="H233" s="219">
        <v>248</v>
      </c>
      <c r="I233" s="221">
        <v>248</v>
      </c>
      <c r="J233" s="191" t="s">
        <v>676</v>
      </c>
      <c r="K233" s="192">
        <f t="shared" si="39"/>
        <v>42</v>
      </c>
      <c r="L233" s="193">
        <f t="shared" si="40"/>
        <v>0.20388349514563106</v>
      </c>
      <c r="M233" s="188" t="s">
        <v>587</v>
      </c>
      <c r="N233" s="194">
        <v>44214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156</v>
      </c>
      <c r="B234" s="217">
        <v>44140</v>
      </c>
      <c r="C234" s="217"/>
      <c r="D234" s="218" t="s">
        <v>405</v>
      </c>
      <c r="E234" s="219" t="s">
        <v>618</v>
      </c>
      <c r="F234" s="219">
        <v>182.5</v>
      </c>
      <c r="G234" s="219"/>
      <c r="H234" s="219">
        <v>248</v>
      </c>
      <c r="I234" s="221">
        <v>248</v>
      </c>
      <c r="J234" s="191" t="s">
        <v>676</v>
      </c>
      <c r="K234" s="192">
        <f t="shared" si="39"/>
        <v>65.5</v>
      </c>
      <c r="L234" s="193">
        <f t="shared" si="40"/>
        <v>0.35890410958904112</v>
      </c>
      <c r="M234" s="188" t="s">
        <v>587</v>
      </c>
      <c r="N234" s="194">
        <v>44214</v>
      </c>
      <c r="O234" s="1"/>
      <c r="P234" s="1"/>
      <c r="Q234" s="1"/>
      <c r="R234" s="6" t="s">
        <v>779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157</v>
      </c>
      <c r="B235" s="217">
        <v>44140</v>
      </c>
      <c r="C235" s="217"/>
      <c r="D235" s="218" t="s">
        <v>325</v>
      </c>
      <c r="E235" s="219" t="s">
        <v>618</v>
      </c>
      <c r="F235" s="219">
        <v>247.5</v>
      </c>
      <c r="G235" s="219"/>
      <c r="H235" s="219">
        <v>320</v>
      </c>
      <c r="I235" s="221">
        <v>320</v>
      </c>
      <c r="J235" s="191" t="s">
        <v>676</v>
      </c>
      <c r="K235" s="192">
        <f t="shared" si="39"/>
        <v>72.5</v>
      </c>
      <c r="L235" s="193">
        <f t="shared" si="40"/>
        <v>0.29292929292929293</v>
      </c>
      <c r="M235" s="188" t="s">
        <v>587</v>
      </c>
      <c r="N235" s="194">
        <v>44323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158</v>
      </c>
      <c r="B236" s="217">
        <v>44140</v>
      </c>
      <c r="C236" s="217"/>
      <c r="D236" s="218" t="s">
        <v>271</v>
      </c>
      <c r="E236" s="219" t="s">
        <v>618</v>
      </c>
      <c r="F236" s="189">
        <v>925</v>
      </c>
      <c r="G236" s="219"/>
      <c r="H236" s="219">
        <v>1095</v>
      </c>
      <c r="I236" s="221">
        <v>1093</v>
      </c>
      <c r="J236" s="191" t="s">
        <v>806</v>
      </c>
      <c r="K236" s="192">
        <f t="shared" si="39"/>
        <v>170</v>
      </c>
      <c r="L236" s="193">
        <f t="shared" si="40"/>
        <v>0.18378378378378379</v>
      </c>
      <c r="M236" s="188" t="s">
        <v>587</v>
      </c>
      <c r="N236" s="194">
        <v>44201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159</v>
      </c>
      <c r="B237" s="217">
        <v>44140</v>
      </c>
      <c r="C237" s="217"/>
      <c r="D237" s="218" t="s">
        <v>341</v>
      </c>
      <c r="E237" s="219" t="s">
        <v>618</v>
      </c>
      <c r="F237" s="189">
        <v>332.5</v>
      </c>
      <c r="G237" s="219"/>
      <c r="H237" s="219">
        <v>393</v>
      </c>
      <c r="I237" s="221">
        <v>406</v>
      </c>
      <c r="J237" s="191" t="s">
        <v>807</v>
      </c>
      <c r="K237" s="192">
        <f t="shared" si="39"/>
        <v>60.5</v>
      </c>
      <c r="L237" s="193">
        <f t="shared" si="40"/>
        <v>0.18195488721804512</v>
      </c>
      <c r="M237" s="188" t="s">
        <v>587</v>
      </c>
      <c r="N237" s="194">
        <v>44256</v>
      </c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160</v>
      </c>
      <c r="B238" s="217">
        <v>44141</v>
      </c>
      <c r="C238" s="217"/>
      <c r="D238" s="218" t="s">
        <v>480</v>
      </c>
      <c r="E238" s="219" t="s">
        <v>618</v>
      </c>
      <c r="F238" s="189">
        <v>231</v>
      </c>
      <c r="G238" s="219"/>
      <c r="H238" s="219">
        <v>281</v>
      </c>
      <c r="I238" s="221">
        <v>281</v>
      </c>
      <c r="J238" s="191" t="s">
        <v>676</v>
      </c>
      <c r="K238" s="192">
        <f t="shared" si="39"/>
        <v>50</v>
      </c>
      <c r="L238" s="193">
        <f t="shared" si="40"/>
        <v>0.21645021645021645</v>
      </c>
      <c r="M238" s="188" t="s">
        <v>587</v>
      </c>
      <c r="N238" s="194">
        <v>44358</v>
      </c>
      <c r="O238" s="1"/>
      <c r="P238" s="1"/>
      <c r="Q238" s="1"/>
      <c r="R238" s="6" t="s">
        <v>779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2">
        <v>161</v>
      </c>
      <c r="B239" s="235">
        <v>44187</v>
      </c>
      <c r="C239" s="235"/>
      <c r="D239" s="236" t="s">
        <v>453</v>
      </c>
      <c r="E239" s="53" t="s">
        <v>618</v>
      </c>
      <c r="F239" s="237" t="s">
        <v>808</v>
      </c>
      <c r="G239" s="53"/>
      <c r="H239" s="53"/>
      <c r="I239" s="238">
        <v>239</v>
      </c>
      <c r="J239" s="234" t="s">
        <v>590</v>
      </c>
      <c r="K239" s="234"/>
      <c r="L239" s="239"/>
      <c r="M239" s="240"/>
      <c r="N239" s="241"/>
      <c r="O239" s="1"/>
      <c r="P239" s="1"/>
      <c r="Q239" s="1"/>
      <c r="R239" s="6" t="s">
        <v>779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162</v>
      </c>
      <c r="B240" s="217">
        <v>44258</v>
      </c>
      <c r="C240" s="217"/>
      <c r="D240" s="218" t="s">
        <v>804</v>
      </c>
      <c r="E240" s="219" t="s">
        <v>618</v>
      </c>
      <c r="F240" s="189">
        <v>495</v>
      </c>
      <c r="G240" s="219"/>
      <c r="H240" s="219">
        <v>595</v>
      </c>
      <c r="I240" s="221">
        <v>590</v>
      </c>
      <c r="J240" s="191" t="s">
        <v>852</v>
      </c>
      <c r="K240" s="192">
        <f>H240-F240</f>
        <v>100</v>
      </c>
      <c r="L240" s="193">
        <f>K240/F240</f>
        <v>0.20202020202020202</v>
      </c>
      <c r="M240" s="188" t="s">
        <v>587</v>
      </c>
      <c r="N240" s="194">
        <v>44589</v>
      </c>
      <c r="O240" s="1"/>
      <c r="P240" s="1"/>
      <c r="R240" s="6" t="s">
        <v>779</v>
      </c>
    </row>
    <row r="241" spans="1:26" ht="12.75" customHeight="1">
      <c r="A241" s="216">
        <v>163</v>
      </c>
      <c r="B241" s="217">
        <v>44274</v>
      </c>
      <c r="C241" s="217"/>
      <c r="D241" s="218" t="s">
        <v>341</v>
      </c>
      <c r="E241" s="219" t="s">
        <v>618</v>
      </c>
      <c r="F241" s="189">
        <v>355</v>
      </c>
      <c r="G241" s="219"/>
      <c r="H241" s="219">
        <v>422.5</v>
      </c>
      <c r="I241" s="221">
        <v>420</v>
      </c>
      <c r="J241" s="191" t="s">
        <v>809</v>
      </c>
      <c r="K241" s="192">
        <f>H241-F241</f>
        <v>67.5</v>
      </c>
      <c r="L241" s="193">
        <f>K241/F241</f>
        <v>0.19014084507042253</v>
      </c>
      <c r="M241" s="188" t="s">
        <v>587</v>
      </c>
      <c r="N241" s="194">
        <v>44361</v>
      </c>
      <c r="O241" s="1"/>
      <c r="R241" s="243" t="s">
        <v>779</v>
      </c>
    </row>
    <row r="242" spans="1:26" ht="12.75" customHeight="1">
      <c r="A242" s="216">
        <v>164</v>
      </c>
      <c r="B242" s="217">
        <v>44295</v>
      </c>
      <c r="C242" s="217"/>
      <c r="D242" s="218" t="s">
        <v>810</v>
      </c>
      <c r="E242" s="219" t="s">
        <v>618</v>
      </c>
      <c r="F242" s="189">
        <v>555</v>
      </c>
      <c r="G242" s="219"/>
      <c r="H242" s="219">
        <v>663</v>
      </c>
      <c r="I242" s="221">
        <v>663</v>
      </c>
      <c r="J242" s="191" t="s">
        <v>811</v>
      </c>
      <c r="K242" s="192">
        <f>H242-F242</f>
        <v>108</v>
      </c>
      <c r="L242" s="193">
        <f>K242/F242</f>
        <v>0.19459459459459461</v>
      </c>
      <c r="M242" s="188" t="s">
        <v>587</v>
      </c>
      <c r="N242" s="194">
        <v>44321</v>
      </c>
      <c r="O242" s="1"/>
      <c r="P242" s="1"/>
      <c r="Q242" s="1"/>
      <c r="R242" s="243" t="s">
        <v>779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165</v>
      </c>
      <c r="B243" s="217">
        <v>44308</v>
      </c>
      <c r="C243" s="217"/>
      <c r="D243" s="218" t="s">
        <v>374</v>
      </c>
      <c r="E243" s="219" t="s">
        <v>618</v>
      </c>
      <c r="F243" s="189">
        <v>126.5</v>
      </c>
      <c r="G243" s="219"/>
      <c r="H243" s="219">
        <v>155</v>
      </c>
      <c r="I243" s="221">
        <v>155</v>
      </c>
      <c r="J243" s="191" t="s">
        <v>676</v>
      </c>
      <c r="K243" s="192">
        <f>H243-F243</f>
        <v>28.5</v>
      </c>
      <c r="L243" s="193">
        <f>K243/F243</f>
        <v>0.22529644268774704</v>
      </c>
      <c r="M243" s="188" t="s">
        <v>587</v>
      </c>
      <c r="N243" s="194">
        <v>44362</v>
      </c>
      <c r="O243" s="1"/>
      <c r="R243" s="243" t="s">
        <v>779</v>
      </c>
    </row>
    <row r="244" spans="1:26" ht="12.75" customHeight="1">
      <c r="A244" s="286">
        <v>166</v>
      </c>
      <c r="B244" s="287">
        <v>44368</v>
      </c>
      <c r="C244" s="287"/>
      <c r="D244" s="288" t="s">
        <v>392</v>
      </c>
      <c r="E244" s="289" t="s">
        <v>618</v>
      </c>
      <c r="F244" s="290">
        <v>287.5</v>
      </c>
      <c r="G244" s="289"/>
      <c r="H244" s="289">
        <v>245</v>
      </c>
      <c r="I244" s="291">
        <v>344</v>
      </c>
      <c r="J244" s="201" t="s">
        <v>847</v>
      </c>
      <c r="K244" s="202">
        <f>H244-F244</f>
        <v>-42.5</v>
      </c>
      <c r="L244" s="203">
        <f>K244/F244</f>
        <v>-0.14782608695652175</v>
      </c>
      <c r="M244" s="199" t="s">
        <v>599</v>
      </c>
      <c r="N244" s="196">
        <v>44508</v>
      </c>
      <c r="O244" s="1"/>
      <c r="R244" s="243" t="s">
        <v>779</v>
      </c>
    </row>
    <row r="245" spans="1:26" ht="12.75" customHeight="1">
      <c r="A245" s="242">
        <v>167</v>
      </c>
      <c r="B245" s="235">
        <v>44368</v>
      </c>
      <c r="C245" s="235"/>
      <c r="D245" s="236" t="s">
        <v>480</v>
      </c>
      <c r="E245" s="53" t="s">
        <v>618</v>
      </c>
      <c r="F245" s="237" t="s">
        <v>812</v>
      </c>
      <c r="G245" s="53"/>
      <c r="H245" s="53"/>
      <c r="I245" s="238">
        <v>320</v>
      </c>
      <c r="J245" s="234" t="s">
        <v>590</v>
      </c>
      <c r="K245" s="242"/>
      <c r="L245" s="235"/>
      <c r="M245" s="235"/>
      <c r="N245" s="236"/>
      <c r="O245" s="41"/>
      <c r="R245" s="243" t="s">
        <v>779</v>
      </c>
    </row>
    <row r="246" spans="1:26" ht="12.75" customHeight="1">
      <c r="A246" s="216">
        <v>168</v>
      </c>
      <c r="B246" s="217">
        <v>44406</v>
      </c>
      <c r="C246" s="217"/>
      <c r="D246" s="218" t="s">
        <v>374</v>
      </c>
      <c r="E246" s="219" t="s">
        <v>618</v>
      </c>
      <c r="F246" s="189">
        <v>162.5</v>
      </c>
      <c r="G246" s="219"/>
      <c r="H246" s="219">
        <v>200</v>
      </c>
      <c r="I246" s="221">
        <v>200</v>
      </c>
      <c r="J246" s="191" t="s">
        <v>676</v>
      </c>
      <c r="K246" s="192">
        <f>H246-F246</f>
        <v>37.5</v>
      </c>
      <c r="L246" s="193">
        <f>K246/F246</f>
        <v>0.23076923076923078</v>
      </c>
      <c r="M246" s="188" t="s">
        <v>587</v>
      </c>
      <c r="N246" s="194">
        <v>44571</v>
      </c>
      <c r="O246" s="1"/>
      <c r="R246" s="243" t="s">
        <v>779</v>
      </c>
    </row>
    <row r="247" spans="1:26" ht="12.75" customHeight="1">
      <c r="A247" s="216">
        <v>169</v>
      </c>
      <c r="B247" s="217">
        <v>44462</v>
      </c>
      <c r="C247" s="217"/>
      <c r="D247" s="218" t="s">
        <v>817</v>
      </c>
      <c r="E247" s="219" t="s">
        <v>618</v>
      </c>
      <c r="F247" s="189">
        <v>1235</v>
      </c>
      <c r="G247" s="219"/>
      <c r="H247" s="219">
        <v>1505</v>
      </c>
      <c r="I247" s="221">
        <v>1500</v>
      </c>
      <c r="J247" s="191" t="s">
        <v>676</v>
      </c>
      <c r="K247" s="192">
        <f>H247-F247</f>
        <v>270</v>
      </c>
      <c r="L247" s="193">
        <f>K247/F247</f>
        <v>0.21862348178137653</v>
      </c>
      <c r="M247" s="188" t="s">
        <v>587</v>
      </c>
      <c r="N247" s="194">
        <v>44564</v>
      </c>
      <c r="O247" s="1"/>
      <c r="R247" s="243" t="s">
        <v>779</v>
      </c>
    </row>
    <row r="248" spans="1:26" ht="12.75" customHeight="1">
      <c r="A248" s="258">
        <v>170</v>
      </c>
      <c r="B248" s="259">
        <v>44480</v>
      </c>
      <c r="C248" s="259"/>
      <c r="D248" s="260" t="s">
        <v>819</v>
      </c>
      <c r="E248" s="261" t="s">
        <v>618</v>
      </c>
      <c r="F248" s="262" t="s">
        <v>824</v>
      </c>
      <c r="G248" s="261"/>
      <c r="H248" s="261"/>
      <c r="I248" s="261">
        <v>145</v>
      </c>
      <c r="J248" s="263" t="s">
        <v>590</v>
      </c>
      <c r="K248" s="258"/>
      <c r="L248" s="259"/>
      <c r="M248" s="259"/>
      <c r="N248" s="260"/>
      <c r="O248" s="41"/>
      <c r="R248" s="243" t="s">
        <v>779</v>
      </c>
    </row>
    <row r="249" spans="1:26" ht="12.75" customHeight="1">
      <c r="A249" s="264">
        <v>171</v>
      </c>
      <c r="B249" s="265">
        <v>44481</v>
      </c>
      <c r="C249" s="265"/>
      <c r="D249" s="266" t="s">
        <v>260</v>
      </c>
      <c r="E249" s="267" t="s">
        <v>618</v>
      </c>
      <c r="F249" s="268" t="s">
        <v>821</v>
      </c>
      <c r="G249" s="267"/>
      <c r="H249" s="267"/>
      <c r="I249" s="267">
        <v>380</v>
      </c>
      <c r="J249" s="269" t="s">
        <v>590</v>
      </c>
      <c r="K249" s="264"/>
      <c r="L249" s="265"/>
      <c r="M249" s="265"/>
      <c r="N249" s="266"/>
      <c r="O249" s="41"/>
      <c r="R249" s="243" t="s">
        <v>779</v>
      </c>
    </row>
    <row r="250" spans="1:26" ht="12.75" customHeight="1">
      <c r="A250" s="264">
        <v>172</v>
      </c>
      <c r="B250" s="265">
        <v>44481</v>
      </c>
      <c r="C250" s="265"/>
      <c r="D250" s="266" t="s">
        <v>400</v>
      </c>
      <c r="E250" s="267" t="s">
        <v>618</v>
      </c>
      <c r="F250" s="268" t="s">
        <v>822</v>
      </c>
      <c r="G250" s="267"/>
      <c r="H250" s="267"/>
      <c r="I250" s="267">
        <v>56</v>
      </c>
      <c r="J250" s="269" t="s">
        <v>590</v>
      </c>
      <c r="K250" s="264"/>
      <c r="L250" s="265"/>
      <c r="M250" s="265"/>
      <c r="N250" s="266"/>
      <c r="O250" s="41"/>
      <c r="R250" s="243"/>
    </row>
    <row r="251" spans="1:26" ht="12.75" customHeight="1">
      <c r="A251" s="216">
        <v>173</v>
      </c>
      <c r="B251" s="217">
        <v>44551</v>
      </c>
      <c r="C251" s="217"/>
      <c r="D251" s="218" t="s">
        <v>118</v>
      </c>
      <c r="E251" s="219" t="s">
        <v>618</v>
      </c>
      <c r="F251" s="189">
        <v>2300</v>
      </c>
      <c r="G251" s="219"/>
      <c r="H251" s="219">
        <f>(2820+2200)/2</f>
        <v>2510</v>
      </c>
      <c r="I251" s="221">
        <v>3000</v>
      </c>
      <c r="J251" s="191" t="s">
        <v>864</v>
      </c>
      <c r="K251" s="192">
        <f>H251-F251</f>
        <v>210</v>
      </c>
      <c r="L251" s="193">
        <f>K251/F251</f>
        <v>9.1304347826086957E-2</v>
      </c>
      <c r="M251" s="188" t="s">
        <v>587</v>
      </c>
      <c r="N251" s="194">
        <v>44649</v>
      </c>
      <c r="O251" s="1"/>
      <c r="R251" s="243"/>
    </row>
    <row r="252" spans="1:26" ht="12.75" customHeight="1">
      <c r="A252" s="270">
        <v>174</v>
      </c>
      <c r="B252" s="265">
        <v>44606</v>
      </c>
      <c r="C252" s="270"/>
      <c r="D252" s="270" t="s">
        <v>426</v>
      </c>
      <c r="E252" s="267" t="s">
        <v>618</v>
      </c>
      <c r="F252" s="267" t="s">
        <v>855</v>
      </c>
      <c r="G252" s="267"/>
      <c r="H252" s="267"/>
      <c r="I252" s="267">
        <v>764</v>
      </c>
      <c r="J252" s="267" t="s">
        <v>590</v>
      </c>
      <c r="K252" s="267"/>
      <c r="L252" s="267"/>
      <c r="M252" s="267"/>
      <c r="N252" s="270"/>
      <c r="O252" s="41"/>
      <c r="R252" s="243"/>
    </row>
    <row r="253" spans="1:26" ht="12.75" customHeight="1">
      <c r="A253" s="270">
        <v>175</v>
      </c>
      <c r="B253" s="265">
        <v>44613</v>
      </c>
      <c r="C253" s="270"/>
      <c r="D253" s="270" t="s">
        <v>817</v>
      </c>
      <c r="E253" s="267" t="s">
        <v>618</v>
      </c>
      <c r="F253" s="267" t="s">
        <v>856</v>
      </c>
      <c r="G253" s="267"/>
      <c r="H253" s="267"/>
      <c r="I253" s="267">
        <v>1510</v>
      </c>
      <c r="J253" s="267" t="s">
        <v>590</v>
      </c>
      <c r="K253" s="267"/>
      <c r="L253" s="267"/>
      <c r="M253" s="267"/>
      <c r="N253" s="270"/>
      <c r="O253" s="41"/>
      <c r="R253" s="243"/>
    </row>
    <row r="254" spans="1:26" ht="12.75" customHeight="1">
      <c r="A254">
        <v>176</v>
      </c>
      <c r="B254" s="265">
        <v>44670</v>
      </c>
      <c r="C254" s="265"/>
      <c r="D254" s="270" t="s">
        <v>551</v>
      </c>
      <c r="E254" s="378" t="s">
        <v>618</v>
      </c>
      <c r="F254" s="267" t="s">
        <v>877</v>
      </c>
      <c r="G254" s="267"/>
      <c r="H254" s="267"/>
      <c r="I254" s="267">
        <v>553</v>
      </c>
      <c r="J254" s="267" t="s">
        <v>590</v>
      </c>
      <c r="K254" s="267"/>
      <c r="L254" s="267"/>
      <c r="M254" s="267"/>
      <c r="N254" s="267"/>
      <c r="O254" s="41"/>
      <c r="R254" s="243"/>
    </row>
    <row r="255" spans="1:26" ht="12.75" customHeight="1">
      <c r="A255" s="242"/>
      <c r="F255" s="56"/>
      <c r="G255" s="56"/>
      <c r="H255" s="56"/>
      <c r="I255" s="56"/>
      <c r="J255" s="41"/>
      <c r="K255" s="56"/>
      <c r="L255" s="56"/>
      <c r="M255" s="56"/>
      <c r="O255" s="41"/>
      <c r="R255" s="243"/>
    </row>
    <row r="256" spans="1:26" ht="12.75" customHeight="1"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B258" s="244" t="s">
        <v>813</v>
      </c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A265" s="245"/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A266" s="245"/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A267" s="53"/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</sheetData>
  <autoFilter ref="R1:R26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2022-05-04T16:33:21Z</dcterms:modified>
</cp:coreProperties>
</file>