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F&amp;O)'!$R$1:$R$274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53" i="7"/>
  <c r="K53"/>
  <c r="L55"/>
  <c r="K55"/>
  <c r="L54"/>
  <c r="K54"/>
  <c r="M54" s="1"/>
  <c r="K50"/>
  <c r="L50"/>
  <c r="L52"/>
  <c r="K52"/>
  <c r="M52" s="1"/>
  <c r="L34"/>
  <c r="K34"/>
  <c r="L28"/>
  <c r="K28"/>
  <c r="M28" s="1"/>
  <c r="L27"/>
  <c r="K27"/>
  <c r="M27" s="1"/>
  <c r="L14"/>
  <c r="K14"/>
  <c r="M14" s="1"/>
  <c r="L51"/>
  <c r="K51"/>
  <c r="L47"/>
  <c r="K47"/>
  <c r="L49"/>
  <c r="K49"/>
  <c r="L48"/>
  <c r="K48"/>
  <c r="L32"/>
  <c r="K32"/>
  <c r="L31"/>
  <c r="K31"/>
  <c r="L26"/>
  <c r="K26"/>
  <c r="L13"/>
  <c r="K13"/>
  <c r="L12"/>
  <c r="K12"/>
  <c r="M34" l="1"/>
  <c r="M53"/>
  <c r="M55"/>
  <c r="M50"/>
  <c r="M31"/>
  <c r="M51"/>
  <c r="M47"/>
  <c r="M32"/>
  <c r="M49"/>
  <c r="M48"/>
  <c r="M26"/>
  <c r="M13"/>
  <c r="M12"/>
  <c r="L11"/>
  <c r="K11"/>
  <c r="L10"/>
  <c r="K10"/>
  <c r="M11" l="1"/>
  <c r="M10"/>
  <c r="K249" l="1"/>
  <c r="L249" s="1"/>
  <c r="K246" l="1"/>
  <c r="L246" s="1"/>
  <c r="M7" l="1"/>
  <c r="F234" l="1"/>
  <c r="K235"/>
  <c r="L235" s="1"/>
  <c r="K226"/>
  <c r="L226" s="1"/>
  <c r="K229"/>
  <c r="L229" s="1"/>
  <c r="K237" l="1"/>
  <c r="L237" s="1"/>
  <c r="F228"/>
  <c r="F227"/>
  <c r="F225"/>
  <c r="K225" s="1"/>
  <c r="L225" s="1"/>
  <c r="F205"/>
  <c r="F157"/>
  <c r="K236" l="1"/>
  <c r="L236" s="1"/>
  <c r="K234"/>
  <c r="L234" s="1"/>
  <c r="K240"/>
  <c r="L240" s="1"/>
  <c r="K241"/>
  <c r="L241" s="1"/>
  <c r="K233"/>
  <c r="L233" s="1"/>
  <c r="K243"/>
  <c r="L243" s="1"/>
  <c r="K239"/>
  <c r="L239" s="1"/>
  <c r="K232" l="1"/>
  <c r="L232" s="1"/>
  <c r="K221"/>
  <c r="L221" s="1"/>
  <c r="K223"/>
  <c r="L223" s="1"/>
  <c r="K220"/>
  <c r="L220" s="1"/>
  <c r="K222"/>
  <c r="L222" s="1"/>
  <c r="K151"/>
  <c r="L151" s="1"/>
  <c r="K204"/>
  <c r="L204" s="1"/>
  <c r="K218"/>
  <c r="L218" s="1"/>
  <c r="K219"/>
  <c r="L219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09"/>
  <c r="L209" s="1"/>
  <c r="K207"/>
  <c r="L207" s="1"/>
  <c r="K206"/>
  <c r="L206" s="1"/>
  <c r="K205"/>
  <c r="L205" s="1"/>
  <c r="K201"/>
  <c r="L201" s="1"/>
  <c r="K200"/>
  <c r="L200" s="1"/>
  <c r="K199"/>
  <c r="L199" s="1"/>
  <c r="K196"/>
  <c r="L196" s="1"/>
  <c r="K195"/>
  <c r="L195" s="1"/>
  <c r="K194"/>
  <c r="L194" s="1"/>
  <c r="K193"/>
  <c r="L193" s="1"/>
  <c r="K192"/>
  <c r="L192" s="1"/>
  <c r="K191"/>
  <c r="L191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79"/>
  <c r="L179" s="1"/>
  <c r="K177"/>
  <c r="L177" s="1"/>
  <c r="K175"/>
  <c r="L175" s="1"/>
  <c r="K173"/>
  <c r="L173" s="1"/>
  <c r="K172"/>
  <c r="L172" s="1"/>
  <c r="K171"/>
  <c r="L171" s="1"/>
  <c r="K169"/>
  <c r="L169" s="1"/>
  <c r="K168"/>
  <c r="L168" s="1"/>
  <c r="K167"/>
  <c r="L167" s="1"/>
  <c r="K166"/>
  <c r="K165"/>
  <c r="L165" s="1"/>
  <c r="K164"/>
  <c r="L164" s="1"/>
  <c r="K162"/>
  <c r="L162" s="1"/>
  <c r="K161"/>
  <c r="L161" s="1"/>
  <c r="K160"/>
  <c r="L160" s="1"/>
  <c r="K159"/>
  <c r="L159" s="1"/>
  <c r="K158"/>
  <c r="L158" s="1"/>
  <c r="K157"/>
  <c r="L157" s="1"/>
  <c r="H156"/>
  <c r="K156" s="1"/>
  <c r="L156" s="1"/>
  <c r="K153"/>
  <c r="L153" s="1"/>
  <c r="K152"/>
  <c r="L152" s="1"/>
  <c r="K150"/>
  <c r="L150" s="1"/>
  <c r="K149"/>
  <c r="L149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H122"/>
  <c r="K122" s="1"/>
  <c r="L122" s="1"/>
  <c r="F121"/>
  <c r="K121" s="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D7" i="6"/>
  <c r="K6" i="4"/>
  <c r="K6" i="3"/>
  <c r="L6" i="2"/>
</calcChain>
</file>

<file path=xl/sharedStrings.xml><?xml version="1.0" encoding="utf-8"?>
<sst xmlns="http://schemas.openxmlformats.org/spreadsheetml/2006/main" count="7505" uniqueCount="3783">
  <si>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</si>
  <si>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</si>
  <si>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</si>
  <si>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</si>
  <si>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</si>
  <si>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</si>
  <si>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</si>
  <si>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</si>
  <si>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</si>
  <si>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</si>
  <si>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</si>
  <si>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</si>
  <si>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</si>
  <si>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</si>
  <si>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</si>
  <si>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</si>
  <si>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</si>
  <si>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</si>
  <si>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</si>
  <si>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</si>
  <si>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</si>
  <si>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</si>
  <si>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</si>
  <si>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</si>
  <si>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</si>
  <si>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</si>
  <si>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</si>
  <si>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</si>
  <si>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</si>
  <si>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</si>
  <si>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</si>
  <si>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</si>
  <si>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</si>
  <si>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</si>
  <si>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</si>
  <si>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</si>
  <si>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</si>
  <si>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</si>
  <si>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</si>
  <si>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</si>
  <si>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</si>
  <si>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</si>
  <si>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</si>
  <si>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</si>
  <si>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</si>
  <si>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</si>
  <si>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</si>
  <si>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</si>
  <si>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</si>
  <si>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</si>
  <si>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</si>
  <si>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</si>
  <si>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</si>
  <si>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</si>
  <si>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</si>
  <si>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</si>
  <si>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</si>
  <si>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</si>
  <si>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</si>
  <si>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</si>
  <si>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</si>
  <si>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</si>
  <si>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</si>
  <si>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</si>
  <si>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</si>
  <si>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</si>
  <si>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</si>
  <si>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</si>
  <si>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</si>
  <si>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</si>
  <si>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</si>
  <si>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</si>
  <si>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</si>
  <si>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</si>
  <si>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</si>
  <si>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</si>
  <si>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</si>
  <si>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</si>
  <si>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</si>
  <si>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</si>
  <si>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</si>
  <si>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</si>
  <si>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</si>
  <si>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</si>
  <si>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</si>
  <si>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</si>
  <si>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</si>
  <si>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</si>
  <si>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</si>
  <si>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</si>
  <si>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</si>
  <si>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</si>
  <si>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</si>
  <si>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</si>
  <si>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</si>
  <si>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</si>
  <si>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</si>
  <si>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</si>
  <si>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</si>
  <si>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</si>
  <si>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</si>
  <si>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</si>
  <si>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</si>
  <si>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</si>
  <si>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</si>
  <si>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</si>
  <si>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</si>
  <si>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</si>
  <si>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</si>
  <si>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</si>
  <si>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</si>
  <si>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</si>
  <si>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</si>
  <si>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</si>
  <si>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</si>
  <si>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</si>
  <si>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</si>
  <si>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</si>
  <si>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</si>
  <si>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</si>
  <si>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</si>
  <si>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</si>
  <si>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</si>
  <si>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</si>
  <si>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</si>
  <si>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</si>
  <si>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</si>
  <si>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</si>
  <si>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</si>
  <si>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</si>
  <si>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</si>
  <si>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</si>
  <si>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</si>
  <si>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</si>
  <si>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</si>
  <si>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</si>
  <si>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</si>
  <si>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</si>
  <si>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</si>
  <si>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</si>
  <si>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</si>
  <si>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</si>
  <si>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</si>
  <si>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</si>
  <si>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</si>
  <si>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</si>
  <si>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</si>
  <si>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</si>
  <si>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</si>
  <si>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</si>
  <si>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</si>
  <si>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</si>
  <si>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</si>
  <si>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</si>
  <si>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</si>
  <si>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</si>
  <si>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</si>
  <si>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</si>
  <si>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</si>
  <si>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</si>
  <si>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</si>
  <si>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</si>
  <si>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</si>
  <si>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</si>
  <si>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</si>
  <si>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</si>
  <si>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</si>
  <si>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</si>
  <si>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</si>
  <si>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</si>
  <si>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</si>
  <si>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</si>
  <si>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</si>
  <si>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</si>
  <si>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</si>
  <si>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</si>
  <si>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</si>
  <si>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</si>
  <si>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</si>
  <si>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</si>
  <si>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</si>
  <si>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</si>
  <si>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</si>
  <si>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</si>
  <si>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</si>
  <si>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</si>
  <si>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</si>
  <si>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</si>
  <si>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</si>
  <si>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</si>
  <si>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</si>
  <si>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</si>
  <si>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</si>
  <si>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</si>
  <si>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</si>
  <si>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</si>
  <si>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</si>
  <si>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</si>
  <si>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</si>
  <si>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</si>
  <si>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</si>
  <si>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</si>
  <si>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</si>
  <si>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</si>
  <si>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</si>
  <si>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</si>
  <si>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</si>
  <si>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</si>
  <si>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</si>
  <si>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</si>
  <si>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</si>
  <si>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</si>
  <si>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</si>
  <si>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</si>
  <si>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</si>
  <si>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</si>
  <si>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</si>
  <si>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</si>
  <si>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</si>
  <si>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</si>
  <si>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</si>
  <si>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</si>
  <si>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</si>
  <si>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</si>
  <si>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</si>
  <si>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</si>
  <si>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</si>
  <si>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</si>
  <si>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</si>
  <si>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</si>
  <si>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</si>
  <si>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</si>
  <si>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</si>
  <si>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</si>
  <si>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</si>
  <si>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</si>
  <si>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</si>
  <si>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</si>
  <si>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</si>
  <si>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</si>
  <si>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</si>
  <si>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</si>
  <si>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</si>
  <si>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</si>
  <si>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</si>
  <si>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</si>
  <si>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</si>
  <si>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</si>
  <si>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</si>
  <si>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</si>
  <si>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</si>
  <si>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</si>
  <si>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</si>
  <si>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</si>
  <si>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</si>
  <si>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</si>
  <si>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</si>
  <si>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</si>
  <si>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</si>
  <si>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</si>
  <si>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</si>
  <si>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</si>
  <si>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</si>
  <si>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</si>
  <si>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</si>
  <si>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</si>
  <si>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</si>
  <si>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</si>
  <si>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</si>
  <si>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</si>
  <si>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</si>
  <si>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</si>
  <si>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</si>
  <si>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</si>
  <si>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</si>
  <si>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</si>
  <si>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</si>
  <si>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</si>
  <si>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</si>
  <si>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</si>
  <si>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</si>
  <si>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</si>
  <si>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</si>
  <si>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</si>
  <si>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</si>
  <si>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</si>
  <si>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</si>
  <si>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</si>
  <si>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</si>
  <si>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</si>
  <si>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</si>
  <si>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</si>
  <si>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</si>
  <si>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</si>
  <si>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</si>
  <si>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</si>
  <si>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</si>
  <si>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</si>
  <si>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</si>
  <si>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</si>
  <si>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</si>
  <si>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</si>
  <si>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</si>
  <si>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</si>
  <si>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</si>
  <si>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</si>
  <si>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</si>
  <si>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</si>
  <si>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</si>
  <si>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</si>
  <si>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</si>
  <si>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</si>
  <si>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</si>
  <si>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</si>
  <si>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</si>
  <si>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</si>
  <si>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</si>
  <si>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</si>
  <si>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</si>
  <si>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</si>
  <si>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</si>
  <si>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</si>
  <si>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</si>
  <si>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</si>
  <si>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</si>
  <si>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</si>
  <si>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</si>
  <si>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</si>
  <si>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</si>
  <si>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</si>
  <si>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</si>
  <si>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</si>
  <si>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</si>
  <si>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</si>
  <si>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</si>
  <si>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</si>
  <si>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</si>
  <si>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</si>
  <si>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</si>
  <si>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</si>
  <si>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</si>
  <si>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</si>
  <si>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</si>
  <si>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</si>
  <si>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</si>
  <si>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</si>
  <si>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</si>
  <si>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</si>
  <si>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</si>
  <si>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</si>
  <si>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</si>
  <si>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</si>
  <si>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</si>
  <si>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</si>
  <si>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</si>
  <si>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</si>
  <si>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</si>
  <si>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</si>
  <si>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</si>
  <si>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</si>
  <si>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</si>
  <si>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</si>
  <si>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</si>
  <si>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</si>
  <si>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</si>
  <si>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</si>
  <si>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</si>
  <si>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</si>
  <si>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</si>
  <si>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</si>
  <si>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</si>
  <si>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</si>
  <si>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</si>
  <si>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</si>
  <si>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</si>
  <si>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</si>
  <si>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</si>
  <si>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</si>
  <si>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</si>
  <si>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</si>
  <si>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</si>
  <si>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</si>
  <si>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</si>
  <si>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</si>
  <si>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</si>
  <si>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</si>
  <si>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</si>
  <si>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</si>
  <si>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</si>
  <si>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</si>
  <si>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</si>
  <si>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</si>
  <si>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</si>
  <si>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</si>
  <si>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</si>
  <si>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</si>
  <si>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</si>
  <si>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</si>
  <si>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</si>
  <si>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</si>
  <si>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</si>
  <si>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</si>
  <si>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</si>
  <si>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</si>
  <si>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</si>
  <si>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</si>
  <si>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</si>
  <si>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</si>
  <si>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</si>
  <si>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</si>
  <si>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</si>
  <si>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</si>
  <si>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</si>
  <si>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</si>
  <si>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</si>
  <si>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</si>
  <si>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</si>
  <si>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</si>
  <si>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</si>
  <si>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</si>
  <si>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</si>
  <si>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</si>
  <si>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</si>
  <si>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</si>
  <si>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</si>
  <si>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</si>
  <si>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</si>
  <si>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</si>
  <si>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</si>
  <si>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</si>
  <si>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</si>
  <si>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</si>
  <si>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</si>
  <si>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</si>
  <si>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</si>
  <si>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</si>
  <si>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</si>
  <si>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</si>
  <si>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</si>
  <si>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</si>
  <si>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</si>
  <si>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</si>
  <si>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</si>
  <si>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</si>
  <si>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</si>
  <si>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</si>
  <si>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</si>
  <si>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</si>
  <si>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</si>
  <si>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</si>
  <si>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</si>
  <si>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</si>
  <si>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</si>
  <si>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</si>
  <si>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</si>
  <si>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</si>
  <si>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</si>
  <si>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</si>
  <si>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</si>
  <si>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</si>
  <si>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</si>
  <si>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</si>
  <si>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</si>
  <si>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</si>
  <si>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</si>
  <si>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</si>
  <si>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</si>
  <si>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</si>
  <si>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</si>
  <si>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</si>
  <si>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</si>
  <si>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</si>
  <si>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</si>
  <si>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</si>
  <si>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</si>
  <si>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</si>
  <si>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</si>
  <si>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</si>
  <si>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</si>
  <si>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</si>
  <si>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</si>
  <si>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</si>
  <si>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</si>
  <si>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</si>
  <si>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</si>
  <si>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</si>
  <si>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</si>
  <si>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</si>
  <si>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</si>
  <si>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</si>
  <si>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</si>
  <si>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</si>
  <si>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</si>
  <si>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</si>
  <si>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</si>
  <si>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</si>
  <si>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</si>
  <si>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</si>
  <si>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</si>
  <si>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</si>
  <si>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</si>
  <si>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</si>
  <si>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</si>
  <si>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</si>
  <si>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</si>
  <si>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</si>
  <si>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</si>
  <si>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</si>
  <si>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</si>
  <si>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</si>
  <si>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</si>
  <si>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</si>
  <si>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</si>
  <si>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</si>
  <si>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</si>
  <si>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</si>
  <si>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</si>
  <si>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</si>
  <si>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</si>
  <si>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</si>
  <si>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</si>
  <si>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</si>
  <si>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</si>
  <si>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</si>
  <si>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</si>
  <si>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</si>
  <si>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</si>
  <si>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</si>
  <si>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</si>
  <si>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</si>
  <si>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</si>
  <si>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</si>
  <si>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</si>
  <si>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</si>
  <si>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</si>
  <si>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</si>
  <si>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</si>
  <si>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</si>
  <si>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</si>
  <si>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</si>
  <si>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</si>
  <si>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</si>
  <si>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</si>
  <si>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</si>
  <si>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</si>
  <si>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</si>
  <si>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</si>
  <si>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</si>
  <si>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</si>
  <si>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</si>
  <si>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</si>
  <si>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</si>
  <si>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</si>
  <si>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</si>
  <si>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</si>
  <si>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</si>
  <si>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</si>
  <si>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</si>
  <si>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</si>
  <si>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</si>
  <si>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</si>
  <si>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</si>
  <si>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</si>
  <si>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</si>
  <si>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</si>
  <si>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</si>
  <si>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</si>
  <si>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</si>
  <si>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</si>
  <si>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</si>
  <si>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</si>
  <si>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</si>
  <si>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</si>
  <si>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</si>
  <si>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</si>
  <si>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</si>
  <si>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</si>
  <si>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</si>
  <si>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</si>
  <si>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</si>
  <si>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</si>
  <si>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</si>
  <si>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</si>
  <si>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</si>
  <si>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</si>
  <si>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</si>
  <si>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</si>
  <si>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</si>
  <si>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</si>
  <si>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</si>
  <si>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</si>
  <si>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</si>
  <si>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</si>
  <si>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</si>
  <si>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</si>
  <si>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</si>
  <si>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</si>
  <si>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</si>
  <si>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</si>
  <si>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</si>
  <si>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</si>
  <si>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</si>
  <si>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</si>
  <si>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</si>
  <si>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</si>
  <si>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</si>
  <si>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</si>
  <si>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</si>
  <si>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</si>
  <si>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</si>
  <si>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</si>
  <si>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</si>
  <si>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</si>
  <si>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</si>
  <si>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</si>
  <si>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</si>
  <si>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</si>
  <si>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</si>
  <si>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</si>
  <si>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</si>
  <si>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</si>
  <si>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</si>
  <si>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</si>
  <si>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</si>
  <si>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</si>
  <si>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</si>
  <si>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</si>
  <si>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</si>
  <si>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</si>
  <si>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</si>
  <si>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</si>
  <si>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</si>
  <si>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</si>
  <si>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</si>
  <si>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</si>
  <si>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</si>
  <si>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</si>
  <si>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</si>
  <si>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</si>
  <si>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</si>
  <si>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</si>
  <si>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</si>
  <si>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</si>
  <si>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</si>
  <si>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</si>
  <si>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</si>
  <si>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</si>
  <si>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</si>
  <si>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</si>
  <si>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</si>
  <si>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</si>
  <si>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</si>
  <si>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</si>
  <si>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</si>
  <si>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</si>
  <si>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</si>
  <si>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</si>
  <si>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</si>
  <si>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</si>
  <si>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</si>
  <si>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</si>
  <si>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</si>
  <si>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</si>
  <si>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</si>
  <si>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</si>
  <si>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</si>
  <si>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</si>
  <si>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</si>
  <si>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</si>
  <si>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</si>
  <si>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</si>
  <si>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</si>
  <si>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</si>
  <si>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</si>
  <si>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</si>
  <si>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</si>
  <si>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</si>
  <si>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</si>
  <si>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</si>
  <si>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</si>
  <si>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</si>
  <si>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</si>
  <si>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</si>
  <si>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</si>
  <si>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</si>
  <si>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</si>
  <si>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</si>
  <si>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</si>
  <si>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</si>
  <si>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</si>
  <si>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</si>
  <si>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</si>
  <si>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</si>
  <si>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</si>
  <si>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</si>
  <si>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</si>
  <si>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</si>
  <si>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</si>
  <si>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</si>
  <si>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</si>
  <si>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</si>
  <si>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</si>
  <si>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</si>
  <si>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</si>
  <si>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</si>
  <si>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</si>
  <si>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</si>
  <si>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</si>
  <si>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</si>
  <si>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</si>
  <si>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</si>
  <si>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</si>
  <si>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</si>
  <si>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</si>
  <si>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</si>
  <si>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</si>
  <si>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</si>
  <si>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</si>
  <si>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</si>
  <si>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</si>
  <si>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</si>
  <si>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</si>
  <si>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</si>
  <si>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</si>
  <si>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</si>
  <si>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</si>
  <si>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</si>
  <si>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</si>
  <si>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</si>
  <si>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</si>
  <si>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</si>
  <si>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</si>
  <si>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</si>
  <si>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</si>
  <si>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</si>
  <si>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</si>
  <si>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</si>
  <si>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</si>
  <si>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</si>
  <si>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</si>
  <si>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</si>
  <si>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</si>
  <si>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</si>
  <si>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</si>
  <si>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</si>
  <si>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</si>
  <si>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</si>
  <si>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</si>
  <si>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</si>
  <si>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</si>
  <si>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</si>
  <si>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</si>
  <si>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</si>
  <si>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</si>
  <si>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</si>
  <si>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</si>
  <si>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</si>
  <si>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</si>
  <si>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</si>
  <si>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</si>
  <si>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</si>
  <si>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</si>
  <si>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</si>
  <si>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</si>
  <si>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</si>
  <si>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</si>
  <si>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</si>
  <si>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</si>
  <si>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</si>
  <si>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</si>
  <si>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</si>
  <si>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</si>
  <si>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</si>
  <si>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</si>
  <si>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</si>
  <si>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</si>
  <si>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</si>
  <si>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</si>
  <si>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</si>
  <si>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</si>
  <si>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</si>
  <si>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</si>
  <si>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</si>
  <si>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</si>
  <si>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</si>
  <si>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</si>
  <si>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</si>
  <si>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</si>
  <si>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</si>
  <si>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</si>
  <si>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</si>
  <si>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</si>
  <si>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</si>
  <si>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</si>
  <si>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</si>
  <si>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</si>
  <si>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</si>
  <si>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</si>
  <si>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</si>
  <si>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</si>
  <si>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</si>
  <si>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</si>
  <si>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</si>
  <si>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</si>
  <si>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</si>
  <si>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</si>
  <si>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</si>
  <si>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</si>
  <si>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</si>
  <si>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</si>
  <si>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</si>
  <si>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</si>
  <si>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</si>
  <si>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</si>
  <si>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</si>
  <si>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</si>
  <si>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</si>
  <si>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</si>
  <si>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</si>
  <si>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</si>
  <si>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</si>
  <si>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</si>
  <si>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</si>
  <si>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</si>
  <si>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</si>
  <si>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</si>
  <si>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</si>
  <si>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</si>
  <si>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</si>
  <si>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</si>
  <si>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</si>
  <si>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</si>
  <si>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</si>
  <si>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</si>
  <si>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</si>
  <si>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</si>
  <si>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</si>
  <si>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</si>
  <si>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</si>
  <si>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</si>
  <si>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</si>
  <si>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</si>
  <si>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</si>
  <si>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</si>
  <si>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</si>
  <si>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</si>
  <si>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</si>
  <si>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</si>
  <si>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</si>
  <si>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</si>
  <si>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</si>
  <si>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</si>
  <si>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</si>
  <si>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</si>
  <si>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</si>
  <si>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</si>
  <si>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</si>
  <si>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</si>
  <si>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</si>
  <si>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</si>
  <si>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</si>
  <si>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</si>
  <si>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</si>
  <si>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</si>
  <si>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</si>
  <si>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</si>
  <si>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</si>
  <si>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</si>
  <si>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</si>
  <si>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</si>
  <si>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</si>
  <si>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</si>
  <si>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</si>
  <si>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</si>
  <si>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</si>
  <si>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</si>
  <si>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</si>
  <si>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</si>
  <si>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</si>
  <si>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</si>
  <si>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</si>
  <si>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</si>
  <si>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</si>
  <si>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</si>
  <si>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</si>
  <si>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</si>
  <si>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</si>
  <si>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</si>
  <si>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</si>
  <si>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</si>
  <si>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</si>
  <si>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</si>
  <si>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</si>
  <si>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</si>
  <si>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</si>
  <si>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</si>
  <si>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</si>
  <si>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</si>
  <si>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</si>
  <si>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</si>
  <si>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</si>
  <si>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</si>
  <si>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</si>
  <si>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</si>
  <si>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</si>
  <si>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</si>
  <si>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</si>
  <si>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</si>
  <si>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</si>
  <si>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</si>
  <si>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</si>
  <si>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</si>
  <si>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</si>
  <si>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</si>
  <si>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</si>
  <si>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</si>
  <si>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</si>
  <si>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</si>
  <si>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</si>
  <si>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</si>
  <si>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</si>
  <si>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</si>
  <si>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</si>
  <si>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</si>
  <si>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</si>
  <si>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</si>
  <si>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</si>
  <si>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</si>
  <si>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</si>
  <si>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</si>
  <si>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</si>
  <si>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</si>
  <si>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</si>
  <si>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</si>
  <si>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</si>
  <si>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</si>
  <si>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</si>
  <si>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</si>
  <si>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</si>
  <si>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</si>
  <si>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</si>
  <si>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</si>
  <si>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</si>
  <si>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</si>
  <si>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</si>
  <si>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</si>
  <si>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</si>
  <si>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</si>
  <si>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</si>
  <si>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</si>
  <si>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</si>
  <si>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</si>
  <si>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</si>
  <si>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</si>
  <si>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</si>
  <si>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</si>
  <si>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</si>
  <si>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</si>
  <si>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</si>
  <si>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</si>
  <si>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</si>
  <si>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</si>
  <si>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</si>
  <si>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</si>
  <si>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</si>
  <si>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</si>
  <si>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</si>
  <si>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</si>
  <si>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</si>
  <si>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</si>
  <si>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</si>
  <si>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</si>
  <si>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</si>
  <si>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</si>
  <si>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</si>
  <si>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</si>
  <si>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</si>
  <si>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</si>
  <si>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</si>
  <si>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</si>
  <si>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</si>
  <si>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</si>
  <si>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</si>
  <si>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</si>
  <si>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</si>
  <si>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</si>
  <si>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</si>
  <si>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</si>
  <si>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</si>
  <si>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</si>
  <si>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</si>
  <si>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</si>
  <si>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</si>
  <si>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</si>
  <si>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</si>
  <si>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</si>
  <si>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</si>
  <si>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</si>
  <si>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</si>
  <si>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</si>
  <si>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</si>
  <si>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</si>
  <si>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</si>
  <si>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</si>
  <si>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</si>
  <si>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</si>
  <si>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</si>
  <si>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</si>
  <si>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</si>
  <si>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</si>
  <si>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</si>
  <si>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</si>
  <si>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</si>
  <si>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</si>
  <si>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</si>
  <si>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</si>
  <si>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</si>
  <si>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</si>
  <si>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</si>
  <si>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</si>
  <si>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</si>
  <si>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</si>
  <si>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</si>
  <si>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</si>
  <si>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</si>
  <si>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</si>
  <si>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</si>
  <si>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</si>
  <si>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</si>
  <si>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</si>
  <si>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</si>
  <si>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</si>
  <si>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</si>
  <si>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</si>
  <si>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</si>
  <si>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</si>
  <si>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</si>
  <si>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</si>
  <si>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</si>
  <si>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</si>
  <si>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</si>
  <si>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</si>
  <si>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</si>
  <si>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</si>
  <si>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</si>
  <si>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</si>
  <si>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</si>
  <si>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</si>
  <si>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</si>
  <si>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</si>
  <si>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</si>
  <si>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</si>
  <si>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</si>
  <si>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</si>
  <si>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</si>
  <si>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</si>
  <si>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</si>
  <si>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</si>
  <si>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</si>
  <si>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</si>
  <si>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</si>
  <si>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</si>
  <si>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</si>
  <si>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</si>
  <si>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</si>
  <si>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</si>
  <si>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</si>
  <si>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</si>
  <si>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</si>
  <si>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</si>
  <si>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</si>
  <si>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</si>
  <si>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</si>
  <si>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</si>
  <si>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</si>
  <si>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</si>
  <si>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</si>
  <si>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</si>
  <si>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</si>
  <si>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</si>
  <si>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</si>
  <si>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</si>
  <si>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</si>
  <si>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</si>
  <si>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</si>
  <si>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</si>
  <si>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</si>
  <si>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</si>
  <si>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</si>
  <si>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</si>
  <si>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</si>
  <si>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</si>
  <si>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</si>
  <si>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</si>
  <si>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</si>
  <si>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</si>
  <si>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</si>
  <si>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</si>
  <si>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</si>
  <si>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</si>
  <si>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</si>
  <si>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</si>
  <si>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</si>
  <si>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</si>
  <si>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</si>
  <si>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</si>
  <si>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</si>
  <si>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</si>
  <si>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</si>
  <si>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</si>
  <si>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</si>
  <si>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</si>
  <si>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</si>
  <si>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</si>
  <si>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</si>
  <si>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</si>
  <si>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</si>
  <si>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</si>
  <si>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</si>
  <si>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</si>
  <si>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</si>
  <si>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</si>
  <si>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</si>
  <si>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</si>
  <si>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</si>
  <si>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</si>
  <si>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</si>
  <si>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</si>
  <si>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</si>
  <si>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</si>
  <si>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</si>
  <si>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</si>
  <si>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</si>
  <si>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</si>
  <si>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</si>
  <si>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</si>
  <si>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</si>
  <si>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</si>
  <si>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</si>
  <si>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</si>
  <si>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</si>
  <si>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</si>
  <si>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</si>
  <si>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</si>
  <si>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</si>
  <si>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</si>
  <si>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</si>
  <si>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</si>
  <si>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</si>
  <si>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</si>
  <si>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</si>
  <si>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</si>
  <si>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</si>
  <si>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</si>
  <si>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</si>
  <si>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</si>
  <si>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</si>
  <si>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</si>
  <si>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</si>
  <si>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</si>
  <si>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</si>
  <si>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</si>
  <si>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</si>
  <si>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</si>
  <si>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</si>
  <si>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</si>
  <si>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</si>
  <si>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</si>
  <si>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</si>
  <si>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</si>
  <si>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</si>
  <si>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</si>
  <si>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</si>
  <si>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</si>
  <si>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</si>
  <si>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</si>
  <si>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</si>
  <si>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</si>
  <si>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</si>
  <si>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</si>
  <si>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</si>
  <si>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</si>
  <si>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</si>
  <si>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</si>
  <si>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</si>
  <si>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</si>
  <si>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</si>
  <si>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</si>
  <si>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</si>
  <si>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</si>
  <si>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</si>
  <si>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</si>
  <si>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</si>
  <si>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</si>
  <si>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</si>
  <si>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</si>
  <si>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</si>
  <si>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</si>
  <si>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</si>
  <si>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</si>
  <si>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</si>
  <si>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</si>
  <si>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</si>
  <si>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</si>
  <si>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</si>
  <si>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</si>
  <si>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</si>
  <si>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</si>
  <si>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</si>
  <si>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</si>
  <si>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</si>
  <si>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</si>
  <si>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</si>
  <si>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</si>
  <si>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</si>
  <si>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</si>
  <si>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</si>
  <si>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</si>
  <si>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</si>
  <si>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</si>
  <si>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</si>
  <si>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</si>
  <si>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</si>
  <si>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</si>
  <si>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</si>
  <si>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</si>
  <si>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</si>
  <si>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</si>
  <si>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</si>
  <si>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</si>
  <si>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</si>
  <si>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</si>
  <si>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</si>
  <si>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</si>
  <si>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</si>
  <si>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</si>
  <si>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</si>
  <si>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</si>
  <si>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</si>
  <si>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</si>
  <si>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</si>
  <si>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</si>
  <si>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</si>
  <si>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</si>
  <si>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</si>
  <si>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</si>
  <si>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</si>
  <si>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</si>
  <si>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</si>
  <si>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</si>
  <si>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</si>
  <si>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</si>
  <si>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</si>
  <si>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</si>
  <si>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</si>
  <si>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</si>
  <si>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</si>
  <si>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</si>
  <si>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</si>
  <si>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</si>
  <si>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</si>
  <si>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</si>
  <si>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</si>
  <si>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</si>
  <si>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</si>
  <si>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</si>
  <si>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</si>
  <si>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</si>
  <si>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</si>
  <si>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</si>
  <si>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</si>
  <si>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</si>
  <si>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</si>
  <si>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</si>
  <si>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</si>
  <si>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</si>
  <si>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</si>
  <si>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</si>
  <si>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</si>
  <si>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</si>
  <si>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</si>
  <si>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</si>
  <si>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</si>
  <si>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</si>
  <si>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</si>
  <si>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</si>
  <si>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</si>
  <si>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</si>
  <si>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</si>
  <si>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</si>
  <si>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</si>
  <si>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</si>
  <si>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</si>
  <si>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</si>
  <si>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</si>
  <si>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</si>
  <si>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</si>
  <si>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</si>
  <si>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</si>
  <si>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</si>
  <si>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</si>
  <si>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</si>
  <si>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</si>
  <si>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</si>
  <si>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</si>
  <si>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</si>
  <si>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</si>
  <si>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</si>
  <si>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</si>
  <si>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</si>
  <si>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</si>
  <si>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</si>
  <si>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</si>
  <si>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</si>
  <si>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</si>
  <si>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</si>
  <si>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</si>
  <si>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</si>
  <si>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</si>
  <si>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</si>
  <si>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</si>
  <si>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</si>
  <si>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</si>
  <si>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</si>
  <si>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</si>
  <si>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</si>
  <si>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</si>
  <si>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</si>
  <si>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</si>
  <si>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</si>
  <si>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</si>
  <si>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</si>
  <si>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</si>
  <si>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</si>
  <si>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</si>
  <si>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</si>
  <si>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</si>
  <si>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</si>
  <si>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</si>
  <si>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</si>
  <si>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</si>
  <si>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</si>
  <si>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</si>
  <si>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</si>
  <si>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</si>
  <si>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</si>
  <si>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</si>
  <si>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</si>
  <si>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</si>
  <si>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</si>
  <si>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</si>
  <si>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</si>
  <si>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</si>
  <si>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</si>
  <si>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</si>
  <si>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</si>
  <si>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</si>
  <si>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</si>
  <si>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</si>
  <si>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</si>
  <si>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</si>
  <si>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</si>
  <si>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</si>
  <si>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</si>
  <si>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</si>
  <si>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</si>
  <si>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</si>
  <si>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</si>
  <si>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</si>
  <si>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</si>
  <si>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</si>
  <si>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</si>
  <si>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</si>
  <si>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</si>
  <si>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</si>
  <si>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</si>
  <si>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</si>
  <si>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</si>
  <si>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</si>
  <si>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</si>
  <si>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</si>
  <si>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</si>
  <si>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</si>
  <si>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</si>
  <si>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</si>
  <si>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</si>
  <si>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</si>
  <si>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</si>
  <si>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</si>
  <si>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</si>
  <si>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</si>
  <si>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</si>
  <si>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</si>
  <si>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</si>
  <si>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</si>
  <si>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</si>
  <si>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</si>
  <si>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</si>
  <si>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</si>
  <si>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</si>
  <si>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</si>
  <si>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</si>
  <si>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</si>
  <si>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</si>
  <si>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</si>
  <si>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</si>
  <si>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</si>
  <si>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</si>
  <si>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</si>
  <si>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</si>
  <si>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</si>
  <si>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</si>
  <si>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</si>
  <si>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</si>
  <si>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</si>
  <si>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</si>
  <si>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</si>
  <si>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</si>
  <si>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</si>
  <si>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</si>
  <si>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</si>
  <si>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</si>
  <si>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</si>
  <si>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</si>
  <si>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</si>
  <si>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</si>
  <si>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</si>
  <si>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</si>
  <si>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</si>
  <si>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</si>
  <si>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</si>
  <si>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</si>
  <si>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</si>
  <si>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</si>
  <si>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</si>
  <si>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</si>
  <si>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</si>
  <si>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</si>
  <si>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</si>
  <si>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</si>
  <si>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</si>
  <si>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</si>
  <si>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</si>
  <si>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</si>
  <si>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</si>
  <si>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</si>
  <si>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</si>
  <si>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</si>
  <si>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</si>
  <si>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</si>
  <si>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</si>
  <si>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</si>
  <si>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</si>
  <si>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</si>
  <si>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</si>
  <si>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</si>
  <si>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</si>
  <si>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</si>
  <si>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</si>
  <si>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</si>
  <si>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</si>
  <si>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</si>
  <si>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</si>
  <si>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</si>
  <si>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</si>
  <si>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</si>
  <si>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</si>
  <si>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</si>
  <si>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</si>
  <si>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</si>
  <si>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</si>
  <si>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</si>
  <si>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</si>
  <si>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</si>
  <si>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</si>
  <si>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</si>
  <si>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</si>
  <si>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</si>
  <si>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</si>
  <si>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</si>
  <si>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</si>
  <si>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</si>
  <si>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</si>
  <si>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</si>
  <si>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</si>
  <si>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</si>
  <si>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</si>
  <si>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</si>
  <si>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</si>
  <si>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</si>
  <si>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</si>
  <si>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</si>
  <si>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</si>
  <si>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</si>
  <si>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</si>
  <si>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</si>
  <si>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</si>
  <si>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</si>
  <si>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</si>
  <si>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</si>
  <si>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</si>
  <si>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</si>
  <si>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</si>
  <si>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</si>
  <si>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</si>
  <si>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</si>
  <si>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</si>
  <si>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</si>
  <si>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</si>
  <si>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</si>
  <si>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</si>
  <si>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</si>
  <si>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</si>
  <si>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</si>
  <si>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</si>
  <si>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</si>
  <si>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</si>
  <si>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</si>
  <si>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</si>
  <si>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</si>
  <si>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</si>
  <si>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</si>
  <si>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</si>
  <si>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</si>
  <si>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</si>
  <si>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</si>
  <si>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</si>
  <si>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</si>
  <si>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</si>
  <si>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</si>
  <si>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</si>
  <si>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</si>
  <si>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</si>
  <si>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</si>
  <si>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</si>
  <si>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</si>
  <si>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</si>
  <si>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</si>
  <si>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</si>
  <si>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</si>
  <si>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</si>
  <si>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</si>
  <si>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</si>
  <si>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</si>
  <si>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</si>
  <si>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</si>
  <si>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</si>
  <si>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</si>
  <si>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</si>
  <si>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</si>
  <si>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</si>
  <si>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</si>
  <si>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</si>
  <si>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</si>
  <si>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</si>
  <si>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</si>
  <si>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</si>
  <si>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</si>
  <si>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</si>
  <si>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</si>
  <si>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</si>
  <si>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</si>
  <si>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</si>
  <si>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</si>
  <si>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</si>
  <si>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</si>
  <si>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</si>
  <si>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</si>
  <si>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</si>
  <si>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</si>
  <si>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</si>
  <si>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</si>
  <si>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</si>
  <si>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</si>
  <si>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</si>
  <si>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</si>
  <si>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</si>
  <si>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</si>
  <si>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</si>
  <si>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</si>
  <si>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</si>
  <si>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</si>
  <si>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</si>
  <si>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</si>
  <si>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</si>
  <si>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</si>
  <si>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</si>
  <si>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</si>
  <si>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</si>
  <si>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</si>
  <si>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</si>
  <si>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</si>
  <si>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</si>
  <si>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</si>
  <si>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</si>
  <si>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</si>
  <si>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</si>
  <si>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</si>
  <si>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</si>
  <si>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</si>
  <si>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</si>
  <si>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</si>
  <si>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</si>
  <si>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</si>
  <si>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</si>
  <si>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</si>
  <si>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</si>
  <si>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</si>
  <si>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</si>
  <si>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</si>
  <si>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</si>
  <si>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</si>
  <si>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</si>
  <si>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</si>
  <si>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</si>
  <si>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</si>
  <si>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</si>
  <si>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</si>
  <si>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</si>
  <si>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</si>
  <si>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</si>
  <si>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</si>
  <si>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</si>
  <si>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</si>
  <si>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</si>
  <si>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</si>
  <si>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</si>
  <si>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</si>
  <si>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</si>
  <si>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</si>
  <si>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</si>
  <si>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</si>
  <si>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</si>
  <si>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</si>
  <si>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</si>
  <si>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</si>
  <si>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</si>
  <si>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</si>
  <si>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</si>
  <si>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</si>
  <si>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</si>
  <si>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</si>
  <si>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</si>
  <si>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</si>
  <si>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</si>
  <si>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</si>
  <si>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</si>
  <si>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</si>
  <si>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</si>
  <si>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</si>
  <si>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</si>
  <si>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</si>
  <si>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</si>
  <si>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</si>
  <si>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</si>
  <si>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</si>
  <si>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</si>
  <si>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</si>
  <si>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</si>
  <si>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</si>
  <si>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</si>
  <si>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</si>
  <si>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</si>
  <si>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</si>
  <si>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</si>
  <si>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</si>
  <si>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</si>
  <si>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</si>
  <si>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</si>
  <si>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</si>
  <si>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</si>
  <si>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</si>
  <si>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</si>
  <si>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</si>
  <si>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</si>
  <si>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</si>
  <si>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</si>
  <si>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</si>
  <si>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</si>
  <si>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</si>
  <si>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</si>
  <si>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</si>
  <si>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</si>
  <si>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</si>
  <si>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</si>
  <si>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</si>
  <si>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</si>
  <si>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</si>
  <si>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</si>
  <si>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</si>
  <si>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</si>
  <si>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</si>
  <si>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</si>
  <si>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</si>
  <si>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</si>
  <si>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</si>
  <si>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</si>
  <si>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</si>
  <si>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</si>
  <si>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</si>
  <si>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</si>
  <si>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</si>
  <si>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</si>
  <si>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</si>
  <si>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</si>
  <si>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</si>
  <si>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</si>
  <si>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</si>
  <si>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</si>
  <si>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</si>
  <si>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</si>
  <si>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</si>
  <si>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</si>
  <si>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</si>
  <si>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</si>
  <si>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</si>
  <si>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</si>
  <si>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</si>
  <si>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</si>
  <si>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</si>
  <si>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</si>
  <si>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</si>
  <si>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</si>
  <si>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</si>
  <si>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</si>
  <si>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</si>
  <si>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</si>
  <si>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</si>
  <si>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</si>
  <si>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</si>
  <si>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</si>
  <si>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</si>
  <si>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</si>
  <si>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</si>
  <si>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</si>
  <si>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</si>
  <si>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</si>
  <si>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</si>
  <si>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</si>
  <si>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</si>
  <si>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</si>
  <si>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</si>
  <si>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</si>
  <si>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</si>
  <si>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</si>
  <si>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</si>
  <si>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</si>
  <si>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</si>
  <si>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</si>
  <si>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</si>
  <si>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</si>
  <si>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</si>
  <si>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</si>
  <si>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</si>
  <si>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</si>
  <si>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</si>
  <si>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</si>
  <si>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</si>
  <si>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</si>
  <si>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</si>
  <si>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</si>
  <si>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</si>
  <si>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</si>
  <si>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</si>
  <si>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</si>
  <si>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</si>
  <si>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</si>
  <si>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</si>
  <si>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</si>
  <si>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</si>
  <si>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</si>
  <si>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</si>
  <si>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</si>
  <si>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</si>
  <si>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</si>
  <si>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</si>
  <si>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</si>
  <si>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</si>
  <si>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</si>
  <si>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</si>
  <si>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</si>
  <si>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</si>
  <si>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</si>
  <si>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</si>
  <si>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</si>
  <si>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</si>
  <si>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</si>
  <si>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</si>
  <si>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</si>
  <si>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</si>
  <si>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</si>
  <si>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</si>
  <si>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</si>
  <si>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</si>
  <si>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</si>
  <si>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</si>
  <si>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</si>
  <si>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</si>
  <si>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</si>
  <si>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</si>
  <si>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</si>
  <si>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</si>
  <si>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</si>
  <si>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</si>
  <si>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</si>
  <si>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</si>
  <si>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</si>
  <si>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</si>
  <si>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</si>
  <si>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</si>
  <si>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</si>
  <si>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</si>
  <si>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</si>
  <si>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</si>
  <si>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</si>
  <si>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</si>
  <si>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</si>
  <si>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</si>
  <si>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</si>
  <si>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</si>
  <si>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</si>
  <si>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</si>
  <si>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</si>
  <si>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</si>
  <si>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</si>
  <si>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</si>
  <si>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</si>
  <si>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</si>
  <si>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</si>
  <si>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</si>
  <si>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</si>
  <si>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</si>
  <si>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</si>
  <si>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</si>
  <si>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</si>
  <si>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</si>
  <si>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</si>
  <si>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</si>
  <si>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</si>
  <si>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</si>
  <si>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</si>
  <si>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</si>
  <si>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</si>
  <si>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</si>
  <si>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</si>
  <si>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</si>
  <si>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</si>
  <si>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</si>
  <si>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</si>
  <si>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</si>
  <si>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</si>
  <si>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</si>
  <si>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</si>
  <si>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</si>
  <si>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</si>
  <si>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</si>
  <si>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</si>
  <si>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</si>
  <si>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</si>
  <si>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</si>
  <si>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</si>
  <si>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</si>
  <si>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</si>
  <si>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</si>
  <si>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</si>
  <si>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</si>
  <si>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</si>
  <si>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</si>
  <si>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</si>
  <si>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</si>
  <si>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</si>
  <si>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</si>
  <si>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</si>
  <si>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</si>
  <si>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</si>
  <si>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</si>
  <si>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</si>
  <si>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</si>
  <si>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</si>
  <si>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</si>
  <si>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</si>
  <si>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</si>
  <si>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</si>
  <si>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</si>
  <si>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</si>
  <si>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</si>
  <si>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</si>
  <si>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</si>
  <si>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</si>
  <si>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</si>
  <si>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</si>
  <si>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</si>
  <si>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</si>
  <si>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</si>
  <si>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</si>
  <si>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</si>
  <si>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</si>
  <si>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</si>
  <si>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</si>
  <si>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</si>
  <si>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</si>
  <si>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</si>
  <si>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</si>
  <si>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</si>
  <si>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</si>
  <si>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</si>
  <si>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</si>
  <si>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</si>
  <si>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</si>
  <si>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</si>
  <si>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</si>
  <si>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</si>
  <si>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</si>
  <si>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</si>
  <si>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</si>
  <si>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</si>
  <si>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</si>
  <si>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</si>
  <si>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</si>
  <si>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</si>
  <si>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</si>
  <si>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</si>
  <si>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</si>
  <si>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</si>
  <si>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</si>
  <si>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</si>
  <si>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</si>
  <si>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</si>
  <si>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</si>
  <si>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</si>
  <si>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</si>
  <si>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</si>
  <si>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</si>
  <si>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</si>
  <si>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</si>
  <si>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</si>
  <si>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</si>
  <si>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</si>
  <si>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</si>
  <si>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</si>
  <si>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</si>
  <si>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</si>
  <si>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</si>
  <si>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</si>
  <si>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</si>
  <si>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</si>
  <si>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</si>
  <si>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</si>
  <si>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</si>
  <si>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</si>
  <si>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</si>
  <si>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</si>
  <si>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</si>
  <si>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</si>
  <si>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</si>
  <si>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</si>
  <si>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</si>
  <si>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</si>
  <si>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</si>
  <si>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</si>
  <si>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</si>
  <si>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</si>
  <si>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</si>
  <si>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</si>
  <si>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</si>
  <si>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</si>
  <si>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</si>
  <si>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</si>
  <si>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</si>
  <si>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</si>
  <si>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</si>
  <si>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</si>
  <si>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</si>
  <si>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</si>
  <si>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</si>
  <si>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</si>
  <si>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</si>
  <si>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</si>
  <si>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</si>
  <si>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</si>
  <si>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</si>
  <si>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</si>
  <si>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</si>
  <si>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</si>
  <si>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</si>
  <si>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</si>
  <si>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</si>
  <si>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</si>
  <si>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</si>
  <si>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</si>
  <si>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</si>
  <si>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</si>
  <si>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</si>
  <si>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</si>
  <si>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</si>
  <si>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</si>
  <si>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</si>
  <si>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</si>
  <si>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</si>
  <si>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</si>
  <si>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</si>
  <si>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</si>
  <si>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</si>
  <si>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</si>
  <si>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</si>
  <si>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</si>
  <si>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</si>
  <si>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</si>
  <si>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</si>
  <si>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</si>
  <si>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</si>
  <si>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</si>
  <si>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</si>
  <si>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</si>
  <si>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</si>
  <si>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</si>
  <si>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</si>
  <si>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</si>
  <si>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</si>
  <si>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</si>
  <si>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</si>
  <si>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</si>
  <si>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</si>
  <si>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</si>
  <si>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</si>
  <si>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</si>
  <si>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</si>
  <si>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</si>
  <si>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</si>
  <si>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</si>
  <si>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</si>
  <si>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</si>
  <si>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</si>
  <si>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</si>
  <si>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</si>
  <si>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</si>
  <si>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</si>
  <si>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</si>
  <si>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</si>
  <si>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</si>
  <si>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</si>
  <si>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</si>
  <si>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</si>
  <si>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</si>
  <si>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</si>
  <si>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</si>
  <si>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</si>
  <si>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</si>
  <si>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</si>
  <si>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</si>
  <si>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</si>
  <si>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</si>
  <si>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</si>
  <si>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</si>
  <si>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</si>
  <si>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</si>
  <si>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</si>
  <si>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</si>
  <si>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</si>
  <si>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</si>
  <si>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</si>
  <si>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</si>
  <si>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</si>
  <si>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</si>
  <si>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</si>
  <si>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</si>
  <si>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</si>
  <si>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</si>
  <si>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</si>
  <si>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</si>
  <si>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</si>
  <si>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</si>
  <si>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</si>
  <si>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</si>
  <si>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</si>
  <si>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</si>
  <si>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</si>
  <si>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</si>
  <si>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</si>
  <si>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</si>
  <si>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</si>
  <si>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</si>
  <si>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</si>
  <si>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</si>
  <si>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</si>
  <si>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</si>
  <si>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</si>
  <si>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</si>
  <si>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</si>
  <si>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</si>
  <si>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</si>
  <si>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</si>
  <si>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</si>
  <si>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</si>
  <si>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</si>
  <si>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</si>
  <si>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</si>
  <si>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</si>
  <si>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</si>
  <si>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</si>
  <si>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</si>
  <si>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</si>
  <si>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</si>
  <si>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</si>
  <si>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</si>
  <si>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</si>
  <si>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</si>
  <si>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</si>
  <si>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</si>
  <si>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</si>
  <si>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</si>
  <si>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</si>
  <si>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</si>
  <si>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</si>
  <si>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</si>
  <si>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</si>
  <si>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</si>
  <si>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</si>
  <si>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</si>
  <si>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</si>
  <si>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</si>
  <si>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</si>
  <si>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</si>
  <si>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</si>
  <si>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</si>
  <si>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</si>
  <si>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</si>
  <si>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</si>
  <si>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</si>
  <si>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</si>
  <si>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</si>
  <si>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</si>
  <si>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</si>
  <si>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</si>
  <si>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</si>
  <si>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</si>
  <si>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</si>
  <si>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</si>
  <si>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</si>
  <si>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</si>
  <si>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</si>
  <si>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</si>
  <si>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</si>
  <si>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</si>
  <si>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</si>
  <si>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</si>
  <si>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</si>
  <si>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</si>
  <si>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</si>
  <si>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</si>
  <si>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</si>
  <si>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</si>
  <si>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</si>
  <si>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</si>
  <si>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</si>
  <si>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</si>
  <si>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</si>
  <si>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</si>
  <si>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</si>
  <si>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</si>
  <si>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</si>
  <si>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</si>
  <si>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</si>
  <si>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</si>
  <si>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</si>
  <si>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</si>
  <si>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</si>
  <si>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</si>
  <si>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</si>
  <si>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</si>
  <si>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</si>
  <si>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</si>
  <si>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</si>
  <si>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</si>
  <si>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</si>
  <si>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</si>
  <si>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</si>
  <si>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</si>
  <si>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</si>
  <si>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</si>
  <si>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</si>
  <si>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</si>
  <si>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</si>
  <si>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</si>
  <si>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</si>
  <si>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</si>
  <si>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</si>
  <si>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</si>
  <si>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</si>
  <si>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</si>
  <si>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</si>
  <si>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</si>
  <si>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</si>
  <si>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</si>
  <si>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</si>
  <si>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</si>
  <si>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</si>
  <si>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</si>
  <si>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</si>
  <si>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</si>
  <si>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</si>
  <si>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</si>
  <si>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</si>
  <si>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</si>
  <si>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</si>
  <si>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</si>
  <si>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</si>
  <si>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</si>
  <si>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</si>
  <si>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</si>
  <si>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</si>
  <si>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</si>
  <si>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</si>
  <si>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</si>
  <si>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</si>
  <si>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</si>
  <si>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</si>
  <si>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</si>
  <si>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</si>
  <si>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</si>
  <si>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</si>
  <si>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</si>
  <si>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</si>
  <si>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</si>
  <si>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</si>
  <si>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</si>
  <si>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</si>
  <si>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</si>
  <si>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</si>
  <si>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</si>
  <si>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</si>
  <si>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</si>
  <si>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</si>
  <si>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</si>
  <si>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</si>
  <si>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</si>
  <si>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</si>
  <si>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</si>
  <si>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</si>
  <si>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</si>
  <si>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</si>
  <si>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</si>
  <si>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</si>
  <si>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</si>
  <si>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</si>
  <si>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</si>
  <si>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</si>
  <si>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</si>
  <si>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</si>
  <si>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</si>
  <si>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</si>
  <si>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</si>
  <si>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</si>
  <si>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</si>
  <si>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</si>
  <si>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</si>
  <si>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</si>
  <si>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</si>
  <si>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</si>
  <si>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</si>
  <si>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</si>
  <si>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</si>
  <si>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</si>
  <si>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</si>
  <si>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</si>
  <si>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</si>
  <si>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</si>
  <si>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</si>
  <si>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</si>
  <si>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</si>
  <si>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</si>
  <si>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</si>
  <si>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</si>
  <si>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</si>
  <si>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</si>
  <si>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</si>
  <si>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</si>
  <si>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</si>
  <si>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</si>
  <si>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</si>
  <si>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</si>
  <si>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</si>
  <si>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</si>
  <si>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</si>
  <si>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</si>
  <si>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</si>
  <si>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</si>
  <si>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</si>
  <si>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</si>
  <si>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</si>
  <si>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</si>
  <si>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</si>
  <si>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</si>
  <si>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</si>
  <si>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</si>
  <si>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</si>
  <si>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</si>
  <si>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</si>
  <si>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</si>
  <si>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</si>
  <si>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</si>
  <si>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</si>
  <si>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</si>
  <si>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</si>
  <si>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</si>
  <si>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</si>
  <si>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</si>
  <si>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</si>
  <si>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</si>
  <si>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</si>
  <si>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</si>
  <si>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</si>
  <si>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</si>
  <si>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</si>
  <si>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</si>
  <si>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</si>
  <si>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</si>
  <si>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</si>
  <si>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</si>
  <si>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</si>
  <si>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</si>
  <si>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</si>
  <si>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</si>
  <si>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</si>
  <si>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</si>
  <si>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</si>
  <si>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</si>
  <si>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</si>
  <si>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</si>
  <si>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</si>
  <si>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</si>
  <si>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</si>
  <si>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</si>
  <si>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</si>
  <si>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</si>
  <si>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</si>
  <si>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</si>
  <si>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</si>
  <si>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</si>
  <si>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</si>
  <si>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</si>
  <si>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</si>
  <si>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</si>
  <si>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</si>
  <si>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</si>
  <si>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</si>
  <si>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</si>
  <si>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</si>
  <si>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</si>
  <si>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</si>
  <si>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</si>
  <si>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</si>
  <si>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</si>
  <si>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</si>
  <si>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</si>
  <si>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</si>
  <si>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</si>
  <si>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</si>
  <si>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</si>
  <si>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</si>
  <si>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</si>
  <si>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</si>
  <si>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</si>
  <si>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</si>
  <si>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</si>
  <si>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</si>
  <si>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</si>
  <si>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</si>
  <si>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</si>
  <si>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</si>
  <si>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</si>
  <si>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</si>
  <si>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</si>
  <si>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</si>
  <si>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</si>
  <si>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</si>
  <si>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</si>
  <si>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</si>
  <si>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</si>
  <si>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</si>
  <si>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</si>
  <si>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</si>
  <si>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</si>
  <si>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</si>
  <si>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</si>
  <si>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</si>
  <si>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</si>
  <si>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</si>
  <si>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</si>
  <si>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</si>
  <si>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</si>
  <si>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</si>
  <si>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</si>
  <si>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</si>
  <si>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</si>
  <si>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</si>
  <si>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</si>
  <si>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</si>
  <si>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</si>
  <si>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</si>
  <si>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</si>
  <si>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</si>
  <si>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</si>
  <si>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</si>
  <si>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</si>
  <si>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</si>
  <si>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</si>
  <si>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</si>
  <si>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</si>
  <si>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</si>
  <si>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</si>
  <si>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</si>
  <si>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</si>
  <si>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</si>
  <si>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</si>
  <si>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</si>
  <si>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</si>
  <si>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</si>
  <si>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</si>
  <si>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</si>
  <si>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</si>
  <si>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</si>
  <si>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</si>
  <si>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</si>
  <si>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</si>
  <si>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</si>
  <si>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</si>
  <si>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</si>
  <si>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</si>
  <si>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</si>
  <si>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</si>
  <si>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</si>
  <si>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</si>
  <si>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</si>
  <si>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</si>
  <si>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</si>
  <si>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</si>
  <si>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</si>
  <si>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</si>
  <si>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</si>
  <si>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</si>
  <si>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</si>
  <si>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</si>
  <si>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</si>
  <si>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</si>
  <si>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</si>
  <si>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</si>
  <si>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</si>
  <si>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</si>
  <si>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</si>
  <si>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</si>
  <si>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</si>
  <si>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</si>
  <si>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</si>
  <si>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</si>
  <si>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</si>
  <si>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</si>
  <si>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</si>
  <si>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</si>
  <si>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</si>
  <si>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</si>
  <si>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</si>
  <si>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</si>
  <si>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</si>
  <si>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</si>
  <si>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</si>
  <si>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</si>
  <si>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</si>
  <si>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</si>
  <si>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</si>
  <si>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</si>
  <si>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</si>
  <si>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</si>
  <si>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</si>
  <si>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</si>
  <si>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</si>
  <si>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</si>
  <si>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</si>
  <si>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</si>
  <si>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</si>
  <si>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</si>
  <si>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</si>
  <si>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</si>
  <si>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</si>
  <si>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</si>
  <si>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</si>
  <si>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</si>
  <si>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</si>
  <si>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</si>
  <si>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</si>
  <si>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</si>
  <si>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</si>
  <si>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</si>
  <si>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</si>
  <si>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</si>
  <si>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</si>
  <si>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</si>
  <si>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</si>
  <si>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</si>
  <si>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</si>
  <si>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</si>
  <si>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</si>
  <si>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</si>
  <si>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</si>
  <si>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</si>
  <si>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</si>
  <si>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</si>
  <si>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</si>
  <si>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</si>
  <si>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</si>
  <si>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</si>
  <si>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</si>
  <si>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</si>
  <si>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</si>
  <si>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</si>
  <si>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</si>
  <si>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</si>
  <si>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</si>
  <si>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</si>
  <si>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</si>
  <si>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</si>
  <si>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</si>
  <si>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</si>
  <si>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</si>
  <si>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</si>
  <si>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</si>
  <si>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</si>
  <si>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</si>
  <si>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</si>
  <si>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</si>
  <si>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</si>
  <si>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</si>
  <si>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</si>
  <si>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</si>
  <si>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</si>
  <si>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</si>
  <si>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</si>
  <si>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</si>
  <si>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</si>
  <si>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</si>
  <si>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</si>
  <si>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</si>
  <si>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</si>
  <si>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</si>
  <si>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</si>
  <si>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</si>
  <si>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</si>
  <si>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</si>
  <si>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</si>
  <si>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</si>
  <si>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</si>
  <si>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</si>
  <si>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</si>
  <si>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</si>
  <si>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</si>
  <si>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</si>
  <si>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</si>
  <si>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</si>
  <si>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</si>
  <si>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</si>
  <si>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</si>
  <si>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</si>
  <si>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</si>
  <si>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</si>
  <si>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</si>
  <si>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</si>
  <si>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</si>
  <si>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</si>
  <si>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</si>
  <si>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</si>
  <si>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</si>
  <si>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</si>
  <si>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</si>
  <si>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</si>
  <si>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</si>
  <si>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</si>
  <si>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</si>
  <si>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</si>
  <si>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</si>
  <si>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</si>
  <si>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</si>
  <si>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</si>
  <si>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</si>
  <si>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</si>
  <si>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</si>
  <si>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</si>
  <si>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</si>
  <si>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</si>
  <si>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</si>
  <si>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</si>
  <si>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</si>
  <si>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</si>
  <si>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</si>
  <si>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</si>
  <si>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</si>
  <si>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</si>
  <si>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</si>
  <si>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</si>
  <si>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</si>
  <si>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</si>
  <si>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</si>
  <si>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</si>
  <si>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</si>
  <si>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</si>
  <si>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</si>
  <si>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</si>
  <si>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</si>
  <si>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</si>
  <si>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</si>
  <si>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</si>
  <si>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</si>
  <si>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</si>
  <si>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</si>
  <si>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</si>
  <si>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</si>
  <si>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</si>
  <si>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</si>
  <si>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</si>
  <si>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</si>
  <si>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</si>
  <si>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</si>
  <si>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</si>
  <si>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</si>
  <si>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</si>
  <si>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</si>
  <si>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</si>
  <si>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</si>
  <si>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</si>
  <si>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</si>
  <si>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</si>
  <si>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</si>
  <si>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</si>
  <si>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</si>
  <si>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</si>
  <si>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</si>
  <si>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</si>
  <si>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</si>
  <si>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</si>
  <si>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</si>
  <si>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</si>
  <si>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</si>
  <si>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</si>
  <si>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</si>
  <si>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</si>
  <si>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</si>
  <si>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</si>
  <si>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</si>
  <si>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</si>
  <si>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</si>
  <si>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</si>
  <si>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</si>
  <si>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</si>
  <si>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</si>
  <si>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</si>
  <si>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</si>
  <si>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</si>
  <si>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</si>
  <si>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</si>
  <si>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</si>
  <si>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</si>
  <si>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</si>
  <si>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</si>
  <si>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</si>
  <si>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</si>
  <si>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</si>
  <si>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</si>
  <si>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</si>
  <si>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</si>
  <si>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</si>
  <si>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</si>
  <si>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</si>
  <si>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</si>
  <si>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</si>
  <si>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</si>
  <si>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</si>
  <si>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</si>
  <si>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</si>
  <si>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</si>
  <si>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</si>
  <si>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</si>
  <si>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</si>
  <si>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</si>
  <si>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</si>
  <si>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</si>
  <si>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</si>
  <si>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</si>
  <si>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</si>
  <si>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</si>
  <si>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</si>
  <si>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</si>
  <si>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</si>
  <si>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</si>
  <si>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</si>
  <si>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</si>
  <si>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</si>
  <si>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</si>
  <si>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</si>
  <si>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</si>
  <si>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</si>
  <si>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</si>
  <si>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</si>
  <si>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</si>
  <si>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</si>
  <si>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</si>
  <si>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</si>
  <si>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</si>
  <si>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</si>
  <si>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</si>
  <si>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</si>
  <si>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</si>
  <si>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</si>
  <si>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</si>
  <si>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</si>
  <si>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</si>
  <si>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</si>
  <si>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</si>
  <si>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</si>
  <si>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</si>
  <si>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</si>
  <si>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</si>
  <si>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</si>
  <si>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</si>
  <si>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</si>
  <si>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</si>
  <si>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</si>
  <si>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</si>
  <si>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</si>
  <si>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</si>
  <si>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</si>
  <si>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</si>
  <si>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</si>
  <si>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</si>
  <si>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</si>
  <si>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</si>
  <si>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</si>
  <si>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</si>
  <si>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</si>
  <si>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</si>
  <si>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</si>
  <si>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</si>
  <si>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</si>
  <si>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</si>
  <si>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</si>
  <si>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</si>
  <si>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</si>
  <si>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</si>
  <si>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</si>
  <si>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</si>
  <si>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</si>
  <si>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</si>
  <si>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</si>
  <si>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</si>
  <si>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</si>
  <si>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</si>
  <si>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</si>
  <si>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</si>
  <si>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</si>
  <si>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</si>
  <si>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</si>
  <si>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</si>
  <si>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</si>
  <si>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</si>
  <si>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</si>
  <si>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</si>
  <si>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</si>
  <si>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</si>
  <si>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</si>
  <si>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</si>
  <si>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</si>
  <si>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</si>
  <si>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</si>
  <si>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</si>
  <si>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</si>
  <si>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</si>
  <si>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</si>
  <si>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</si>
  <si>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</si>
  <si>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</si>
  <si>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</si>
  <si>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</si>
  <si>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</si>
  <si>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</si>
  <si>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</si>
  <si>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</si>
  <si>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</si>
  <si>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</si>
  <si>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</si>
  <si>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</si>
  <si>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</si>
  <si>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</si>
  <si>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</si>
  <si>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</si>
  <si>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</si>
  <si>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</si>
  <si>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</si>
  <si>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</si>
  <si>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</si>
  <si>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</si>
  <si>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</si>
  <si>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</si>
  <si>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</si>
  <si>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</si>
  <si>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</si>
  <si>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</si>
  <si>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</si>
  <si>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</si>
  <si>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</si>
  <si>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</si>
  <si>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</si>
  <si>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</si>
  <si>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</si>
  <si>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</si>
  <si>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</si>
  <si>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</si>
  <si>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</si>
  <si>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</si>
  <si>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</si>
  <si>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</si>
  <si>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</si>
  <si>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</si>
  <si>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</si>
  <si>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</si>
  <si>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</si>
  <si>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</si>
  <si>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</si>
  <si>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</si>
  <si>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</si>
  <si>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</si>
  <si>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</si>
  <si>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</si>
  <si>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</si>
  <si>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</si>
  <si>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</si>
  <si>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</si>
  <si>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</si>
  <si>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</si>
  <si>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</si>
  <si>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</si>
  <si>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</si>
  <si>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</si>
  <si>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</si>
  <si>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</si>
  <si>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</si>
  <si>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</si>
  <si>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</si>
  <si>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</si>
  <si>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</si>
  <si>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</si>
  <si>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</si>
  <si>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</si>
  <si>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</si>
  <si>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</si>
  <si>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</si>
  <si>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</si>
  <si>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</si>
  <si>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</si>
  <si>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</si>
  <si>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</si>
  <si>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</si>
  <si>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</si>
  <si>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</si>
  <si>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</si>
  <si>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</si>
  <si>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</si>
  <si>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</si>
  <si>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</si>
  <si>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</si>
  <si>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</si>
  <si>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</si>
  <si>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</si>
  <si>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</si>
  <si>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</si>
  <si>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</si>
  <si>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</si>
  <si>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</si>
  <si>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</si>
  <si>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</si>
  <si>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</si>
  <si>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</si>
  <si>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</si>
  <si>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</si>
  <si>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</si>
  <si>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</si>
  <si>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</si>
  <si>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</si>
  <si>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</si>
  <si>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</si>
  <si>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</si>
  <si>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</si>
  <si>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</si>
  <si>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</si>
  <si>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</si>
  <si>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</si>
  <si>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</si>
  <si>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</si>
  <si>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</si>
  <si>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</si>
  <si>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</si>
  <si>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</si>
  <si>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</si>
  <si>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</si>
  <si>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</si>
  <si>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</si>
  <si>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</si>
  <si>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</si>
  <si>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</si>
  <si>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</si>
  <si>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</si>
  <si>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</si>
  <si>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</si>
  <si>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</si>
  <si>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</si>
  <si>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</si>
  <si>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</si>
  <si>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</si>
  <si>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</si>
  <si>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</si>
  <si>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</si>
  <si>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</si>
  <si>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</si>
  <si>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</si>
  <si>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</si>
  <si>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</si>
  <si>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</si>
  <si>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</si>
  <si>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</si>
  <si>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</si>
  <si>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</si>
  <si>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</si>
  <si>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</si>
  <si>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</si>
  <si>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</si>
  <si>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</si>
  <si>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</si>
  <si>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</si>
  <si>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</si>
  <si>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</si>
  <si>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</si>
  <si>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</si>
  <si>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</si>
  <si>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</si>
  <si>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</si>
  <si>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</si>
  <si>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</si>
  <si>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</si>
  <si>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</si>
  <si>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</si>
  <si>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</si>
  <si>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</si>
  <si>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</si>
  <si>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</si>
  <si>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</si>
  <si>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</si>
  <si>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</si>
  <si>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</si>
  <si>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</si>
  <si>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</si>
  <si>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</si>
  <si>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</si>
  <si>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</si>
  <si>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</si>
  <si>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</si>
  <si>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</si>
  <si>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</si>
  <si>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</si>
  <si>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</si>
  <si>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</si>
  <si>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</si>
  <si>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</si>
  <si>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</si>
  <si>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</si>
  <si>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</si>
  <si>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</si>
  <si>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</si>
  <si>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</si>
  <si>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</si>
  <si>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</si>
  <si>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</si>
  <si>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</si>
  <si>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</si>
  <si>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</si>
  <si>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</si>
  <si>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</si>
  <si>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</si>
  <si>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</si>
  <si>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</si>
  <si>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</si>
  <si>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</si>
  <si>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</si>
  <si>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</si>
  <si>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</si>
  <si>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</si>
  <si>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</si>
  <si>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</si>
  <si>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</si>
  <si>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</si>
  <si>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</si>
  <si>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</si>
  <si>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</si>
  <si>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</si>
  <si>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</si>
  <si>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</si>
  <si>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</si>
  <si>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</si>
  <si>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</si>
  <si>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</si>
  <si>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</si>
  <si>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</si>
  <si>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</si>
  <si>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</si>
  <si>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</si>
  <si>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</si>
  <si>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</si>
  <si>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</si>
  <si>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</si>
  <si>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</si>
  <si>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</si>
  <si>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</si>
  <si>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</si>
  <si>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</si>
  <si>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</si>
  <si>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</si>
  <si>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</si>
  <si>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</si>
  <si>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</si>
  <si>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</si>
  <si>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</si>
  <si>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</si>
  <si>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</si>
  <si>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</si>
  <si>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</si>
  <si>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</si>
  <si>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</si>
  <si>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</si>
  <si>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</si>
  <si>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</si>
  <si>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</si>
  <si>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</si>
  <si>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</si>
  <si>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</si>
  <si>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</si>
  <si>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</si>
  <si>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</si>
  <si>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</si>
  <si>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</si>
  <si>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</si>
  <si>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</si>
  <si>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</si>
  <si>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</si>
  <si>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</si>
  <si>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</si>
  <si>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</si>
  <si>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</si>
  <si>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</si>
  <si>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</si>
  <si>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</si>
  <si>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</si>
  <si>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</si>
  <si>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</si>
  <si>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</si>
  <si>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</si>
  <si>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</si>
  <si>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</si>
  <si>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</si>
  <si>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</si>
  <si>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</si>
  <si>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</si>
  <si>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</si>
  <si>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</si>
  <si>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</si>
  <si>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</si>
  <si>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</si>
  <si>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</si>
  <si>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</si>
  <si>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</si>
  <si>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</si>
  <si>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</si>
  <si>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</si>
  <si>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</si>
  <si>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</si>
  <si>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</si>
  <si>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</si>
  <si>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</si>
  <si>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</si>
  <si>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</si>
  <si>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</si>
  <si>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</si>
  <si>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</si>
  <si>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</si>
  <si>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</si>
  <si>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</si>
  <si>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</si>
  <si>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</si>
  <si>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</si>
  <si>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</si>
  <si>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</si>
  <si>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</si>
  <si>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</si>
  <si>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</si>
  <si>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</si>
  <si>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</si>
  <si>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</si>
  <si>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</si>
  <si>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</si>
  <si>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</si>
  <si>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</si>
  <si>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</si>
  <si>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</si>
  <si>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</si>
  <si>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</si>
  <si>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</si>
  <si>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</si>
  <si>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</si>
  <si>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</si>
  <si>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</si>
  <si>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</si>
  <si>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</si>
  <si>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</si>
  <si>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</si>
  <si>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</si>
  <si>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</si>
  <si>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</si>
  <si>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</si>
  <si>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</si>
  <si>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</si>
  <si>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</si>
  <si>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</si>
  <si>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</si>
  <si>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</si>
  <si>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</si>
  <si>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</si>
  <si>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</si>
  <si>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</si>
  <si>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</si>
  <si>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</si>
  <si>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</si>
  <si>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</si>
  <si>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</si>
  <si>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</si>
  <si>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</si>
  <si>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</si>
  <si>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</si>
  <si>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</si>
  <si>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</si>
  <si>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</si>
  <si>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</si>
  <si>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</si>
  <si>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</si>
  <si>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</si>
  <si>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</si>
  <si>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</si>
  <si>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</si>
  <si>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</si>
  <si>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</si>
  <si>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</si>
  <si>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</si>
  <si>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</si>
  <si>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</si>
  <si>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</si>
  <si>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</si>
  <si>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</si>
  <si>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</si>
  <si>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</si>
  <si>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</si>
  <si>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</si>
  <si>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</si>
  <si>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</si>
  <si>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</si>
  <si>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</si>
  <si>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</si>
  <si>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</si>
  <si>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</si>
  <si>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</si>
  <si>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</si>
  <si>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</si>
  <si>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</si>
  <si>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</si>
  <si>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</si>
  <si>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</si>
  <si>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</si>
  <si>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</si>
  <si>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</si>
  <si>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</si>
  <si>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</si>
  <si>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</si>
  <si>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</si>
  <si>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</si>
  <si>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</si>
  <si>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</si>
  <si>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</si>
  <si>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</si>
  <si>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</si>
  <si>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</si>
  <si>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</si>
  <si>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</si>
  <si>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</si>
  <si>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</si>
  <si>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</si>
  <si>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</si>
  <si>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</si>
  <si>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</si>
  <si>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</si>
  <si>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</si>
  <si>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</si>
  <si>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</si>
  <si>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</si>
  <si>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</si>
  <si>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</si>
  <si>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</si>
  <si>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</si>
  <si>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</si>
  <si>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</si>
  <si>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</si>
  <si>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</si>
  <si>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</si>
  <si>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</si>
  <si>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</si>
  <si>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</si>
  <si>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</si>
  <si>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</si>
  <si>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</si>
  <si>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</si>
  <si>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</si>
  <si>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</si>
  <si>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</si>
  <si>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</si>
  <si>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</si>
  <si>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</si>
  <si>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</si>
  <si>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</si>
  <si>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</si>
  <si>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</si>
  <si>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</si>
  <si>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</si>
  <si>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</si>
  <si>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</si>
  <si>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</si>
  <si>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</si>
  <si>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</si>
  <si>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</si>
  <si>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</si>
  <si>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</si>
  <si>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</si>
  <si>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</si>
  <si>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</si>
  <si>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</si>
  <si>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</si>
  <si>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</si>
  <si>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</si>
  <si>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</si>
  <si>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</si>
  <si>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</si>
  <si>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</si>
  <si>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</si>
  <si>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</si>
  <si>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</si>
  <si>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</si>
  <si>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</si>
  <si>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</si>
  <si>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</si>
  <si>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</si>
  <si>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</si>
  <si>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</si>
  <si>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</si>
  <si>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</si>
  <si>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</si>
  <si>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</si>
  <si>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</si>
  <si>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</si>
  <si>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</si>
  <si>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</si>
  <si>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</si>
  <si>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</si>
  <si>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</si>
  <si>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</si>
  <si>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</si>
  <si>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</si>
  <si>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</si>
  <si>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</si>
  <si>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</si>
  <si>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</si>
  <si>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</si>
  <si>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</si>
  <si>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</si>
  <si>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</si>
  <si>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</si>
  <si>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</si>
  <si>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</si>
  <si>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</si>
  <si>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</si>
  <si>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</si>
  <si>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</si>
  <si>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</si>
  <si>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</si>
  <si>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</si>
  <si>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</si>
  <si>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</si>
  <si>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</si>
  <si>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</si>
  <si>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</si>
  <si>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</si>
  <si>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</si>
  <si>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</si>
  <si>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</si>
  <si>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</si>
  <si>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</si>
  <si>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</si>
  <si>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</si>
  <si>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</si>
  <si>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</si>
  <si>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</si>
  <si>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</si>
  <si>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</si>
  <si>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</si>
  <si>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</si>
  <si>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</si>
  <si>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</si>
  <si>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</si>
  <si>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</si>
  <si>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</si>
  <si>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</si>
  <si>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</si>
  <si>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</si>
  <si>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</si>
  <si>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</si>
  <si>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</si>
  <si>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</si>
  <si>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</si>
  <si>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</si>
  <si>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</si>
  <si>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</si>
  <si>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</si>
  <si>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</si>
  <si>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</si>
  <si>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</si>
  <si>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</si>
  <si>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</si>
  <si>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</si>
  <si>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</si>
  <si>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</si>
  <si>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</si>
  <si>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</si>
  <si>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</si>
  <si>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</si>
  <si>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</si>
  <si>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</si>
  <si>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</si>
  <si>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</si>
  <si>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</si>
  <si>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</si>
  <si>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</si>
  <si>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</si>
  <si>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</si>
  <si>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</si>
  <si>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</si>
  <si>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</si>
  <si>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</si>
  <si>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</si>
  <si>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</si>
  <si>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</si>
  <si>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</si>
  <si>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</si>
  <si>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</si>
  <si>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</si>
  <si>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</si>
  <si>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</si>
  <si>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</si>
  <si>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</si>
  <si>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</si>
  <si>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</si>
  <si>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</si>
  <si>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</si>
  <si>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</si>
  <si>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</si>
  <si>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</si>
  <si>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</si>
  <si>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</si>
  <si>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</si>
  <si>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</si>
  <si>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</si>
  <si>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</si>
  <si>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</si>
  <si>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</si>
  <si>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</si>
  <si>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</si>
  <si>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</si>
  <si>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</si>
  <si>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</si>
  <si>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</si>
  <si>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</si>
  <si>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</si>
  <si>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</si>
  <si>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</si>
  <si>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</si>
  <si>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</si>
  <si>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</si>
  <si>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</si>
  <si>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</si>
  <si>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</si>
  <si>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</si>
  <si>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</si>
  <si>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</si>
  <si>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</si>
  <si>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</si>
  <si>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</si>
  <si>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</si>
  <si>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</si>
  <si>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</si>
  <si>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</si>
  <si>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</si>
  <si>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</si>
  <si>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</si>
  <si>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</si>
  <si>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</si>
  <si>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</si>
  <si>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</si>
  <si>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</si>
  <si>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</si>
  <si>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</si>
  <si>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</si>
  <si>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</si>
  <si>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</si>
  <si>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</si>
  <si>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</si>
  <si>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</si>
  <si>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</si>
  <si>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</si>
  <si>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</si>
  <si>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</si>
  <si>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</si>
  <si>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</si>
  <si>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</si>
  <si>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</si>
  <si>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</si>
  <si>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</si>
  <si>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</si>
  <si>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</si>
  <si>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</si>
  <si>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</si>
  <si>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</si>
  <si>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</si>
  <si>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</si>
  <si>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</si>
  <si>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</si>
  <si>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</si>
  <si>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</si>
  <si>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</si>
  <si>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</si>
  <si>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</si>
  <si>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</si>
  <si>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</si>
  <si>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</si>
  <si>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</si>
  <si>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</si>
  <si>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</si>
  <si>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</si>
  <si>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</si>
  <si>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</si>
  <si>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</si>
  <si>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</si>
  <si>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</si>
  <si>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</si>
  <si>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</si>
  <si>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</si>
  <si>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</si>
  <si>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</si>
  <si>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</si>
  <si>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</si>
  <si>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</si>
  <si>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</si>
  <si>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</si>
  <si>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</si>
  <si>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</si>
  <si>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</si>
  <si>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</si>
  <si>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</si>
  <si>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</si>
  <si>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</si>
  <si>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</si>
  <si>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</si>
  <si>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</si>
  <si>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</si>
  <si>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</si>
  <si>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</si>
  <si>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</si>
  <si>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</si>
  <si>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</si>
  <si>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</si>
  <si>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</si>
  <si>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</si>
  <si>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</si>
  <si>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</si>
  <si>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</si>
  <si>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</si>
  <si>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</si>
  <si>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</si>
  <si>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</si>
  <si>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</si>
  <si>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</si>
  <si>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</si>
  <si>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</si>
  <si>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</si>
  <si>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</si>
  <si>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</si>
  <si>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</si>
  <si>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</si>
  <si>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</si>
  <si>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</si>
  <si>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</si>
  <si>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</si>
  <si>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</si>
  <si>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</si>
  <si>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</si>
  <si>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</si>
  <si>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</si>
  <si>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</si>
  <si>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</si>
  <si>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</si>
  <si>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</si>
  <si>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</si>
  <si>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</si>
  <si>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</si>
  <si>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</si>
  <si>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</si>
  <si>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</si>
  <si>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</si>
  <si>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</si>
  <si>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</si>
  <si>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</si>
  <si>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</si>
  <si>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</si>
  <si>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</si>
  <si>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</si>
  <si>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</si>
  <si>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</si>
  <si>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</si>
  <si>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</si>
  <si>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</si>
  <si>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</si>
  <si>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</si>
  <si>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</si>
  <si>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</si>
  <si>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</si>
  <si>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</si>
  <si>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</si>
  <si>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</si>
  <si>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</si>
  <si>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</si>
  <si>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</si>
  <si>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</si>
  <si>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</si>
  <si>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</si>
  <si>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</si>
  <si>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</si>
  <si>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</si>
  <si>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</si>
  <si>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</si>
  <si>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</si>
  <si>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</si>
  <si>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</si>
  <si>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</si>
  <si>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</si>
  <si>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</si>
  <si>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</si>
  <si>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</si>
  <si>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</si>
  <si>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</si>
  <si>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</si>
  <si>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</si>
  <si>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</si>
  <si>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</si>
  <si>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</si>
  <si>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</si>
  <si>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</si>
  <si>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</si>
  <si>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</si>
  <si>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</si>
  <si>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</si>
  <si>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</si>
  <si>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</si>
  <si>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</si>
  <si>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</si>
  <si>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</si>
  <si>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</si>
  <si>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</si>
  <si>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</si>
  <si>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</si>
  <si>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</si>
  <si>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</si>
  <si>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</si>
  <si>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</si>
  <si>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</si>
  <si>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</si>
  <si>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</si>
  <si>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</si>
  <si>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</si>
  <si>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</si>
  <si>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</si>
  <si>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</si>
  <si>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</si>
  <si>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</si>
  <si>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</si>
  <si>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</si>
  <si>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</si>
  <si>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</si>
  <si>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</si>
  <si>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</si>
  <si>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</si>
  <si>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</si>
  <si>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</si>
  <si>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</si>
  <si>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</si>
  <si>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</si>
  <si>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</si>
  <si>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</si>
  <si>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</si>
  <si>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</si>
  <si>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</si>
  <si>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</si>
  <si>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</si>
  <si>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</si>
  <si>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</si>
  <si>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</si>
  <si>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</si>
  <si>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</si>
  <si>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</si>
  <si>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</si>
  <si>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</si>
  <si>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</si>
  <si>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</si>
  <si>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</si>
  <si>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</si>
  <si>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</si>
  <si>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</si>
  <si>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</si>
  <si>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204-208</t>
  </si>
  <si>
    <t>245-250</t>
  </si>
  <si>
    <t>920-930</t>
  </si>
  <si>
    <t>330-335</t>
  </si>
  <si>
    <t>237.5-242.5</t>
  </si>
  <si>
    <t>Part Profit of Rs.38.50/-</t>
  </si>
  <si>
    <t>Profit of Rs.9.5/-</t>
  </si>
  <si>
    <t>1550-1600</t>
  </si>
  <si>
    <t>Part Profit of Rs.72.5/-</t>
  </si>
  <si>
    <t>225-230</t>
  </si>
  <si>
    <t>Part Profit of Rs.8.5/-</t>
  </si>
  <si>
    <t>Profit of Rs.10/-</t>
  </si>
  <si>
    <t>Profit of Rs.11/-</t>
  </si>
  <si>
    <t>INDUSTOWER</t>
  </si>
  <si>
    <t>OZONEWORLD</t>
  </si>
  <si>
    <t>187-193</t>
  </si>
  <si>
    <t>Profit of Rs.20.5/-</t>
  </si>
  <si>
    <t>340-350</t>
  </si>
  <si>
    <t>425-435</t>
  </si>
  <si>
    <t>420-425</t>
  </si>
  <si>
    <t>PANSARI</t>
  </si>
  <si>
    <t>Pansari Developers Ltd.</t>
  </si>
  <si>
    <t>ADESH BROKING HOUSE  PRIVATE LIMITED</t>
  </si>
  <si>
    <t>ALPHA LEON ENTERPRISES LLP</t>
  </si>
  <si>
    <t>MARFATIA NISHIL SURENDRA</t>
  </si>
  <si>
    <t>3500-3600</t>
  </si>
  <si>
    <t>Part Profit of Rs.13/-</t>
  </si>
  <si>
    <t>470-475</t>
  </si>
  <si>
    <t>484-486</t>
  </si>
  <si>
    <t>Vikas Multicorp Limited</t>
  </si>
  <si>
    <t>CUMMINSIND  JAN FUT</t>
  </si>
  <si>
    <t>NIFTY JAN FUT</t>
  </si>
  <si>
    <t>820-825</t>
  </si>
  <si>
    <t>855-865</t>
  </si>
  <si>
    <t>GODREJCP JAN FUT</t>
  </si>
  <si>
    <t>765-770</t>
  </si>
  <si>
    <t>TATACONSUM JAN FUT</t>
  </si>
  <si>
    <t>610-615</t>
  </si>
  <si>
    <t>LUPIN JAN FUT</t>
  </si>
  <si>
    <t>ELIXIR WEALTH MANAGEMENT PRIVATE LIMITED</t>
  </si>
  <si>
    <t>Profit of Rs.52/-</t>
  </si>
  <si>
    <t>HINDUNILVR JAN FUT</t>
  </si>
  <si>
    <t>2450-2470</t>
  </si>
  <si>
    <t>790-794</t>
  </si>
  <si>
    <t>840-850</t>
  </si>
  <si>
    <t>Profit of Rs.8/-</t>
  </si>
  <si>
    <t xml:space="preserve">Retail Research Technical Calls &amp; Fundamental Performance Report for the month of January-2020 </t>
  </si>
  <si>
    <t>AWHCL</t>
  </si>
  <si>
    <t>MAHACORP</t>
  </si>
  <si>
    <t>JAMSON SECURITIES PRIVATE LIMITED</t>
  </si>
  <si>
    <t>SHISHIND</t>
  </si>
  <si>
    <t>VARSHABEN D KORADIYA</t>
  </si>
  <si>
    <t>Antony Waste Hdg Cell Ltd</t>
  </si>
  <si>
    <t>Biofil Chemicals &amp; Pharm</t>
  </si>
  <si>
    <t>Part Profit of Rs.145/-</t>
  </si>
  <si>
    <t>Profit of Rs.11.5/-</t>
  </si>
  <si>
    <t>Profit of Rs.7/-</t>
  </si>
  <si>
    <t>Profit of Rs.26/-</t>
  </si>
  <si>
    <t>Loss of Rs.125/-</t>
  </si>
  <si>
    <t>BIOCON JAN FUT</t>
  </si>
  <si>
    <t>CUMMINSIND JAN FUT</t>
  </si>
  <si>
    <t>329-331</t>
  </si>
  <si>
    <t>3000-3020</t>
  </si>
  <si>
    <t>SBILIFE JAN FUT</t>
  </si>
  <si>
    <t>Profit of Rs.13.5/-</t>
  </si>
  <si>
    <t>Profit of Rs.4/-</t>
  </si>
  <si>
    <t>DABUR JAN FUT</t>
  </si>
  <si>
    <t>544-545</t>
  </si>
  <si>
    <t>Profit of Rs.24/-</t>
  </si>
  <si>
    <t>ALEXANDER</t>
  </si>
  <si>
    <t>KAHAR NIKLESH KANAIYABHAI</t>
  </si>
  <si>
    <t>ASHOK CHANDRAKANT SAMANI</t>
  </si>
  <si>
    <t>CHDCHEM</t>
  </si>
  <si>
    <t>GOVIND GURBAHADUR VISHWAKARMA</t>
  </si>
  <si>
    <t>KULDEEP SINGH</t>
  </si>
  <si>
    <t>GARDENSILK</t>
  </si>
  <si>
    <t>JAGDISH AMRITLAL SHAH</t>
  </si>
  <si>
    <t>SHAUNAK JAGDISH SHAH</t>
  </si>
  <si>
    <t>GODAVARI</t>
  </si>
  <si>
    <t>PCS SECURITIES LIMITED</t>
  </si>
  <si>
    <t>HATHWAYB</t>
  </si>
  <si>
    <t>ASHOK MITTAL</t>
  </si>
  <si>
    <t>KANUNGO</t>
  </si>
  <si>
    <t>MILAN BHANUKUMAR SOLANKI</t>
  </si>
  <si>
    <t>VAGHELA PRAKASH KANTILAL</t>
  </si>
  <si>
    <t>ARYADEEP INFRAHOMES PRIVATE LIMITED .</t>
  </si>
  <si>
    <t>MISQUITA</t>
  </si>
  <si>
    <t>SANTOSH RANI</t>
  </si>
  <si>
    <t>SHERWOOD SECURITIES PVT LTD</t>
  </si>
  <si>
    <t>JIGAR MUKESHKUMAR SHAH</t>
  </si>
  <si>
    <t>HIMADRI JIGAR SHAH</t>
  </si>
  <si>
    <t>PURPLE</t>
  </si>
  <si>
    <t>RESHMA CHAUHAN</t>
  </si>
  <si>
    <t>ALBULA INVESTMENT FUND LTD</t>
  </si>
  <si>
    <t>ANKITA VISHAL SHAH</t>
  </si>
  <si>
    <t>VALENCIA</t>
  </si>
  <si>
    <t>WEALTH MINE NETWORKS PRIVATE LIMITED</t>
  </si>
  <si>
    <t>SAJANKUMAR RAMESHWARLAL BAJAJ</t>
  </si>
  <si>
    <t>OVERSKUD MULTI ASSET MANAGEMENT PRIVATE LIMITED</t>
  </si>
  <si>
    <t>Archidply Industries Limi</t>
  </si>
  <si>
    <t>GAURAV DOSHI</t>
  </si>
  <si>
    <t>AAKRAYA RESEARCH LLP</t>
  </si>
  <si>
    <t>Bhandari Hosiery Exp Ltd</t>
  </si>
  <si>
    <t>BONANZA PORTFOLIO LTD</t>
  </si>
  <si>
    <t>VLS FINANCE LTD</t>
  </si>
  <si>
    <t>BRIGHT</t>
  </si>
  <si>
    <t>Bright Solar Limited</t>
  </si>
  <si>
    <t>SANJEEV KALRA</t>
  </si>
  <si>
    <t>Filatex India Ltd</t>
  </si>
  <si>
    <t>CHETAN RASIKLAL SHAH</t>
  </si>
  <si>
    <t>Garden Silk Mills Ltd.</t>
  </si>
  <si>
    <t>Greenply Industries Ltd</t>
  </si>
  <si>
    <t>HDFC MUTUAL FUND</t>
  </si>
  <si>
    <t>Gujarat Raffia-Roll Sett</t>
  </si>
  <si>
    <t>MANISH BIPINCHANDRA GOR</t>
  </si>
  <si>
    <t>Hind Rectifiers Limited</t>
  </si>
  <si>
    <t>VIJETA STOCK &amp; SHARES SERVICES PRIVATE LIMITED VIJETA  STOCK</t>
  </si>
  <si>
    <t>Mohota Industries Ltd.</t>
  </si>
  <si>
    <t>VIKRAMKUMAR KARANRAJ SAKARIA HUF DAKSH CORPORATION</t>
  </si>
  <si>
    <t>Praxis Home Retail Ltd</t>
  </si>
  <si>
    <t>RATNABALI SECURITIES PRIVATE LIMITED</t>
  </si>
  <si>
    <t>R.P.P. Infra Projects Ltd</t>
  </si>
  <si>
    <t>EL DORADO BIOTECH PRIVATE LIMITED</t>
  </si>
  <si>
    <t>RattanIndia Power Limited</t>
  </si>
  <si>
    <t>Sakar Healthcare Limited</t>
  </si>
  <si>
    <t>DHIREN KISHORE SHAH</t>
  </si>
  <si>
    <t>STL Global Limited</t>
  </si>
  <si>
    <t>Ujaas Energy Limited</t>
  </si>
  <si>
    <t>ADROIT FINANCIAL SERVICES PVT LTD</t>
  </si>
  <si>
    <t>Vikas EcoTech Limited</t>
  </si>
  <si>
    <t>Zen Technologies Limited</t>
  </si>
  <si>
    <t>TRITON TRADING COMPANY PRIVATE LIMITED</t>
  </si>
  <si>
    <t>PIYUSHKUMAR THUMAR</t>
  </si>
  <si>
    <t>CHATURVEDA ADVISORY SERVICES LLP</t>
  </si>
  <si>
    <t>Orient Green Power Co Ltd</t>
  </si>
  <si>
    <t>R K P INVESTMENTS &amp; CONSULTANCY PRIVATE LIMITED</t>
  </si>
  <si>
    <t>DEEPAL PRAVINKUMAR SHAH</t>
  </si>
  <si>
    <t>Hexa Tradex Limited</t>
  </si>
  <si>
    <t>VUMMIDI ANANTH</t>
  </si>
  <si>
    <t>JMT Auto Limited</t>
  </si>
  <si>
    <t>LTS INVESTMENT FUND LTD</t>
  </si>
  <si>
    <t>DINDAYAL  BUBNA</t>
  </si>
  <si>
    <t>HERITAGE FOODS LIMITED</t>
  </si>
  <si>
    <t>AFFILADO EDUCATION SYSTEM LLP</t>
  </si>
  <si>
    <t>Sical Logistics Limited</t>
  </si>
  <si>
    <t>SAMYAKTVA CONSTRUCTION LLP</t>
  </si>
  <si>
    <t>SUNAYANA INVESTMENT COMPANY LIMITED</t>
  </si>
  <si>
    <t>ZUBER TRADING LLP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</si>
</sst>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61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6" xfId="160" applyFont="1" applyFill="1" applyBorder="1"/>
    <xf numFmtId="164" fontId="47" fillId="2" borderId="36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164" fontId="0" fillId="0" borderId="0" xfId="160" applyFont="1" applyBorder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166" fontId="0" fillId="2" borderId="36" xfId="0" applyNumberForma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5" fontId="47" fillId="2" borderId="36" xfId="0" applyNumberFormat="1" applyFont="1" applyFill="1" applyBorder="1" applyAlignment="1">
      <alignment horizontal="center" vertical="center"/>
    </xf>
    <xf numFmtId="166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6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166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47" fillId="58" borderId="36" xfId="0" applyFont="1" applyFill="1" applyBorder="1" applyAlignment="1">
      <alignment horizontal="center" vertical="center"/>
    </xf>
    <xf numFmtId="0" fontId="0" fillId="58" borderId="36" xfId="0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64" fontId="7" fillId="58" borderId="36" xfId="160" applyFont="1" applyFill="1" applyBorder="1" applyAlignment="1">
      <alignment horizontal="center" vertic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166" fontId="47" fillId="58" borderId="36" xfId="0" applyNumberFormat="1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0" fontId="47" fillId="23" borderId="2" xfId="0" applyFont="1" applyFill="1" applyBorder="1" applyAlignment="1">
      <alignment horizont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0" fillId="59" borderId="36" xfId="0" applyNumberFormat="1" applyFill="1" applyBorder="1" applyAlignment="1">
      <alignment horizontal="center" vertical="center"/>
    </xf>
    <xf numFmtId="165" fontId="0" fillId="59" borderId="36" xfId="0" applyNumberFormat="1" applyFill="1" applyBorder="1" applyAlignment="1">
      <alignment horizontal="center" vertical="center"/>
    </xf>
    <xf numFmtId="15" fontId="0" fillId="59" borderId="36" xfId="0" applyNumberFormat="1" applyFill="1" applyBorder="1" applyAlignment="1">
      <alignment horizontal="center" vertical="center"/>
    </xf>
    <xf numFmtId="164" fontId="8" fillId="59" borderId="36" xfId="160" applyFont="1" applyFill="1" applyBorder="1" applyAlignment="1">
      <alignment horizontal="left" vertical="center"/>
    </xf>
    <xf numFmtId="164" fontId="47" fillId="59" borderId="36" xfId="160" applyFont="1" applyFill="1" applyBorder="1" applyAlignment="1">
      <alignment horizontal="center" vertical="top"/>
    </xf>
    <xf numFmtId="0" fontId="0" fillId="59" borderId="36" xfId="0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49" fillId="59" borderId="36" xfId="160" applyNumberFormat="1" applyFont="1" applyFill="1" applyBorder="1" applyAlignment="1">
      <alignment horizontal="center" vertical="center"/>
    </xf>
    <xf numFmtId="16" fontId="7" fillId="59" borderId="36" xfId="160" applyNumberFormat="1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164" fontId="0" fillId="2" borderId="0" xfId="160" applyFont="1" applyFill="1" applyBorder="1"/>
    <xf numFmtId="0" fontId="47" fillId="2" borderId="0" xfId="0" applyFont="1" applyFill="1"/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170" fontId="7" fillId="0" borderId="36" xfId="0" applyNumberFormat="1" applyFont="1" applyFill="1" applyBorder="1" applyAlignment="1">
      <alignment horizontal="center" vertical="center"/>
    </xf>
    <xf numFmtId="164" fontId="7" fillId="0" borderId="36" xfId="160" applyFont="1" applyFill="1" applyBorder="1" applyAlignment="1">
      <alignment horizontal="center" vertical="center"/>
    </xf>
    <xf numFmtId="16" fontId="49" fillId="0" borderId="36" xfId="16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2" fontId="7" fillId="0" borderId="37" xfId="0" applyNumberFormat="1" applyFont="1" applyFill="1" applyBorder="1" applyAlignment="1">
      <alignment horizontal="center" vertic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47" fillId="2" borderId="38" xfId="0" applyNumberFormat="1" applyFont="1" applyFill="1" applyBorder="1" applyAlignment="1">
      <alignment horizontal="center" vertical="center"/>
    </xf>
    <xf numFmtId="0" fontId="47" fillId="0" borderId="36" xfId="139" applyBorder="1"/>
    <xf numFmtId="0" fontId="47" fillId="45" borderId="39" xfId="0" applyNumberFormat="1" applyFont="1" applyFill="1" applyBorder="1" applyAlignment="1">
      <alignment horizontal="center" vertical="center"/>
    </xf>
    <xf numFmtId="165" fontId="47" fillId="45" borderId="39" xfId="0" applyNumberFormat="1" applyFont="1" applyFill="1" applyBorder="1" applyAlignment="1">
      <alignment horizontal="center" vertical="center"/>
    </xf>
    <xf numFmtId="166" fontId="47" fillId="45" borderId="36" xfId="0" applyNumberFormat="1" applyFont="1" applyFill="1" applyBorder="1" applyAlignment="1">
      <alignment horizontal="center" vertical="center"/>
    </xf>
    <xf numFmtId="0" fontId="50" fillId="45" borderId="36" xfId="0" applyFont="1" applyFill="1" applyBorder="1"/>
    <xf numFmtId="0" fontId="8" fillId="45" borderId="36" xfId="0" applyFont="1" applyFill="1" applyBorder="1" applyAlignment="1">
      <alignment horizontal="center" vertical="center"/>
    </xf>
    <xf numFmtId="0" fontId="4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70" fontId="7" fillId="45" borderId="36" xfId="0" applyNumberFormat="1" applyFont="1" applyFill="1" applyBorder="1" applyAlignment="1">
      <alignment horizontal="center" vertical="center"/>
    </xf>
    <xf numFmtId="164" fontId="7" fillId="45" borderId="36" xfId="16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16" fontId="49" fillId="58" borderId="36" xfId="160" applyNumberFormat="1" applyFont="1" applyFill="1" applyBorder="1" applyAlignment="1">
      <alignment horizontal="center" vertical="center"/>
    </xf>
    <xf numFmtId="0" fontId="0" fillId="58" borderId="36" xfId="0" applyNumberFormat="1" applyFill="1" applyBorder="1" applyAlignment="1">
      <alignment horizontal="center" vertical="center"/>
    </xf>
    <xf numFmtId="165" fontId="0" fillId="58" borderId="36" xfId="0" applyNumberFormat="1" applyFill="1" applyBorder="1" applyAlignment="1">
      <alignment horizontal="center" vertical="center"/>
    </xf>
    <xf numFmtId="15" fontId="0" fillId="58" borderId="36" xfId="0" applyNumberFormat="1" applyFill="1" applyBorder="1" applyAlignment="1">
      <alignment horizontal="center" vertical="center"/>
    </xf>
    <xf numFmtId="164" fontId="8" fillId="58" borderId="36" xfId="160" applyFont="1" applyFill="1" applyBorder="1" applyAlignment="1">
      <alignment horizontal="left" vertical="center"/>
    </xf>
    <xf numFmtId="164" fontId="47" fillId="58" borderId="36" xfId="160" applyFont="1" applyFill="1" applyBorder="1" applyAlignment="1">
      <alignment horizontal="center" vertical="top"/>
    </xf>
    <xf numFmtId="0" fontId="0" fillId="58" borderId="36" xfId="0" applyFill="1" applyBorder="1" applyAlignment="1">
      <alignment horizontal="center" vertical="center"/>
    </xf>
    <xf numFmtId="0" fontId="47" fillId="58" borderId="36" xfId="0" applyFont="1" applyFill="1" applyBorder="1" applyAlignment="1">
      <alignment horizontal="center" vertical="top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154</xdr:row>
      <xdr:rowOff>56589</xdr:rowOff>
    </xdr:from>
    <xdr:to>
      <xdr:col>11</xdr:col>
      <xdr:colOff>368674</xdr:colOff>
      <xdr:row>168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154</xdr:row>
      <xdr:rowOff>79001</xdr:rowOff>
    </xdr:from>
    <xdr:to>
      <xdr:col>5</xdr:col>
      <xdr:colOff>64994</xdr:colOff>
      <xdr:row>158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509</xdr:row>
      <xdr:rowOff>123265</xdr:rowOff>
    </xdr:from>
    <xdr:to>
      <xdr:col>12</xdr:col>
      <xdr:colOff>414779</xdr:colOff>
      <xdr:row>514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509</xdr:row>
      <xdr:rowOff>112060</xdr:rowOff>
    </xdr:from>
    <xdr:to>
      <xdr:col>4</xdr:col>
      <xdr:colOff>8964</xdr:colOff>
      <xdr:row>513</xdr:row>
      <xdr:rowOff>59952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44201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0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44201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50" t="s">
        <v>16</v>
      </c>
      <c r="B9" s="552" t="s">
        <v>17</v>
      </c>
      <c r="C9" s="552" t="s">
        <v>18</v>
      </c>
      <c r="D9" s="273" t="s">
        <v>19</v>
      </c>
      <c r="E9" s="273" t="s">
        <v>20</v>
      </c>
      <c r="F9" s="547" t="s">
        <v>21</v>
      </c>
      <c r="G9" s="548"/>
      <c r="H9" s="549"/>
      <c r="I9" s="547" t="s">
        <v>22</v>
      </c>
      <c r="J9" s="548"/>
      <c r="K9" s="549"/>
      <c r="L9" s="273"/>
      <c r="M9" s="280"/>
      <c r="N9" s="280"/>
      <c r="O9" s="280"/>
    </row>
    <row r="10" spans="1:15" ht="59.25" customHeight="1">
      <c r="A10" s="551"/>
      <c r="B10" s="553" t="s">
        <v>17</v>
      </c>
      <c r="C10" s="553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31326.55</v>
      </c>
      <c r="E11" s="302">
        <v>31285.45</v>
      </c>
      <c r="F11" s="314">
        <v>30971.9</v>
      </c>
      <c r="G11" s="314">
        <v>30617.25</v>
      </c>
      <c r="H11" s="314">
        <v>30303.7</v>
      </c>
      <c r="I11" s="314">
        <v>31640.100000000002</v>
      </c>
      <c r="J11" s="314">
        <v>31953.649999999998</v>
      </c>
      <c r="K11" s="314">
        <v>32308.300000000003</v>
      </c>
      <c r="L11" s="301">
        <v>31599</v>
      </c>
      <c r="M11" s="301">
        <v>30930.799999999999</v>
      </c>
      <c r="N11" s="318">
        <v>1531775</v>
      </c>
      <c r="O11" s="319">
        <v>2.6486848718378288E-2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14165.3</v>
      </c>
      <c r="E12" s="315">
        <v>14104.933333333334</v>
      </c>
      <c r="F12" s="316">
        <v>14030.416666666668</v>
      </c>
      <c r="G12" s="316">
        <v>13895.533333333333</v>
      </c>
      <c r="H12" s="316">
        <v>13821.016666666666</v>
      </c>
      <c r="I12" s="316">
        <v>14239.816666666669</v>
      </c>
      <c r="J12" s="316">
        <v>14314.333333333336</v>
      </c>
      <c r="K12" s="316">
        <v>14449.216666666671</v>
      </c>
      <c r="L12" s="303">
        <v>14179.45</v>
      </c>
      <c r="M12" s="303">
        <v>13970.05</v>
      </c>
      <c r="N12" s="318">
        <v>13716075</v>
      </c>
      <c r="O12" s="319">
        <v>4.2662972211769803E-2</v>
      </c>
    </row>
    <row r="13" spans="1:15" ht="15">
      <c r="A13" s="276">
        <v>3</v>
      </c>
      <c r="B13" s="406" t="s">
        <v>39</v>
      </c>
      <c r="C13" s="526" t="s">
        <v>802</v>
      </c>
      <c r="D13" s="451">
        <v>1289.2</v>
      </c>
      <c r="E13" s="451">
        <v>1283.75</v>
      </c>
      <c r="F13" s="452">
        <v>1275.55</v>
      </c>
      <c r="G13" s="452">
        <v>1261.8999999999999</v>
      </c>
      <c r="H13" s="452">
        <v>1253.6999999999998</v>
      </c>
      <c r="I13" s="452">
        <v>1297.4000000000001</v>
      </c>
      <c r="J13" s="452">
        <v>1305.5999999999999</v>
      </c>
      <c r="K13" s="452">
        <v>1319.2500000000002</v>
      </c>
      <c r="L13" s="453">
        <v>1291.95</v>
      </c>
      <c r="M13" s="453">
        <v>1270.0999999999999</v>
      </c>
      <c r="N13" s="454">
        <v>126225</v>
      </c>
      <c r="O13" s="455">
        <v>0.42788461538461536</v>
      </c>
    </row>
    <row r="14" spans="1:15" ht="15">
      <c r="A14" s="276">
        <v>4</v>
      </c>
      <c r="B14" s="386" t="s">
        <v>37</v>
      </c>
      <c r="C14" s="276" t="s">
        <v>38</v>
      </c>
      <c r="D14" s="315">
        <v>1651.15</v>
      </c>
      <c r="E14" s="315">
        <v>1648.8833333333332</v>
      </c>
      <c r="F14" s="316">
        <v>1639.0166666666664</v>
      </c>
      <c r="G14" s="316">
        <v>1626.8833333333332</v>
      </c>
      <c r="H14" s="316">
        <v>1617.0166666666664</v>
      </c>
      <c r="I14" s="316">
        <v>1661.0166666666664</v>
      </c>
      <c r="J14" s="316">
        <v>1670.8833333333332</v>
      </c>
      <c r="K14" s="316">
        <v>1683.0166666666664</v>
      </c>
      <c r="L14" s="303">
        <v>1658.75</v>
      </c>
      <c r="M14" s="303">
        <v>1636.75</v>
      </c>
      <c r="N14" s="318">
        <v>3227500</v>
      </c>
      <c r="O14" s="319">
        <v>-6.3115763546798031E-3</v>
      </c>
    </row>
    <row r="15" spans="1:15" ht="15">
      <c r="A15" s="276">
        <v>5</v>
      </c>
      <c r="B15" s="386" t="s">
        <v>39</v>
      </c>
      <c r="C15" s="276" t="s">
        <v>40</v>
      </c>
      <c r="D15" s="315">
        <v>495.85</v>
      </c>
      <c r="E15" s="315">
        <v>496.2</v>
      </c>
      <c r="F15" s="316">
        <v>487.5</v>
      </c>
      <c r="G15" s="316">
        <v>479.15000000000003</v>
      </c>
      <c r="H15" s="316">
        <v>470.45000000000005</v>
      </c>
      <c r="I15" s="316">
        <v>504.54999999999995</v>
      </c>
      <c r="J15" s="316">
        <v>513.24999999999989</v>
      </c>
      <c r="K15" s="316">
        <v>521.59999999999991</v>
      </c>
      <c r="L15" s="303">
        <v>504.9</v>
      </c>
      <c r="M15" s="303">
        <v>487.85</v>
      </c>
      <c r="N15" s="318">
        <v>19082000</v>
      </c>
      <c r="O15" s="319">
        <v>-5.6279312141740492E-3</v>
      </c>
    </row>
    <row r="16" spans="1:15" ht="15">
      <c r="A16" s="276">
        <v>6</v>
      </c>
      <c r="B16" s="386" t="s">
        <v>39</v>
      </c>
      <c r="C16" s="276" t="s">
        <v>41</v>
      </c>
      <c r="D16" s="315">
        <v>500.5</v>
      </c>
      <c r="E16" s="315">
        <v>503.2833333333333</v>
      </c>
      <c r="F16" s="316">
        <v>493.66666666666663</v>
      </c>
      <c r="G16" s="316">
        <v>486.83333333333331</v>
      </c>
      <c r="H16" s="316">
        <v>477.21666666666664</v>
      </c>
      <c r="I16" s="316">
        <v>510.11666666666662</v>
      </c>
      <c r="J16" s="316">
        <v>519.73333333333335</v>
      </c>
      <c r="K16" s="316">
        <v>526.56666666666661</v>
      </c>
      <c r="L16" s="303">
        <v>512.9</v>
      </c>
      <c r="M16" s="303">
        <v>496.45</v>
      </c>
      <c r="N16" s="318">
        <v>42242500</v>
      </c>
      <c r="O16" s="319">
        <v>3.0744830110412982E-2</v>
      </c>
    </row>
    <row r="17" spans="1:15" ht="15">
      <c r="A17" s="276">
        <v>7</v>
      </c>
      <c r="B17" s="386" t="s">
        <v>44</v>
      </c>
      <c r="C17" s="276" t="s">
        <v>45</v>
      </c>
      <c r="D17" s="315">
        <v>965.85</v>
      </c>
      <c r="E17" s="315">
        <v>954.01666666666677</v>
      </c>
      <c r="F17" s="316">
        <v>936.63333333333355</v>
      </c>
      <c r="G17" s="316">
        <v>907.41666666666674</v>
      </c>
      <c r="H17" s="316">
        <v>890.03333333333353</v>
      </c>
      <c r="I17" s="316">
        <v>983.23333333333358</v>
      </c>
      <c r="J17" s="316">
        <v>1000.6166666666668</v>
      </c>
      <c r="K17" s="316">
        <v>1029.8333333333335</v>
      </c>
      <c r="L17" s="303">
        <v>971.4</v>
      </c>
      <c r="M17" s="303">
        <v>924.8</v>
      </c>
      <c r="N17" s="318">
        <v>1703000</v>
      </c>
      <c r="O17" s="319">
        <v>0.23944687045123728</v>
      </c>
    </row>
    <row r="18" spans="1:15" ht="15">
      <c r="A18" s="276">
        <v>8</v>
      </c>
      <c r="B18" s="386" t="s">
        <v>37</v>
      </c>
      <c r="C18" s="276" t="s">
        <v>46</v>
      </c>
      <c r="D18" s="315">
        <v>254.15</v>
      </c>
      <c r="E18" s="315">
        <v>253.28333333333333</v>
      </c>
      <c r="F18" s="316">
        <v>251.76666666666665</v>
      </c>
      <c r="G18" s="316">
        <v>249.38333333333333</v>
      </c>
      <c r="H18" s="316">
        <v>247.86666666666665</v>
      </c>
      <c r="I18" s="316">
        <v>255.66666666666666</v>
      </c>
      <c r="J18" s="316">
        <v>257.18333333333339</v>
      </c>
      <c r="K18" s="316">
        <v>259.56666666666666</v>
      </c>
      <c r="L18" s="303">
        <v>254.8</v>
      </c>
      <c r="M18" s="303">
        <v>250.9</v>
      </c>
      <c r="N18" s="318">
        <v>17745000</v>
      </c>
      <c r="O18" s="319">
        <v>-1.8583042973286876E-2</v>
      </c>
    </row>
    <row r="19" spans="1:15" ht="15">
      <c r="A19" s="276">
        <v>9</v>
      </c>
      <c r="B19" s="386" t="s">
        <v>39</v>
      </c>
      <c r="C19" s="276" t="s">
        <v>47</v>
      </c>
      <c r="D19" s="315">
        <v>2421.1</v>
      </c>
      <c r="E19" s="315">
        <v>2421.8333333333335</v>
      </c>
      <c r="F19" s="316">
        <v>2406.666666666667</v>
      </c>
      <c r="G19" s="316">
        <v>2392.2333333333336</v>
      </c>
      <c r="H19" s="316">
        <v>2377.0666666666671</v>
      </c>
      <c r="I19" s="316">
        <v>2436.2666666666669</v>
      </c>
      <c r="J19" s="316">
        <v>2451.4333333333338</v>
      </c>
      <c r="K19" s="316">
        <v>2465.8666666666668</v>
      </c>
      <c r="L19" s="303">
        <v>2437</v>
      </c>
      <c r="M19" s="303">
        <v>2407.4</v>
      </c>
      <c r="N19" s="318">
        <v>1947000</v>
      </c>
      <c r="O19" s="319">
        <v>4.0898155573376102E-2</v>
      </c>
    </row>
    <row r="20" spans="1:15" ht="15">
      <c r="A20" s="276">
        <v>10</v>
      </c>
      <c r="B20" s="386" t="s">
        <v>44</v>
      </c>
      <c r="C20" s="276" t="s">
        <v>48</v>
      </c>
      <c r="D20" s="315">
        <v>188.95</v>
      </c>
      <c r="E20" s="315">
        <v>186.81666666666669</v>
      </c>
      <c r="F20" s="316">
        <v>183.68333333333339</v>
      </c>
      <c r="G20" s="316">
        <v>178.41666666666671</v>
      </c>
      <c r="H20" s="316">
        <v>175.28333333333342</v>
      </c>
      <c r="I20" s="316">
        <v>192.08333333333337</v>
      </c>
      <c r="J20" s="316">
        <v>195.21666666666664</v>
      </c>
      <c r="K20" s="316">
        <v>200.48333333333335</v>
      </c>
      <c r="L20" s="303">
        <v>189.95</v>
      </c>
      <c r="M20" s="303">
        <v>181.55</v>
      </c>
      <c r="N20" s="318">
        <v>9610000</v>
      </c>
      <c r="O20" s="319">
        <v>-7.9501915708812265E-2</v>
      </c>
    </row>
    <row r="21" spans="1:15" ht="15">
      <c r="A21" s="276">
        <v>11</v>
      </c>
      <c r="B21" s="386" t="s">
        <v>44</v>
      </c>
      <c r="C21" s="276" t="s">
        <v>49</v>
      </c>
      <c r="D21" s="315">
        <v>104.55</v>
      </c>
      <c r="E21" s="315">
        <v>103.53333333333335</v>
      </c>
      <c r="F21" s="316">
        <v>100.81666666666669</v>
      </c>
      <c r="G21" s="316">
        <v>97.083333333333343</v>
      </c>
      <c r="H21" s="316">
        <v>94.366666666666688</v>
      </c>
      <c r="I21" s="316">
        <v>107.26666666666669</v>
      </c>
      <c r="J21" s="316">
        <v>109.98333333333336</v>
      </c>
      <c r="K21" s="316">
        <v>113.7166666666667</v>
      </c>
      <c r="L21" s="303">
        <v>106.25</v>
      </c>
      <c r="M21" s="303">
        <v>99.8</v>
      </c>
      <c r="N21" s="318">
        <v>46782000</v>
      </c>
      <c r="O21" s="319">
        <v>2.1418746315582628E-2</v>
      </c>
    </row>
    <row r="22" spans="1:15" ht="15">
      <c r="A22" s="276">
        <v>12</v>
      </c>
      <c r="B22" s="386" t="s">
        <v>50</v>
      </c>
      <c r="C22" s="276" t="s">
        <v>51</v>
      </c>
      <c r="D22" s="315">
        <v>2768.45</v>
      </c>
      <c r="E22" s="315">
        <v>2774.1333333333332</v>
      </c>
      <c r="F22" s="316">
        <v>2752.3166666666666</v>
      </c>
      <c r="G22" s="316">
        <v>2736.1833333333334</v>
      </c>
      <c r="H22" s="316">
        <v>2714.3666666666668</v>
      </c>
      <c r="I22" s="316">
        <v>2790.2666666666664</v>
      </c>
      <c r="J22" s="316">
        <v>2812.083333333333</v>
      </c>
      <c r="K22" s="316">
        <v>2828.2166666666662</v>
      </c>
      <c r="L22" s="303">
        <v>2795.95</v>
      </c>
      <c r="M22" s="303">
        <v>2758</v>
      </c>
      <c r="N22" s="318">
        <v>5084100</v>
      </c>
      <c r="O22" s="319">
        <v>3.1372084763821475E-3</v>
      </c>
    </row>
    <row r="23" spans="1:15" ht="15">
      <c r="A23" s="276">
        <v>13</v>
      </c>
      <c r="B23" s="386" t="s">
        <v>52</v>
      </c>
      <c r="C23" s="276" t="s">
        <v>53</v>
      </c>
      <c r="D23" s="315">
        <v>967.7</v>
      </c>
      <c r="E23" s="315">
        <v>956.08333333333337</v>
      </c>
      <c r="F23" s="316">
        <v>941.61666666666679</v>
      </c>
      <c r="G23" s="316">
        <v>915.53333333333342</v>
      </c>
      <c r="H23" s="316">
        <v>901.06666666666683</v>
      </c>
      <c r="I23" s="316">
        <v>982.16666666666674</v>
      </c>
      <c r="J23" s="316">
        <v>996.63333333333321</v>
      </c>
      <c r="K23" s="316">
        <v>1022.7166666666667</v>
      </c>
      <c r="L23" s="303">
        <v>970.55</v>
      </c>
      <c r="M23" s="303">
        <v>930</v>
      </c>
      <c r="N23" s="318">
        <v>9913150</v>
      </c>
      <c r="O23" s="319">
        <v>-9.0318388564002601E-3</v>
      </c>
    </row>
    <row r="24" spans="1:15" ht="15">
      <c r="A24" s="276">
        <v>14</v>
      </c>
      <c r="B24" s="386" t="s">
        <v>54</v>
      </c>
      <c r="C24" s="276" t="s">
        <v>55</v>
      </c>
      <c r="D24" s="315">
        <v>628.4</v>
      </c>
      <c r="E24" s="315">
        <v>629.6</v>
      </c>
      <c r="F24" s="316">
        <v>622.45000000000005</v>
      </c>
      <c r="G24" s="316">
        <v>616.5</v>
      </c>
      <c r="H24" s="316">
        <v>609.35</v>
      </c>
      <c r="I24" s="316">
        <v>635.55000000000007</v>
      </c>
      <c r="J24" s="316">
        <v>642.69999999999993</v>
      </c>
      <c r="K24" s="316">
        <v>648.65000000000009</v>
      </c>
      <c r="L24" s="303">
        <v>636.75</v>
      </c>
      <c r="M24" s="303">
        <v>623.65</v>
      </c>
      <c r="N24" s="318">
        <v>47160000</v>
      </c>
      <c r="O24" s="319">
        <v>4.1556238736351107E-2</v>
      </c>
    </row>
    <row r="25" spans="1:15" ht="15">
      <c r="A25" s="276">
        <v>15</v>
      </c>
      <c r="B25" s="386" t="s">
        <v>44</v>
      </c>
      <c r="C25" s="276" t="s">
        <v>56</v>
      </c>
      <c r="D25" s="315">
        <v>3528.55</v>
      </c>
      <c r="E25" s="315">
        <v>3513.4500000000003</v>
      </c>
      <c r="F25" s="316">
        <v>3491.9000000000005</v>
      </c>
      <c r="G25" s="316">
        <v>3455.2500000000005</v>
      </c>
      <c r="H25" s="316">
        <v>3433.7000000000007</v>
      </c>
      <c r="I25" s="316">
        <v>3550.1000000000004</v>
      </c>
      <c r="J25" s="316">
        <v>3571.6500000000005</v>
      </c>
      <c r="K25" s="316">
        <v>3608.3</v>
      </c>
      <c r="L25" s="303">
        <v>3535</v>
      </c>
      <c r="M25" s="303">
        <v>3476.8</v>
      </c>
      <c r="N25" s="318">
        <v>1645500</v>
      </c>
      <c r="O25" s="319">
        <v>6.8838916934373566E-3</v>
      </c>
    </row>
    <row r="26" spans="1:15" ht="15">
      <c r="A26" s="276">
        <v>16</v>
      </c>
      <c r="B26" s="386" t="s">
        <v>57</v>
      </c>
      <c r="C26" s="276" t="s">
        <v>58</v>
      </c>
      <c r="D26" s="315">
        <v>8944.9500000000007</v>
      </c>
      <c r="E26" s="315">
        <v>8979.3166666666675</v>
      </c>
      <c r="F26" s="316">
        <v>8840.633333333335</v>
      </c>
      <c r="G26" s="316">
        <v>8736.3166666666675</v>
      </c>
      <c r="H26" s="316">
        <v>8597.633333333335</v>
      </c>
      <c r="I26" s="316">
        <v>9083.633333333335</v>
      </c>
      <c r="J26" s="316">
        <v>9222.3166666666657</v>
      </c>
      <c r="K26" s="316">
        <v>9326.633333333335</v>
      </c>
      <c r="L26" s="303">
        <v>9118</v>
      </c>
      <c r="M26" s="303">
        <v>8875</v>
      </c>
      <c r="N26" s="318">
        <v>844500</v>
      </c>
      <c r="O26" s="319">
        <v>3.9384615384615386E-2</v>
      </c>
    </row>
    <row r="27" spans="1:15" ht="15">
      <c r="A27" s="276">
        <v>17</v>
      </c>
      <c r="B27" s="386" t="s">
        <v>57</v>
      </c>
      <c r="C27" s="276" t="s">
        <v>59</v>
      </c>
      <c r="D27" s="315">
        <v>5239.6000000000004</v>
      </c>
      <c r="E27" s="315">
        <v>5260.0166666666664</v>
      </c>
      <c r="F27" s="316">
        <v>5193.0333333333328</v>
      </c>
      <c r="G27" s="316">
        <v>5146.4666666666662</v>
      </c>
      <c r="H27" s="316">
        <v>5079.4833333333327</v>
      </c>
      <c r="I27" s="316">
        <v>5306.583333333333</v>
      </c>
      <c r="J27" s="316">
        <v>5373.5666666666666</v>
      </c>
      <c r="K27" s="316">
        <v>5420.1333333333332</v>
      </c>
      <c r="L27" s="303">
        <v>5327</v>
      </c>
      <c r="M27" s="303">
        <v>5213.45</v>
      </c>
      <c r="N27" s="318">
        <v>5251500</v>
      </c>
      <c r="O27" s="319">
        <v>1.2142237640936688E-2</v>
      </c>
    </row>
    <row r="28" spans="1:15" ht="15">
      <c r="A28" s="276">
        <v>18</v>
      </c>
      <c r="B28" s="386" t="s">
        <v>44</v>
      </c>
      <c r="C28" s="276" t="s">
        <v>60</v>
      </c>
      <c r="D28" s="315">
        <v>1682.8</v>
      </c>
      <c r="E28" s="315">
        <v>1665.6500000000003</v>
      </c>
      <c r="F28" s="316">
        <v>1643.3000000000006</v>
      </c>
      <c r="G28" s="316">
        <v>1603.8000000000004</v>
      </c>
      <c r="H28" s="316">
        <v>1581.4500000000007</v>
      </c>
      <c r="I28" s="316">
        <v>1705.1500000000005</v>
      </c>
      <c r="J28" s="316">
        <v>1727.5000000000005</v>
      </c>
      <c r="K28" s="316">
        <v>1767.0000000000005</v>
      </c>
      <c r="L28" s="303">
        <v>1688</v>
      </c>
      <c r="M28" s="303">
        <v>1626.15</v>
      </c>
      <c r="N28" s="318">
        <v>1802800</v>
      </c>
      <c r="O28" s="319">
        <v>-1.0103228640456841E-2</v>
      </c>
    </row>
    <row r="29" spans="1:15" ht="15">
      <c r="A29" s="276">
        <v>19</v>
      </c>
      <c r="B29" s="386" t="s">
        <v>54</v>
      </c>
      <c r="C29" s="276" t="s">
        <v>233</v>
      </c>
      <c r="D29" s="315">
        <v>397.95</v>
      </c>
      <c r="E29" s="315">
        <v>399.15000000000003</v>
      </c>
      <c r="F29" s="316">
        <v>393.55000000000007</v>
      </c>
      <c r="G29" s="316">
        <v>389.15000000000003</v>
      </c>
      <c r="H29" s="316">
        <v>383.55000000000007</v>
      </c>
      <c r="I29" s="316">
        <v>403.55000000000007</v>
      </c>
      <c r="J29" s="316">
        <v>409.15000000000009</v>
      </c>
      <c r="K29" s="316">
        <v>413.55000000000007</v>
      </c>
      <c r="L29" s="303">
        <v>404.75</v>
      </c>
      <c r="M29" s="303">
        <v>394.75</v>
      </c>
      <c r="N29" s="318">
        <v>12853800</v>
      </c>
      <c r="O29" s="319">
        <v>0.10388004328335136</v>
      </c>
    </row>
    <row r="30" spans="1:15" ht="15">
      <c r="A30" s="276">
        <v>20</v>
      </c>
      <c r="B30" s="386" t="s">
        <v>54</v>
      </c>
      <c r="C30" s="276" t="s">
        <v>61</v>
      </c>
      <c r="D30" s="315">
        <v>65.75</v>
      </c>
      <c r="E30" s="315">
        <v>65.25</v>
      </c>
      <c r="F30" s="316">
        <v>64.400000000000006</v>
      </c>
      <c r="G30" s="316">
        <v>63.050000000000004</v>
      </c>
      <c r="H30" s="316">
        <v>62.20000000000001</v>
      </c>
      <c r="I30" s="316">
        <v>66.599999999999994</v>
      </c>
      <c r="J30" s="316">
        <v>67.449999999999989</v>
      </c>
      <c r="K30" s="316">
        <v>68.8</v>
      </c>
      <c r="L30" s="303">
        <v>66.099999999999994</v>
      </c>
      <c r="M30" s="303">
        <v>63.9</v>
      </c>
      <c r="N30" s="318">
        <v>62478000</v>
      </c>
      <c r="O30" s="319">
        <v>6.0786650774731825E-2</v>
      </c>
    </row>
    <row r="31" spans="1:15" ht="15">
      <c r="A31" s="276">
        <v>21</v>
      </c>
      <c r="B31" s="386" t="s">
        <v>50</v>
      </c>
      <c r="C31" s="276" t="s">
        <v>63</v>
      </c>
      <c r="D31" s="315">
        <v>1603</v>
      </c>
      <c r="E31" s="315">
        <v>1594.6499999999999</v>
      </c>
      <c r="F31" s="316">
        <v>1579.3499999999997</v>
      </c>
      <c r="G31" s="316">
        <v>1555.6999999999998</v>
      </c>
      <c r="H31" s="316">
        <v>1540.3999999999996</v>
      </c>
      <c r="I31" s="316">
        <v>1618.2999999999997</v>
      </c>
      <c r="J31" s="316">
        <v>1633.6</v>
      </c>
      <c r="K31" s="316">
        <v>1657.2499999999998</v>
      </c>
      <c r="L31" s="303">
        <v>1609.95</v>
      </c>
      <c r="M31" s="303">
        <v>1571</v>
      </c>
      <c r="N31" s="318">
        <v>1070850</v>
      </c>
      <c r="O31" s="319">
        <v>-3.0861124937779989E-2</v>
      </c>
    </row>
    <row r="32" spans="1:15" ht="15">
      <c r="A32" s="276">
        <v>22</v>
      </c>
      <c r="B32" s="386" t="s">
        <v>64</v>
      </c>
      <c r="C32" s="276" t="s">
        <v>65</v>
      </c>
      <c r="D32" s="315">
        <v>131.55000000000001</v>
      </c>
      <c r="E32" s="315">
        <v>130.06666666666666</v>
      </c>
      <c r="F32" s="316">
        <v>128.28333333333333</v>
      </c>
      <c r="G32" s="316">
        <v>125.01666666666667</v>
      </c>
      <c r="H32" s="316">
        <v>123.23333333333333</v>
      </c>
      <c r="I32" s="316">
        <v>133.33333333333331</v>
      </c>
      <c r="J32" s="316">
        <v>135.11666666666662</v>
      </c>
      <c r="K32" s="316">
        <v>138.38333333333333</v>
      </c>
      <c r="L32" s="303">
        <v>131.85</v>
      </c>
      <c r="M32" s="303">
        <v>126.8</v>
      </c>
      <c r="N32" s="318">
        <v>29518400</v>
      </c>
      <c r="O32" s="319">
        <v>-0.13090176773327367</v>
      </c>
    </row>
    <row r="33" spans="1:15" ht="15">
      <c r="A33" s="276">
        <v>23</v>
      </c>
      <c r="B33" s="386" t="s">
        <v>50</v>
      </c>
      <c r="C33" s="276" t="s">
        <v>66</v>
      </c>
      <c r="D33" s="315">
        <v>779.75</v>
      </c>
      <c r="E33" s="315">
        <v>775.9</v>
      </c>
      <c r="F33" s="316">
        <v>771.15</v>
      </c>
      <c r="G33" s="316">
        <v>762.55</v>
      </c>
      <c r="H33" s="316">
        <v>757.8</v>
      </c>
      <c r="I33" s="316">
        <v>784.5</v>
      </c>
      <c r="J33" s="316">
        <v>789.25</v>
      </c>
      <c r="K33" s="316">
        <v>797.85</v>
      </c>
      <c r="L33" s="303">
        <v>780.65</v>
      </c>
      <c r="M33" s="303">
        <v>767.3</v>
      </c>
      <c r="N33" s="318">
        <v>2293500</v>
      </c>
      <c r="O33" s="319">
        <v>7.6962809917355365E-2</v>
      </c>
    </row>
    <row r="34" spans="1:15" ht="15">
      <c r="A34" s="276">
        <v>24</v>
      </c>
      <c r="B34" s="386" t="s">
        <v>44</v>
      </c>
      <c r="C34" s="276" t="s">
        <v>67</v>
      </c>
      <c r="D34" s="315">
        <v>553.45000000000005</v>
      </c>
      <c r="E34" s="315">
        <v>547.9</v>
      </c>
      <c r="F34" s="316">
        <v>541.04999999999995</v>
      </c>
      <c r="G34" s="316">
        <v>528.65</v>
      </c>
      <c r="H34" s="316">
        <v>521.79999999999995</v>
      </c>
      <c r="I34" s="316">
        <v>560.29999999999995</v>
      </c>
      <c r="J34" s="316">
        <v>567.15000000000009</v>
      </c>
      <c r="K34" s="316">
        <v>579.54999999999995</v>
      </c>
      <c r="L34" s="303">
        <v>554.75</v>
      </c>
      <c r="M34" s="303">
        <v>535.5</v>
      </c>
      <c r="N34" s="318">
        <v>5529000</v>
      </c>
      <c r="O34" s="319">
        <v>-2.4093195657929573E-2</v>
      </c>
    </row>
    <row r="35" spans="1:15" ht="15">
      <c r="A35" s="276">
        <v>25</v>
      </c>
      <c r="B35" s="386" t="s">
        <v>68</v>
      </c>
      <c r="C35" s="276" t="s">
        <v>69</v>
      </c>
      <c r="D35" s="315">
        <v>518.95000000000005</v>
      </c>
      <c r="E35" s="315">
        <v>517.9666666666667</v>
      </c>
      <c r="F35" s="316">
        <v>513.68333333333339</v>
      </c>
      <c r="G35" s="316">
        <v>508.41666666666674</v>
      </c>
      <c r="H35" s="316">
        <v>504.13333333333344</v>
      </c>
      <c r="I35" s="316">
        <v>523.23333333333335</v>
      </c>
      <c r="J35" s="316">
        <v>527.51666666666665</v>
      </c>
      <c r="K35" s="316">
        <v>532.7833333333333</v>
      </c>
      <c r="L35" s="303">
        <v>522.25</v>
      </c>
      <c r="M35" s="303">
        <v>512.70000000000005</v>
      </c>
      <c r="N35" s="318">
        <v>98958162</v>
      </c>
      <c r="O35" s="319">
        <v>-5.3026215416674422E-3</v>
      </c>
    </row>
    <row r="36" spans="1:15" ht="15">
      <c r="A36" s="276">
        <v>26</v>
      </c>
      <c r="B36" s="386" t="s">
        <v>64</v>
      </c>
      <c r="C36" s="276" t="s">
        <v>70</v>
      </c>
      <c r="D36" s="315">
        <v>40.85</v>
      </c>
      <c r="E36" s="315">
        <v>40.266666666666673</v>
      </c>
      <c r="F36" s="316">
        <v>39.433333333333344</v>
      </c>
      <c r="G36" s="316">
        <v>38.016666666666673</v>
      </c>
      <c r="H36" s="316">
        <v>37.183333333333344</v>
      </c>
      <c r="I36" s="316">
        <v>41.683333333333344</v>
      </c>
      <c r="J36" s="316">
        <v>42.516666666666673</v>
      </c>
      <c r="K36" s="316">
        <v>43.933333333333344</v>
      </c>
      <c r="L36" s="303">
        <v>41.1</v>
      </c>
      <c r="M36" s="303">
        <v>38.85</v>
      </c>
      <c r="N36" s="318">
        <v>125286000</v>
      </c>
      <c r="O36" s="319">
        <v>2.9508196721311476E-2</v>
      </c>
    </row>
    <row r="37" spans="1:15" ht="15">
      <c r="A37" s="276">
        <v>27</v>
      </c>
      <c r="B37" s="386" t="s">
        <v>52</v>
      </c>
      <c r="C37" s="276" t="s">
        <v>71</v>
      </c>
      <c r="D37" s="315">
        <v>468.05</v>
      </c>
      <c r="E37" s="315">
        <v>468.08333333333331</v>
      </c>
      <c r="F37" s="316">
        <v>465.26666666666665</v>
      </c>
      <c r="G37" s="316">
        <v>462.48333333333335</v>
      </c>
      <c r="H37" s="316">
        <v>459.66666666666669</v>
      </c>
      <c r="I37" s="316">
        <v>470.86666666666662</v>
      </c>
      <c r="J37" s="316">
        <v>473.68333333333334</v>
      </c>
      <c r="K37" s="316">
        <v>476.46666666666658</v>
      </c>
      <c r="L37" s="303">
        <v>470.9</v>
      </c>
      <c r="M37" s="303">
        <v>465.3</v>
      </c>
      <c r="N37" s="318">
        <v>10830700</v>
      </c>
      <c r="O37" s="319">
        <v>3.2675438596491226E-2</v>
      </c>
    </row>
    <row r="38" spans="1:15" ht="15">
      <c r="A38" s="276">
        <v>28</v>
      </c>
      <c r="B38" s="386" t="s">
        <v>44</v>
      </c>
      <c r="C38" s="276" t="s">
        <v>72</v>
      </c>
      <c r="D38" s="315">
        <v>13398.15</v>
      </c>
      <c r="E38" s="315">
        <v>13316.050000000001</v>
      </c>
      <c r="F38" s="316">
        <v>13207.100000000002</v>
      </c>
      <c r="G38" s="316">
        <v>13016.050000000001</v>
      </c>
      <c r="H38" s="316">
        <v>12907.100000000002</v>
      </c>
      <c r="I38" s="316">
        <v>13507.100000000002</v>
      </c>
      <c r="J38" s="316">
        <v>13616.050000000003</v>
      </c>
      <c r="K38" s="316">
        <v>13807.100000000002</v>
      </c>
      <c r="L38" s="303">
        <v>13425</v>
      </c>
      <c r="M38" s="303">
        <v>13125</v>
      </c>
      <c r="N38" s="318">
        <v>148650</v>
      </c>
      <c r="O38" s="319">
        <v>1.3292433537832311E-2</v>
      </c>
    </row>
    <row r="39" spans="1:15" ht="15">
      <c r="A39" s="276">
        <v>29</v>
      </c>
      <c r="B39" s="386" t="s">
        <v>73</v>
      </c>
      <c r="C39" s="276" t="s">
        <v>74</v>
      </c>
      <c r="D39" s="315">
        <v>397.5</v>
      </c>
      <c r="E39" s="315">
        <v>394.5</v>
      </c>
      <c r="F39" s="316">
        <v>390.1</v>
      </c>
      <c r="G39" s="316">
        <v>382.70000000000005</v>
      </c>
      <c r="H39" s="316">
        <v>378.30000000000007</v>
      </c>
      <c r="I39" s="316">
        <v>401.9</v>
      </c>
      <c r="J39" s="316">
        <v>406.29999999999995</v>
      </c>
      <c r="K39" s="316">
        <v>413.69999999999993</v>
      </c>
      <c r="L39" s="303">
        <v>398.9</v>
      </c>
      <c r="M39" s="303">
        <v>387.1</v>
      </c>
      <c r="N39" s="318">
        <v>24924600</v>
      </c>
      <c r="O39" s="319">
        <v>-5.3871570176698752E-3</v>
      </c>
    </row>
    <row r="40" spans="1:15" ht="15">
      <c r="A40" s="276">
        <v>30</v>
      </c>
      <c r="B40" s="386" t="s">
        <v>50</v>
      </c>
      <c r="C40" s="276" t="s">
        <v>75</v>
      </c>
      <c r="D40" s="315">
        <v>3573.55</v>
      </c>
      <c r="E40" s="315">
        <v>3579.25</v>
      </c>
      <c r="F40" s="316">
        <v>3548.55</v>
      </c>
      <c r="G40" s="316">
        <v>3523.55</v>
      </c>
      <c r="H40" s="316">
        <v>3492.8500000000004</v>
      </c>
      <c r="I40" s="316">
        <v>3604.25</v>
      </c>
      <c r="J40" s="316">
        <v>3634.95</v>
      </c>
      <c r="K40" s="316">
        <v>3659.95</v>
      </c>
      <c r="L40" s="303">
        <v>3609.95</v>
      </c>
      <c r="M40" s="303">
        <v>3554.25</v>
      </c>
      <c r="N40" s="318">
        <v>2556600</v>
      </c>
      <c r="O40" s="319">
        <v>7.5105130361648439E-2</v>
      </c>
    </row>
    <row r="41" spans="1:15" ht="15">
      <c r="A41" s="276">
        <v>31</v>
      </c>
      <c r="B41" s="386" t="s">
        <v>52</v>
      </c>
      <c r="C41" s="276" t="s">
        <v>76</v>
      </c>
      <c r="D41" s="315">
        <v>487.95</v>
      </c>
      <c r="E41" s="315">
        <v>487.31666666666666</v>
      </c>
      <c r="F41" s="316">
        <v>481.63333333333333</v>
      </c>
      <c r="G41" s="316">
        <v>475.31666666666666</v>
      </c>
      <c r="H41" s="316">
        <v>469.63333333333333</v>
      </c>
      <c r="I41" s="316">
        <v>493.63333333333333</v>
      </c>
      <c r="J41" s="316">
        <v>499.31666666666661</v>
      </c>
      <c r="K41" s="316">
        <v>505.63333333333333</v>
      </c>
      <c r="L41" s="303">
        <v>493</v>
      </c>
      <c r="M41" s="303">
        <v>481</v>
      </c>
      <c r="N41" s="318">
        <v>9845000</v>
      </c>
      <c r="O41" s="319">
        <v>4.3366752156679879E-2</v>
      </c>
    </row>
    <row r="42" spans="1:15" ht="15">
      <c r="A42" s="276">
        <v>32</v>
      </c>
      <c r="B42" s="386" t="s">
        <v>54</v>
      </c>
      <c r="C42" s="276" t="s">
        <v>77</v>
      </c>
      <c r="D42" s="315">
        <v>134.75</v>
      </c>
      <c r="E42" s="315">
        <v>134.06666666666666</v>
      </c>
      <c r="F42" s="316">
        <v>131.68333333333334</v>
      </c>
      <c r="G42" s="316">
        <v>128.61666666666667</v>
      </c>
      <c r="H42" s="316">
        <v>126.23333333333335</v>
      </c>
      <c r="I42" s="316">
        <v>137.13333333333333</v>
      </c>
      <c r="J42" s="316">
        <v>139.51666666666665</v>
      </c>
      <c r="K42" s="316">
        <v>142.58333333333331</v>
      </c>
      <c r="L42" s="303">
        <v>136.44999999999999</v>
      </c>
      <c r="M42" s="303">
        <v>131</v>
      </c>
      <c r="N42" s="318">
        <v>45613800</v>
      </c>
      <c r="O42" s="319">
        <v>1.5997113302862642E-2</v>
      </c>
    </row>
    <row r="43" spans="1:15" ht="15">
      <c r="A43" s="276">
        <v>33</v>
      </c>
      <c r="B43" s="386" t="s">
        <v>57</v>
      </c>
      <c r="C43" s="276" t="s">
        <v>82</v>
      </c>
      <c r="D43" s="315">
        <v>439.4</v>
      </c>
      <c r="E43" s="315">
        <v>431.86666666666662</v>
      </c>
      <c r="F43" s="316">
        <v>422.38333333333321</v>
      </c>
      <c r="G43" s="316">
        <v>405.36666666666662</v>
      </c>
      <c r="H43" s="316">
        <v>395.88333333333321</v>
      </c>
      <c r="I43" s="316">
        <v>448.88333333333321</v>
      </c>
      <c r="J43" s="316">
        <v>458.36666666666667</v>
      </c>
      <c r="K43" s="316">
        <v>475.38333333333321</v>
      </c>
      <c r="L43" s="303">
        <v>441.35</v>
      </c>
      <c r="M43" s="303">
        <v>414.85</v>
      </c>
      <c r="N43" s="318">
        <v>5495000</v>
      </c>
      <c r="O43" s="319">
        <v>6.1323032351521006E-2</v>
      </c>
    </row>
    <row r="44" spans="1:15" ht="15">
      <c r="A44" s="276">
        <v>34</v>
      </c>
      <c r="B44" s="386" t="s">
        <v>52</v>
      </c>
      <c r="C44" s="276" t="s">
        <v>83</v>
      </c>
      <c r="D44" s="315">
        <v>835.75</v>
      </c>
      <c r="E44" s="315">
        <v>835.2833333333333</v>
      </c>
      <c r="F44" s="316">
        <v>829.56666666666661</v>
      </c>
      <c r="G44" s="316">
        <v>823.38333333333333</v>
      </c>
      <c r="H44" s="316">
        <v>817.66666666666663</v>
      </c>
      <c r="I44" s="316">
        <v>841.46666666666658</v>
      </c>
      <c r="J44" s="316">
        <v>847.18333333333328</v>
      </c>
      <c r="K44" s="316">
        <v>853.36666666666656</v>
      </c>
      <c r="L44" s="303">
        <v>841</v>
      </c>
      <c r="M44" s="303">
        <v>829.1</v>
      </c>
      <c r="N44" s="318">
        <v>15489500</v>
      </c>
      <c r="O44" s="319">
        <v>-1.1285370508671479E-2</v>
      </c>
    </row>
    <row r="45" spans="1:15" ht="15">
      <c r="A45" s="276">
        <v>35</v>
      </c>
      <c r="B45" s="386" t="s">
        <v>39</v>
      </c>
      <c r="C45" s="276" t="s">
        <v>84</v>
      </c>
      <c r="D45" s="315">
        <v>137.85</v>
      </c>
      <c r="E45" s="315">
        <v>137.38333333333333</v>
      </c>
      <c r="F45" s="316">
        <v>136.46666666666664</v>
      </c>
      <c r="G45" s="316">
        <v>135.08333333333331</v>
      </c>
      <c r="H45" s="316">
        <v>134.16666666666663</v>
      </c>
      <c r="I45" s="316">
        <v>138.76666666666665</v>
      </c>
      <c r="J45" s="316">
        <v>139.68333333333334</v>
      </c>
      <c r="K45" s="316">
        <v>141.06666666666666</v>
      </c>
      <c r="L45" s="303">
        <v>138.30000000000001</v>
      </c>
      <c r="M45" s="303">
        <v>136</v>
      </c>
      <c r="N45" s="318">
        <v>30517200</v>
      </c>
      <c r="O45" s="319">
        <v>6.2436028659160696E-2</v>
      </c>
    </row>
    <row r="46" spans="1:15" ht="15">
      <c r="A46" s="276">
        <v>36</v>
      </c>
      <c r="B46" s="406" t="s">
        <v>107</v>
      </c>
      <c r="C46" s="276" t="s">
        <v>3633</v>
      </c>
      <c r="D46" s="315">
        <v>2849.2</v>
      </c>
      <c r="E46" s="315">
        <v>2818.9</v>
      </c>
      <c r="F46" s="316">
        <v>2755.4</v>
      </c>
      <c r="G46" s="316">
        <v>2661.6</v>
      </c>
      <c r="H46" s="316">
        <v>2598.1</v>
      </c>
      <c r="I46" s="316">
        <v>2912.7000000000003</v>
      </c>
      <c r="J46" s="316">
        <v>2976.2000000000003</v>
      </c>
      <c r="K46" s="316">
        <v>3070.0000000000005</v>
      </c>
      <c r="L46" s="303">
        <v>2882.4</v>
      </c>
      <c r="M46" s="303">
        <v>2725.1</v>
      </c>
      <c r="N46" s="318">
        <v>379500</v>
      </c>
      <c r="O46" s="319">
        <v>9.4054054054054051E-2</v>
      </c>
    </row>
    <row r="47" spans="1:15" ht="15">
      <c r="A47" s="276">
        <v>37</v>
      </c>
      <c r="B47" s="386" t="s">
        <v>50</v>
      </c>
      <c r="C47" s="276" t="s">
        <v>85</v>
      </c>
      <c r="D47" s="315">
        <v>1584.55</v>
      </c>
      <c r="E47" s="315">
        <v>1580.6499999999999</v>
      </c>
      <c r="F47" s="316">
        <v>1574.0999999999997</v>
      </c>
      <c r="G47" s="316">
        <v>1563.6499999999999</v>
      </c>
      <c r="H47" s="316">
        <v>1557.0999999999997</v>
      </c>
      <c r="I47" s="316">
        <v>1591.0999999999997</v>
      </c>
      <c r="J47" s="316">
        <v>1597.6499999999999</v>
      </c>
      <c r="K47" s="316">
        <v>1608.0999999999997</v>
      </c>
      <c r="L47" s="303">
        <v>1587.2</v>
      </c>
      <c r="M47" s="303">
        <v>1570.2</v>
      </c>
      <c r="N47" s="318">
        <v>2583700</v>
      </c>
      <c r="O47" s="319">
        <v>3.4183244606332305E-2</v>
      </c>
    </row>
    <row r="48" spans="1:15" ht="15">
      <c r="A48" s="276">
        <v>38</v>
      </c>
      <c r="B48" s="386" t="s">
        <v>39</v>
      </c>
      <c r="C48" s="276" t="s">
        <v>86</v>
      </c>
      <c r="D48" s="315">
        <v>414.7</v>
      </c>
      <c r="E48" s="315">
        <v>412.84999999999997</v>
      </c>
      <c r="F48" s="316">
        <v>407.24999999999994</v>
      </c>
      <c r="G48" s="316">
        <v>399.79999999999995</v>
      </c>
      <c r="H48" s="316">
        <v>394.19999999999993</v>
      </c>
      <c r="I48" s="316">
        <v>420.29999999999995</v>
      </c>
      <c r="J48" s="316">
        <v>425.9</v>
      </c>
      <c r="K48" s="316">
        <v>433.34999999999997</v>
      </c>
      <c r="L48" s="303">
        <v>418.45</v>
      </c>
      <c r="M48" s="303">
        <v>405.4</v>
      </c>
      <c r="N48" s="318">
        <v>11255163</v>
      </c>
      <c r="O48" s="319">
        <v>4.8027943530781547E-2</v>
      </c>
    </row>
    <row r="49" spans="1:15" ht="15">
      <c r="A49" s="276">
        <v>39</v>
      </c>
      <c r="B49" s="386" t="s">
        <v>64</v>
      </c>
      <c r="C49" s="276" t="s">
        <v>87</v>
      </c>
      <c r="D49" s="315">
        <v>610.54999999999995</v>
      </c>
      <c r="E49" s="315">
        <v>603.68333333333328</v>
      </c>
      <c r="F49" s="316">
        <v>593.46666666666658</v>
      </c>
      <c r="G49" s="316">
        <v>576.38333333333333</v>
      </c>
      <c r="H49" s="316">
        <v>566.16666666666663</v>
      </c>
      <c r="I49" s="316">
        <v>620.76666666666654</v>
      </c>
      <c r="J49" s="316">
        <v>630.98333333333323</v>
      </c>
      <c r="K49" s="316">
        <v>648.06666666666649</v>
      </c>
      <c r="L49" s="303">
        <v>613.9</v>
      </c>
      <c r="M49" s="303">
        <v>586.6</v>
      </c>
      <c r="N49" s="318">
        <v>1809600</v>
      </c>
      <c r="O49" s="319">
        <v>-8.5470085470085479E-3</v>
      </c>
    </row>
    <row r="50" spans="1:15" ht="15">
      <c r="A50" s="276">
        <v>40</v>
      </c>
      <c r="B50" s="386" t="s">
        <v>50</v>
      </c>
      <c r="C50" s="276" t="s">
        <v>88</v>
      </c>
      <c r="D50" s="315">
        <v>544.70000000000005</v>
      </c>
      <c r="E50" s="315">
        <v>541.4666666666667</v>
      </c>
      <c r="F50" s="316">
        <v>537.63333333333344</v>
      </c>
      <c r="G50" s="316">
        <v>530.56666666666672</v>
      </c>
      <c r="H50" s="316">
        <v>526.73333333333346</v>
      </c>
      <c r="I50" s="316">
        <v>548.53333333333342</v>
      </c>
      <c r="J50" s="316">
        <v>552.36666666666667</v>
      </c>
      <c r="K50" s="316">
        <v>559.43333333333339</v>
      </c>
      <c r="L50" s="303">
        <v>545.29999999999995</v>
      </c>
      <c r="M50" s="303">
        <v>534.4</v>
      </c>
      <c r="N50" s="318">
        <v>15157500</v>
      </c>
      <c r="O50" s="319">
        <v>-2.0200387847446672E-2</v>
      </c>
    </row>
    <row r="51" spans="1:15" ht="15">
      <c r="A51" s="276">
        <v>41</v>
      </c>
      <c r="B51" s="386" t="s">
        <v>52</v>
      </c>
      <c r="C51" s="276" t="s">
        <v>91</v>
      </c>
      <c r="D51" s="315">
        <v>3874.85</v>
      </c>
      <c r="E51" s="315">
        <v>3887.7000000000003</v>
      </c>
      <c r="F51" s="316">
        <v>3848.5500000000006</v>
      </c>
      <c r="G51" s="316">
        <v>3822.2500000000005</v>
      </c>
      <c r="H51" s="316">
        <v>3783.1000000000008</v>
      </c>
      <c r="I51" s="316">
        <v>3914.0000000000005</v>
      </c>
      <c r="J51" s="316">
        <v>3953.15</v>
      </c>
      <c r="K51" s="316">
        <v>3979.4500000000003</v>
      </c>
      <c r="L51" s="303">
        <v>3926.85</v>
      </c>
      <c r="M51" s="303">
        <v>3861.4</v>
      </c>
      <c r="N51" s="318">
        <v>2528600</v>
      </c>
      <c r="O51" s="319">
        <v>-5.11488825936418E-3</v>
      </c>
    </row>
    <row r="52" spans="1:15" ht="15">
      <c r="A52" s="276">
        <v>42</v>
      </c>
      <c r="B52" s="386" t="s">
        <v>92</v>
      </c>
      <c r="C52" s="276" t="s">
        <v>93</v>
      </c>
      <c r="D52" s="315">
        <v>244.7</v>
      </c>
      <c r="E52" s="315">
        <v>241.33333333333334</v>
      </c>
      <c r="F52" s="316">
        <v>236.9666666666667</v>
      </c>
      <c r="G52" s="316">
        <v>229.23333333333335</v>
      </c>
      <c r="H52" s="316">
        <v>224.8666666666667</v>
      </c>
      <c r="I52" s="316">
        <v>249.06666666666669</v>
      </c>
      <c r="J52" s="316">
        <v>253.43333333333331</v>
      </c>
      <c r="K52" s="316">
        <v>261.16666666666669</v>
      </c>
      <c r="L52" s="303">
        <v>245.7</v>
      </c>
      <c r="M52" s="303">
        <v>233.6</v>
      </c>
      <c r="N52" s="318">
        <v>27030300</v>
      </c>
      <c r="O52" s="319">
        <v>-1.0031423737007493E-2</v>
      </c>
    </row>
    <row r="53" spans="1:15" ht="15">
      <c r="A53" s="276">
        <v>43</v>
      </c>
      <c r="B53" s="386" t="s">
        <v>52</v>
      </c>
      <c r="C53" s="276" t="s">
        <v>94</v>
      </c>
      <c r="D53" s="315">
        <v>5297.5</v>
      </c>
      <c r="E53" s="315">
        <v>5298.55</v>
      </c>
      <c r="F53" s="316">
        <v>5263.1500000000005</v>
      </c>
      <c r="G53" s="316">
        <v>5228.8</v>
      </c>
      <c r="H53" s="316">
        <v>5193.4000000000005</v>
      </c>
      <c r="I53" s="316">
        <v>5332.9000000000005</v>
      </c>
      <c r="J53" s="316">
        <v>5368.3</v>
      </c>
      <c r="K53" s="316">
        <v>5402.6500000000005</v>
      </c>
      <c r="L53" s="303">
        <v>5333.95</v>
      </c>
      <c r="M53" s="303">
        <v>5264.2</v>
      </c>
      <c r="N53" s="318">
        <v>2588750</v>
      </c>
      <c r="O53" s="319">
        <v>2.4436090225563908E-2</v>
      </c>
    </row>
    <row r="54" spans="1:15" ht="15">
      <c r="A54" s="276">
        <v>44</v>
      </c>
      <c r="B54" s="386" t="s">
        <v>44</v>
      </c>
      <c r="C54" s="276" t="s">
        <v>95</v>
      </c>
      <c r="D54" s="315">
        <v>2661.55</v>
      </c>
      <c r="E54" s="315">
        <v>2642.8333333333335</v>
      </c>
      <c r="F54" s="316">
        <v>2610.8666666666668</v>
      </c>
      <c r="G54" s="316">
        <v>2560.1833333333334</v>
      </c>
      <c r="H54" s="316">
        <v>2528.2166666666667</v>
      </c>
      <c r="I54" s="316">
        <v>2693.5166666666669</v>
      </c>
      <c r="J54" s="316">
        <v>2725.4833333333331</v>
      </c>
      <c r="K54" s="316">
        <v>2776.166666666667</v>
      </c>
      <c r="L54" s="303">
        <v>2674.8</v>
      </c>
      <c r="M54" s="303">
        <v>2592.15</v>
      </c>
      <c r="N54" s="318">
        <v>2339750</v>
      </c>
      <c r="O54" s="319">
        <v>-5.7787174066243834E-2</v>
      </c>
    </row>
    <row r="55" spans="1:15" ht="15">
      <c r="A55" s="276">
        <v>45</v>
      </c>
      <c r="B55" s="386" t="s">
        <v>44</v>
      </c>
      <c r="C55" s="276" t="s">
        <v>97</v>
      </c>
      <c r="D55" s="315">
        <v>1317.55</v>
      </c>
      <c r="E55" s="315">
        <v>1309.0999999999999</v>
      </c>
      <c r="F55" s="316">
        <v>1295.3499999999999</v>
      </c>
      <c r="G55" s="316">
        <v>1273.1500000000001</v>
      </c>
      <c r="H55" s="316">
        <v>1259.4000000000001</v>
      </c>
      <c r="I55" s="316">
        <v>1331.2999999999997</v>
      </c>
      <c r="J55" s="316">
        <v>1345.0499999999997</v>
      </c>
      <c r="K55" s="316">
        <v>1367.2499999999995</v>
      </c>
      <c r="L55" s="303">
        <v>1322.85</v>
      </c>
      <c r="M55" s="303">
        <v>1286.9000000000001</v>
      </c>
      <c r="N55" s="318">
        <v>3472150</v>
      </c>
      <c r="O55" s="319">
        <v>-6.1263940520446099E-2</v>
      </c>
    </row>
    <row r="56" spans="1:15" ht="15">
      <c r="A56" s="276">
        <v>46</v>
      </c>
      <c r="B56" s="386" t="s">
        <v>44</v>
      </c>
      <c r="C56" s="276" t="s">
        <v>98</v>
      </c>
      <c r="D56" s="315">
        <v>197.3</v>
      </c>
      <c r="E56" s="315">
        <v>195.73333333333335</v>
      </c>
      <c r="F56" s="316">
        <v>192.91666666666669</v>
      </c>
      <c r="G56" s="316">
        <v>188.53333333333333</v>
      </c>
      <c r="H56" s="316">
        <v>185.71666666666667</v>
      </c>
      <c r="I56" s="316">
        <v>200.1166666666667</v>
      </c>
      <c r="J56" s="316">
        <v>202.93333333333337</v>
      </c>
      <c r="K56" s="316">
        <v>207.31666666666672</v>
      </c>
      <c r="L56" s="303">
        <v>198.55</v>
      </c>
      <c r="M56" s="303">
        <v>191.35</v>
      </c>
      <c r="N56" s="318">
        <v>13161600</v>
      </c>
      <c r="O56" s="319">
        <v>3.1893875246965846E-2</v>
      </c>
    </row>
    <row r="57" spans="1:15" ht="15">
      <c r="A57" s="276">
        <v>47</v>
      </c>
      <c r="B57" s="386" t="s">
        <v>54</v>
      </c>
      <c r="C57" s="276" t="s">
        <v>99</v>
      </c>
      <c r="D57" s="315">
        <v>70.8</v>
      </c>
      <c r="E57" s="315">
        <v>70.483333333333334</v>
      </c>
      <c r="F57" s="316">
        <v>69.266666666666666</v>
      </c>
      <c r="G57" s="316">
        <v>67.733333333333334</v>
      </c>
      <c r="H57" s="316">
        <v>66.516666666666666</v>
      </c>
      <c r="I57" s="316">
        <v>72.016666666666666</v>
      </c>
      <c r="J57" s="316">
        <v>73.233333333333334</v>
      </c>
      <c r="K57" s="316">
        <v>74.766666666666666</v>
      </c>
      <c r="L57" s="303">
        <v>71.7</v>
      </c>
      <c r="M57" s="303">
        <v>68.95</v>
      </c>
      <c r="N57" s="318">
        <v>90320000</v>
      </c>
      <c r="O57" s="319">
        <v>9.049268238185677E-3</v>
      </c>
    </row>
    <row r="58" spans="1:15" ht="15">
      <c r="A58" s="276">
        <v>48</v>
      </c>
      <c r="B58" s="386" t="s">
        <v>73</v>
      </c>
      <c r="C58" s="276" t="s">
        <v>100</v>
      </c>
      <c r="D58" s="315">
        <v>128.55000000000001</v>
      </c>
      <c r="E58" s="315">
        <v>127.45</v>
      </c>
      <c r="F58" s="316">
        <v>125.85</v>
      </c>
      <c r="G58" s="316">
        <v>123.14999999999999</v>
      </c>
      <c r="H58" s="316">
        <v>121.54999999999998</v>
      </c>
      <c r="I58" s="316">
        <v>130.15</v>
      </c>
      <c r="J58" s="316">
        <v>131.75</v>
      </c>
      <c r="K58" s="316">
        <v>134.45000000000002</v>
      </c>
      <c r="L58" s="303">
        <v>129.05000000000001</v>
      </c>
      <c r="M58" s="303">
        <v>124.75</v>
      </c>
      <c r="N58" s="318">
        <v>28694400</v>
      </c>
      <c r="O58" s="319">
        <v>5.8029689608636977E-2</v>
      </c>
    </row>
    <row r="59" spans="1:15" ht="15">
      <c r="A59" s="276">
        <v>49</v>
      </c>
      <c r="B59" s="386" t="s">
        <v>52</v>
      </c>
      <c r="C59" s="276" t="s">
        <v>101</v>
      </c>
      <c r="D59" s="315">
        <v>517.15</v>
      </c>
      <c r="E59" s="315">
        <v>515.15</v>
      </c>
      <c r="F59" s="316">
        <v>508.04999999999995</v>
      </c>
      <c r="G59" s="316">
        <v>498.95</v>
      </c>
      <c r="H59" s="316">
        <v>491.84999999999997</v>
      </c>
      <c r="I59" s="316">
        <v>524.25</v>
      </c>
      <c r="J59" s="316">
        <v>531.35000000000014</v>
      </c>
      <c r="K59" s="316">
        <v>540.44999999999993</v>
      </c>
      <c r="L59" s="303">
        <v>522.25</v>
      </c>
      <c r="M59" s="303">
        <v>506.05</v>
      </c>
      <c r="N59" s="318">
        <v>5133600</v>
      </c>
      <c r="O59" s="319">
        <v>-9.1009988901220862E-3</v>
      </c>
    </row>
    <row r="60" spans="1:15" ht="15">
      <c r="A60" s="276">
        <v>50</v>
      </c>
      <c r="B60" s="386" t="s">
        <v>102</v>
      </c>
      <c r="C60" s="276" t="s">
        <v>103</v>
      </c>
      <c r="D60" s="315">
        <v>27.25</v>
      </c>
      <c r="E60" s="315">
        <v>26.95</v>
      </c>
      <c r="F60" s="316">
        <v>26.549999999999997</v>
      </c>
      <c r="G60" s="316">
        <v>25.849999999999998</v>
      </c>
      <c r="H60" s="316">
        <v>25.449999999999996</v>
      </c>
      <c r="I60" s="316">
        <v>27.65</v>
      </c>
      <c r="J60" s="316">
        <v>28.049999999999997</v>
      </c>
      <c r="K60" s="316">
        <v>28.75</v>
      </c>
      <c r="L60" s="303">
        <v>27.35</v>
      </c>
      <c r="M60" s="303">
        <v>26.25</v>
      </c>
      <c r="N60" s="318">
        <v>147802500</v>
      </c>
      <c r="O60" s="319">
        <v>-5.6009688162276718E-3</v>
      </c>
    </row>
    <row r="61" spans="1:15" ht="15">
      <c r="A61" s="276">
        <v>51</v>
      </c>
      <c r="B61" s="386" t="s">
        <v>50</v>
      </c>
      <c r="C61" s="276" t="s">
        <v>104</v>
      </c>
      <c r="D61" s="315">
        <v>760.2</v>
      </c>
      <c r="E61" s="315">
        <v>753.51666666666677</v>
      </c>
      <c r="F61" s="316">
        <v>745.23333333333358</v>
      </c>
      <c r="G61" s="316">
        <v>730.26666666666677</v>
      </c>
      <c r="H61" s="316">
        <v>721.98333333333358</v>
      </c>
      <c r="I61" s="316">
        <v>768.48333333333358</v>
      </c>
      <c r="J61" s="316">
        <v>776.76666666666665</v>
      </c>
      <c r="K61" s="316">
        <v>791.73333333333358</v>
      </c>
      <c r="L61" s="303">
        <v>761.8</v>
      </c>
      <c r="M61" s="303">
        <v>738.55</v>
      </c>
      <c r="N61" s="318">
        <v>5462000</v>
      </c>
      <c r="O61" s="319">
        <v>1.241890639481001E-2</v>
      </c>
    </row>
    <row r="62" spans="1:15" ht="15">
      <c r="A62" s="276">
        <v>52</v>
      </c>
      <c r="B62" s="406" t="s">
        <v>39</v>
      </c>
      <c r="C62" s="276" t="s">
        <v>248</v>
      </c>
      <c r="D62" s="315">
        <v>1415.55</v>
      </c>
      <c r="E62" s="315">
        <v>1420.8500000000001</v>
      </c>
      <c r="F62" s="316">
        <v>1399.7000000000003</v>
      </c>
      <c r="G62" s="316">
        <v>1383.8500000000001</v>
      </c>
      <c r="H62" s="316">
        <v>1362.7000000000003</v>
      </c>
      <c r="I62" s="316">
        <v>1436.7000000000003</v>
      </c>
      <c r="J62" s="316">
        <v>1457.8500000000004</v>
      </c>
      <c r="K62" s="316">
        <v>1473.7000000000003</v>
      </c>
      <c r="L62" s="303">
        <v>1442</v>
      </c>
      <c r="M62" s="303">
        <v>1405</v>
      </c>
      <c r="N62" s="318">
        <v>1169350</v>
      </c>
      <c r="O62" s="319">
        <v>4.6538685282140779E-2</v>
      </c>
    </row>
    <row r="63" spans="1:15" ht="15">
      <c r="A63" s="276">
        <v>53</v>
      </c>
      <c r="B63" s="386" t="s">
        <v>37</v>
      </c>
      <c r="C63" s="276" t="s">
        <v>105</v>
      </c>
      <c r="D63" s="315">
        <v>967.15</v>
      </c>
      <c r="E63" s="315">
        <v>958.33333333333337</v>
      </c>
      <c r="F63" s="316">
        <v>947.66666666666674</v>
      </c>
      <c r="G63" s="316">
        <v>928.18333333333339</v>
      </c>
      <c r="H63" s="316">
        <v>917.51666666666677</v>
      </c>
      <c r="I63" s="316">
        <v>977.81666666666672</v>
      </c>
      <c r="J63" s="316">
        <v>988.48333333333346</v>
      </c>
      <c r="K63" s="316">
        <v>1007.9666666666667</v>
      </c>
      <c r="L63" s="303">
        <v>969</v>
      </c>
      <c r="M63" s="303">
        <v>938.85</v>
      </c>
      <c r="N63" s="318">
        <v>18276100</v>
      </c>
      <c r="O63" s="319">
        <v>-9.8816263510036022E-3</v>
      </c>
    </row>
    <row r="64" spans="1:15" ht="15">
      <c r="A64" s="276">
        <v>54</v>
      </c>
      <c r="B64" s="386" t="s">
        <v>39</v>
      </c>
      <c r="C64" s="276" t="s">
        <v>106</v>
      </c>
      <c r="D64" s="315">
        <v>923.95</v>
      </c>
      <c r="E64" s="315">
        <v>921.23333333333346</v>
      </c>
      <c r="F64" s="316">
        <v>915.6166666666669</v>
      </c>
      <c r="G64" s="316">
        <v>907.28333333333342</v>
      </c>
      <c r="H64" s="316">
        <v>901.66666666666686</v>
      </c>
      <c r="I64" s="316">
        <v>929.56666666666695</v>
      </c>
      <c r="J64" s="316">
        <v>935.18333333333351</v>
      </c>
      <c r="K64" s="316">
        <v>943.51666666666699</v>
      </c>
      <c r="L64" s="303">
        <v>926.85</v>
      </c>
      <c r="M64" s="303">
        <v>912.9</v>
      </c>
      <c r="N64" s="318">
        <v>3283000</v>
      </c>
      <c r="O64" s="319">
        <v>-1.0250226107928851E-2</v>
      </c>
    </row>
    <row r="65" spans="1:15" ht="15">
      <c r="A65" s="276">
        <v>55</v>
      </c>
      <c r="B65" s="386" t="s">
        <v>107</v>
      </c>
      <c r="C65" s="276" t="s">
        <v>108</v>
      </c>
      <c r="D65" s="315">
        <v>980.7</v>
      </c>
      <c r="E65" s="315">
        <v>971.98333333333323</v>
      </c>
      <c r="F65" s="316">
        <v>959.41666666666652</v>
      </c>
      <c r="G65" s="316">
        <v>938.13333333333333</v>
      </c>
      <c r="H65" s="316">
        <v>925.56666666666661</v>
      </c>
      <c r="I65" s="316">
        <v>993.26666666666642</v>
      </c>
      <c r="J65" s="316">
        <v>1005.8333333333333</v>
      </c>
      <c r="K65" s="316">
        <v>1027.1166666666663</v>
      </c>
      <c r="L65" s="303">
        <v>984.55</v>
      </c>
      <c r="M65" s="303">
        <v>950.7</v>
      </c>
      <c r="N65" s="318">
        <v>19068000</v>
      </c>
      <c r="O65" s="319">
        <v>1.2488849241748439E-2</v>
      </c>
    </row>
    <row r="66" spans="1:15" ht="15">
      <c r="A66" s="276">
        <v>56</v>
      </c>
      <c r="B66" s="386" t="s">
        <v>57</v>
      </c>
      <c r="C66" s="276" t="s">
        <v>109</v>
      </c>
      <c r="D66" s="315">
        <v>2584.4499999999998</v>
      </c>
      <c r="E66" s="315">
        <v>2574.9333333333329</v>
      </c>
      <c r="F66" s="316">
        <v>2549.8666666666659</v>
      </c>
      <c r="G66" s="316">
        <v>2515.2833333333328</v>
      </c>
      <c r="H66" s="316">
        <v>2490.2166666666658</v>
      </c>
      <c r="I66" s="316">
        <v>2609.516666666666</v>
      </c>
      <c r="J66" s="316">
        <v>2634.5833333333326</v>
      </c>
      <c r="K66" s="316">
        <v>2669.1666666666661</v>
      </c>
      <c r="L66" s="303">
        <v>2600</v>
      </c>
      <c r="M66" s="303">
        <v>2540.35</v>
      </c>
      <c r="N66" s="318">
        <v>19114200</v>
      </c>
      <c r="O66" s="319">
        <v>1.295728071988426E-2</v>
      </c>
    </row>
    <row r="67" spans="1:15" ht="15">
      <c r="A67" s="276">
        <v>57</v>
      </c>
      <c r="B67" s="406" t="s">
        <v>57</v>
      </c>
      <c r="C67" s="526" t="s">
        <v>252</v>
      </c>
      <c r="D67" s="451">
        <v>3034.4</v>
      </c>
      <c r="E67" s="451">
        <v>3019.7833333333333</v>
      </c>
      <c r="F67" s="452">
        <v>2994.6166666666668</v>
      </c>
      <c r="G67" s="452">
        <v>2954.8333333333335</v>
      </c>
      <c r="H67" s="452">
        <v>2929.666666666667</v>
      </c>
      <c r="I67" s="452">
        <v>3059.5666666666666</v>
      </c>
      <c r="J67" s="452">
        <v>3084.7333333333336</v>
      </c>
      <c r="K67" s="452">
        <v>3124.5166666666664</v>
      </c>
      <c r="L67" s="453">
        <v>3044.95</v>
      </c>
      <c r="M67" s="453">
        <v>2980</v>
      </c>
      <c r="N67" s="454">
        <v>158200</v>
      </c>
      <c r="O67" s="455">
        <v>-5.6085918854415273E-2</v>
      </c>
    </row>
    <row r="68" spans="1:15" ht="15">
      <c r="A68" s="276">
        <v>58</v>
      </c>
      <c r="B68" s="386" t="s">
        <v>54</v>
      </c>
      <c r="C68" s="276" t="s">
        <v>110</v>
      </c>
      <c r="D68" s="315">
        <v>1424.55</v>
      </c>
      <c r="E68" s="315">
        <v>1422.8333333333333</v>
      </c>
      <c r="F68" s="316">
        <v>1406.7166666666665</v>
      </c>
      <c r="G68" s="316">
        <v>1388.8833333333332</v>
      </c>
      <c r="H68" s="316">
        <v>1372.7666666666664</v>
      </c>
      <c r="I68" s="316">
        <v>1440.6666666666665</v>
      </c>
      <c r="J68" s="316">
        <v>1456.7833333333333</v>
      </c>
      <c r="K68" s="316">
        <v>1474.6166666666666</v>
      </c>
      <c r="L68" s="303">
        <v>1438.95</v>
      </c>
      <c r="M68" s="303">
        <v>1405</v>
      </c>
      <c r="N68" s="318">
        <v>27938900</v>
      </c>
      <c r="O68" s="319">
        <v>5.4425440053138492E-2</v>
      </c>
    </row>
    <row r="69" spans="1:15" ht="15">
      <c r="A69" s="276">
        <v>59</v>
      </c>
      <c r="B69" s="386" t="s">
        <v>57</v>
      </c>
      <c r="C69" s="276" t="s">
        <v>253</v>
      </c>
      <c r="D69" s="315">
        <v>697.25</v>
      </c>
      <c r="E69" s="315">
        <v>692.41666666666663</v>
      </c>
      <c r="F69" s="316">
        <v>685.88333333333321</v>
      </c>
      <c r="G69" s="316">
        <v>674.51666666666654</v>
      </c>
      <c r="H69" s="316">
        <v>667.98333333333312</v>
      </c>
      <c r="I69" s="316">
        <v>703.7833333333333</v>
      </c>
      <c r="J69" s="316">
        <v>710.31666666666683</v>
      </c>
      <c r="K69" s="316">
        <v>721.68333333333339</v>
      </c>
      <c r="L69" s="303">
        <v>698.95</v>
      </c>
      <c r="M69" s="303">
        <v>681.05</v>
      </c>
      <c r="N69" s="318">
        <v>9959400</v>
      </c>
      <c r="O69" s="319">
        <v>-7.0526639975361877E-2</v>
      </c>
    </row>
    <row r="70" spans="1:15" ht="15">
      <c r="A70" s="276">
        <v>60</v>
      </c>
      <c r="B70" s="386" t="s">
        <v>44</v>
      </c>
      <c r="C70" s="276" t="s">
        <v>111</v>
      </c>
      <c r="D70" s="315">
        <v>3050.05</v>
      </c>
      <c r="E70" s="315">
        <v>3066.2833333333333</v>
      </c>
      <c r="F70" s="316">
        <v>3018.7666666666664</v>
      </c>
      <c r="G70" s="316">
        <v>2987.4833333333331</v>
      </c>
      <c r="H70" s="316">
        <v>2939.9666666666662</v>
      </c>
      <c r="I70" s="316">
        <v>3097.5666666666666</v>
      </c>
      <c r="J70" s="316">
        <v>3145.0833333333339</v>
      </c>
      <c r="K70" s="316">
        <v>3176.3666666666668</v>
      </c>
      <c r="L70" s="303">
        <v>3113.8</v>
      </c>
      <c r="M70" s="303">
        <v>3035</v>
      </c>
      <c r="N70" s="318">
        <v>4029600</v>
      </c>
      <c r="O70" s="319">
        <v>0.14823046674645238</v>
      </c>
    </row>
    <row r="71" spans="1:15" ht="15">
      <c r="A71" s="276">
        <v>61</v>
      </c>
      <c r="B71" s="386" t="s">
        <v>113</v>
      </c>
      <c r="C71" s="276" t="s">
        <v>114</v>
      </c>
      <c r="D71" s="315">
        <v>254.8</v>
      </c>
      <c r="E71" s="315">
        <v>250.26666666666665</v>
      </c>
      <c r="F71" s="316">
        <v>244.48333333333329</v>
      </c>
      <c r="G71" s="316">
        <v>234.16666666666663</v>
      </c>
      <c r="H71" s="316">
        <v>228.38333333333327</v>
      </c>
      <c r="I71" s="316">
        <v>260.58333333333331</v>
      </c>
      <c r="J71" s="316">
        <v>266.36666666666667</v>
      </c>
      <c r="K71" s="316">
        <v>276.68333333333334</v>
      </c>
      <c r="L71" s="303">
        <v>256.05</v>
      </c>
      <c r="M71" s="303">
        <v>239.95</v>
      </c>
      <c r="N71" s="318">
        <v>29119600</v>
      </c>
      <c r="O71" s="319">
        <v>5.5980040542647748E-2</v>
      </c>
    </row>
    <row r="72" spans="1:15" ht="15">
      <c r="A72" s="276">
        <v>62</v>
      </c>
      <c r="B72" s="386" t="s">
        <v>73</v>
      </c>
      <c r="C72" s="276" t="s">
        <v>115</v>
      </c>
      <c r="D72" s="315">
        <v>224</v>
      </c>
      <c r="E72" s="315">
        <v>222.68333333333331</v>
      </c>
      <c r="F72" s="316">
        <v>220.61666666666662</v>
      </c>
      <c r="G72" s="316">
        <v>217.23333333333332</v>
      </c>
      <c r="H72" s="316">
        <v>215.16666666666663</v>
      </c>
      <c r="I72" s="316">
        <v>226.06666666666661</v>
      </c>
      <c r="J72" s="316">
        <v>228.13333333333327</v>
      </c>
      <c r="K72" s="316">
        <v>231.51666666666659</v>
      </c>
      <c r="L72" s="303">
        <v>224.75</v>
      </c>
      <c r="M72" s="303">
        <v>219.3</v>
      </c>
      <c r="N72" s="318">
        <v>26875800</v>
      </c>
      <c r="O72" s="319">
        <v>-9.3550955414012735E-3</v>
      </c>
    </row>
    <row r="73" spans="1:15" ht="15">
      <c r="A73" s="276">
        <v>63</v>
      </c>
      <c r="B73" s="386" t="s">
        <v>50</v>
      </c>
      <c r="C73" s="276" t="s">
        <v>116</v>
      </c>
      <c r="D73" s="315">
        <v>2431.4499999999998</v>
      </c>
      <c r="E73" s="315">
        <v>2425.9333333333329</v>
      </c>
      <c r="F73" s="316">
        <v>2413.1166666666659</v>
      </c>
      <c r="G73" s="316">
        <v>2394.7833333333328</v>
      </c>
      <c r="H73" s="316">
        <v>2381.9666666666658</v>
      </c>
      <c r="I73" s="316">
        <v>2444.266666666666</v>
      </c>
      <c r="J73" s="316">
        <v>2457.0833333333326</v>
      </c>
      <c r="K73" s="316">
        <v>2475.4166666666661</v>
      </c>
      <c r="L73" s="303">
        <v>2438.75</v>
      </c>
      <c r="M73" s="303">
        <v>2407.6</v>
      </c>
      <c r="N73" s="318">
        <v>5373900</v>
      </c>
      <c r="O73" s="319">
        <v>-4.1140823928392731E-3</v>
      </c>
    </row>
    <row r="74" spans="1:15" ht="15">
      <c r="A74" s="276">
        <v>64</v>
      </c>
      <c r="B74" s="386" t="s">
        <v>57</v>
      </c>
      <c r="C74" s="276" t="s">
        <v>117</v>
      </c>
      <c r="D74" s="315">
        <v>221.9</v>
      </c>
      <c r="E74" s="315">
        <v>222.11666666666667</v>
      </c>
      <c r="F74" s="316">
        <v>217.08333333333334</v>
      </c>
      <c r="G74" s="316">
        <v>212.26666666666668</v>
      </c>
      <c r="H74" s="316">
        <v>207.23333333333335</v>
      </c>
      <c r="I74" s="316">
        <v>226.93333333333334</v>
      </c>
      <c r="J74" s="316">
        <v>231.96666666666664</v>
      </c>
      <c r="K74" s="316">
        <v>236.78333333333333</v>
      </c>
      <c r="L74" s="303">
        <v>227.15</v>
      </c>
      <c r="M74" s="303">
        <v>217.3</v>
      </c>
      <c r="N74" s="318">
        <v>30975200</v>
      </c>
      <c r="O74" s="319">
        <v>-3.6544209815832611E-2</v>
      </c>
    </row>
    <row r="75" spans="1:15" ht="15">
      <c r="A75" s="276">
        <v>65</v>
      </c>
      <c r="B75" s="386" t="s">
        <v>54</v>
      </c>
      <c r="C75" s="276" t="s">
        <v>118</v>
      </c>
      <c r="D75" s="315">
        <v>533.75</v>
      </c>
      <c r="E75" s="315">
        <v>532.18333333333328</v>
      </c>
      <c r="F75" s="316">
        <v>527.36666666666656</v>
      </c>
      <c r="G75" s="316">
        <v>520.98333333333323</v>
      </c>
      <c r="H75" s="316">
        <v>516.16666666666652</v>
      </c>
      <c r="I75" s="316">
        <v>538.56666666666661</v>
      </c>
      <c r="J75" s="316">
        <v>543.38333333333344</v>
      </c>
      <c r="K75" s="316">
        <v>549.76666666666665</v>
      </c>
      <c r="L75" s="303">
        <v>537</v>
      </c>
      <c r="M75" s="303">
        <v>525.79999999999995</v>
      </c>
      <c r="N75" s="318">
        <v>80702875</v>
      </c>
      <c r="O75" s="319">
        <v>1.5015783636208515E-3</v>
      </c>
    </row>
    <row r="76" spans="1:15" ht="15">
      <c r="A76" s="276">
        <v>66</v>
      </c>
      <c r="B76" s="406" t="s">
        <v>57</v>
      </c>
      <c r="C76" t="s">
        <v>256</v>
      </c>
      <c r="D76" s="451">
        <v>1555.35</v>
      </c>
      <c r="E76" s="451">
        <v>1547</v>
      </c>
      <c r="F76" s="452">
        <v>1536.05</v>
      </c>
      <c r="G76" s="452">
        <v>1516.75</v>
      </c>
      <c r="H76" s="452">
        <v>1505.8</v>
      </c>
      <c r="I76" s="452">
        <v>1566.3</v>
      </c>
      <c r="J76" s="452">
        <v>1577.2499999999998</v>
      </c>
      <c r="K76" s="452">
        <v>1596.55</v>
      </c>
      <c r="L76" s="453">
        <v>1557.95</v>
      </c>
      <c r="M76" s="453">
        <v>1527.7</v>
      </c>
      <c r="N76" s="454">
        <v>569075</v>
      </c>
      <c r="O76" s="455">
        <v>-4.4609665427509295E-3</v>
      </c>
    </row>
    <row r="77" spans="1:15" ht="15">
      <c r="A77" s="276">
        <v>67</v>
      </c>
      <c r="B77" s="386" t="s">
        <v>57</v>
      </c>
      <c r="C77" s="276" t="s">
        <v>119</v>
      </c>
      <c r="D77" s="315">
        <v>506.5</v>
      </c>
      <c r="E77" s="315">
        <v>503.55</v>
      </c>
      <c r="F77" s="316">
        <v>498.35</v>
      </c>
      <c r="G77" s="316">
        <v>490.2</v>
      </c>
      <c r="H77" s="316">
        <v>485</v>
      </c>
      <c r="I77" s="316">
        <v>511.70000000000005</v>
      </c>
      <c r="J77" s="316">
        <v>516.9</v>
      </c>
      <c r="K77" s="316">
        <v>525.05000000000007</v>
      </c>
      <c r="L77" s="303">
        <v>508.75</v>
      </c>
      <c r="M77" s="303">
        <v>495.4</v>
      </c>
      <c r="N77" s="318">
        <v>4383000</v>
      </c>
      <c r="O77" s="319">
        <v>5.44929628293035E-2</v>
      </c>
    </row>
    <row r="78" spans="1:15" ht="15">
      <c r="A78" s="276">
        <v>68</v>
      </c>
      <c r="B78" s="386" t="s">
        <v>68</v>
      </c>
      <c r="C78" s="276" t="s">
        <v>120</v>
      </c>
      <c r="D78" s="315">
        <v>12</v>
      </c>
      <c r="E78" s="315">
        <v>11.9</v>
      </c>
      <c r="F78" s="316">
        <v>11.600000000000001</v>
      </c>
      <c r="G78" s="316">
        <v>11.200000000000001</v>
      </c>
      <c r="H78" s="316">
        <v>10.900000000000002</v>
      </c>
      <c r="I78" s="316">
        <v>12.3</v>
      </c>
      <c r="J78" s="316">
        <v>12.600000000000001</v>
      </c>
      <c r="K78" s="316">
        <v>13</v>
      </c>
      <c r="L78" s="303">
        <v>12.2</v>
      </c>
      <c r="M78" s="303">
        <v>11.5</v>
      </c>
      <c r="N78" s="318">
        <v>918120000</v>
      </c>
      <c r="O78" s="319">
        <v>-4.0386303775241439E-2</v>
      </c>
    </row>
    <row r="79" spans="1:15" ht="15">
      <c r="A79" s="276">
        <v>69</v>
      </c>
      <c r="B79" s="386" t="s">
        <v>54</v>
      </c>
      <c r="C79" s="276" t="s">
        <v>121</v>
      </c>
      <c r="D79" s="315">
        <v>38.549999999999997</v>
      </c>
      <c r="E79" s="315">
        <v>38.416666666666664</v>
      </c>
      <c r="F79" s="316">
        <v>37.783333333333331</v>
      </c>
      <c r="G79" s="316">
        <v>37.016666666666666</v>
      </c>
      <c r="H79" s="316">
        <v>36.383333333333333</v>
      </c>
      <c r="I79" s="316">
        <v>39.18333333333333</v>
      </c>
      <c r="J79" s="316">
        <v>39.81666666666667</v>
      </c>
      <c r="K79" s="316">
        <v>40.583333333333329</v>
      </c>
      <c r="L79" s="303">
        <v>39.049999999999997</v>
      </c>
      <c r="M79" s="303">
        <v>37.65</v>
      </c>
      <c r="N79" s="318">
        <v>138092000</v>
      </c>
      <c r="O79" s="319">
        <v>6.8666372592265837E-2</v>
      </c>
    </row>
    <row r="80" spans="1:15" ht="15">
      <c r="A80" s="276">
        <v>70</v>
      </c>
      <c r="B80" s="386" t="s">
        <v>73</v>
      </c>
      <c r="C80" s="276" t="s">
        <v>122</v>
      </c>
      <c r="D80" s="315">
        <v>509.6</v>
      </c>
      <c r="E80" s="315">
        <v>510.55</v>
      </c>
      <c r="F80" s="316">
        <v>505.65</v>
      </c>
      <c r="G80" s="316">
        <v>501.7</v>
      </c>
      <c r="H80" s="316">
        <v>496.79999999999995</v>
      </c>
      <c r="I80" s="316">
        <v>514.5</v>
      </c>
      <c r="J80" s="316">
        <v>519.4</v>
      </c>
      <c r="K80" s="316">
        <v>523.35</v>
      </c>
      <c r="L80" s="303">
        <v>515.45000000000005</v>
      </c>
      <c r="M80" s="303">
        <v>506.6</v>
      </c>
      <c r="N80" s="318">
        <v>7492375</v>
      </c>
      <c r="O80" s="319">
        <v>4.423963133640553E-3</v>
      </c>
    </row>
    <row r="81" spans="1:15" ht="15">
      <c r="A81" s="276">
        <v>71</v>
      </c>
      <c r="B81" s="386" t="s">
        <v>39</v>
      </c>
      <c r="C81" s="276" t="s">
        <v>123</v>
      </c>
      <c r="D81" s="315">
        <v>1744.2</v>
      </c>
      <c r="E81" s="315">
        <v>1736.2333333333333</v>
      </c>
      <c r="F81" s="316">
        <v>1720.6666666666667</v>
      </c>
      <c r="G81" s="316">
        <v>1697.1333333333334</v>
      </c>
      <c r="H81" s="316">
        <v>1681.5666666666668</v>
      </c>
      <c r="I81" s="316">
        <v>1759.7666666666667</v>
      </c>
      <c r="J81" s="316">
        <v>1775.3333333333333</v>
      </c>
      <c r="K81" s="316">
        <v>1798.8666666666666</v>
      </c>
      <c r="L81" s="303">
        <v>1751.8</v>
      </c>
      <c r="M81" s="303">
        <v>1712.7</v>
      </c>
      <c r="N81" s="318">
        <v>3011000</v>
      </c>
      <c r="O81" s="319">
        <v>1.5343112459956162E-2</v>
      </c>
    </row>
    <row r="82" spans="1:15" ht="15">
      <c r="A82" s="276">
        <v>72</v>
      </c>
      <c r="B82" s="386" t="s">
        <v>54</v>
      </c>
      <c r="C82" s="276" t="s">
        <v>124</v>
      </c>
      <c r="D82" s="315">
        <v>900.85</v>
      </c>
      <c r="E82" s="315">
        <v>901.79999999999984</v>
      </c>
      <c r="F82" s="316">
        <v>887.84999999999968</v>
      </c>
      <c r="G82" s="316">
        <v>874.8499999999998</v>
      </c>
      <c r="H82" s="316">
        <v>860.89999999999964</v>
      </c>
      <c r="I82" s="316">
        <v>914.79999999999973</v>
      </c>
      <c r="J82" s="316">
        <v>928.74999999999977</v>
      </c>
      <c r="K82" s="316">
        <v>941.74999999999977</v>
      </c>
      <c r="L82" s="303">
        <v>915.75</v>
      </c>
      <c r="M82" s="303">
        <v>888.8</v>
      </c>
      <c r="N82" s="318">
        <v>15911100</v>
      </c>
      <c r="O82" s="319">
        <v>-1.6940538709130949E-3</v>
      </c>
    </row>
    <row r="83" spans="1:15" ht="15">
      <c r="A83" s="276">
        <v>73</v>
      </c>
      <c r="B83" s="386" t="s">
        <v>68</v>
      </c>
      <c r="C83" s="276" t="s">
        <v>3648</v>
      </c>
      <c r="D83" s="315">
        <v>241.9</v>
      </c>
      <c r="E83" s="315">
        <v>240.5</v>
      </c>
      <c r="F83" s="316">
        <v>238</v>
      </c>
      <c r="G83" s="316">
        <v>234.1</v>
      </c>
      <c r="H83" s="316">
        <v>231.6</v>
      </c>
      <c r="I83" s="316">
        <v>244.4</v>
      </c>
      <c r="J83" s="316">
        <v>246.9</v>
      </c>
      <c r="K83" s="316">
        <v>250.8</v>
      </c>
      <c r="L83" s="303">
        <v>243</v>
      </c>
      <c r="M83" s="303">
        <v>236.6</v>
      </c>
      <c r="N83" s="318">
        <v>10371200</v>
      </c>
      <c r="O83" s="319">
        <v>9.0052972336668632E-2</v>
      </c>
    </row>
    <row r="84" spans="1:15" ht="15">
      <c r="A84" s="276">
        <v>74</v>
      </c>
      <c r="B84" s="386" t="s">
        <v>107</v>
      </c>
      <c r="C84" s="276" t="s">
        <v>126</v>
      </c>
      <c r="D84" s="315">
        <v>1290</v>
      </c>
      <c r="E84" s="315">
        <v>1282.2333333333333</v>
      </c>
      <c r="F84" s="316">
        <v>1270.7666666666667</v>
      </c>
      <c r="G84" s="316">
        <v>1251.5333333333333</v>
      </c>
      <c r="H84" s="316">
        <v>1240.0666666666666</v>
      </c>
      <c r="I84" s="316">
        <v>1301.4666666666667</v>
      </c>
      <c r="J84" s="316">
        <v>1312.9333333333334</v>
      </c>
      <c r="K84" s="316">
        <v>1332.1666666666667</v>
      </c>
      <c r="L84" s="303">
        <v>1293.7</v>
      </c>
      <c r="M84" s="303">
        <v>1263</v>
      </c>
      <c r="N84" s="318">
        <v>34714800</v>
      </c>
      <c r="O84" s="319">
        <v>-5.1583617043227071E-3</v>
      </c>
    </row>
    <row r="85" spans="1:15" ht="15">
      <c r="A85" s="276">
        <v>75</v>
      </c>
      <c r="B85" s="386" t="s">
        <v>73</v>
      </c>
      <c r="C85" s="276" t="s">
        <v>127</v>
      </c>
      <c r="D85" s="315">
        <v>94.2</v>
      </c>
      <c r="E85" s="315">
        <v>93.583333333333329</v>
      </c>
      <c r="F85" s="316">
        <v>92.766666666666652</v>
      </c>
      <c r="G85" s="316">
        <v>91.333333333333329</v>
      </c>
      <c r="H85" s="316">
        <v>90.516666666666652</v>
      </c>
      <c r="I85" s="316">
        <v>95.016666666666652</v>
      </c>
      <c r="J85" s="316">
        <v>95.833333333333343</v>
      </c>
      <c r="K85" s="316">
        <v>97.266666666666652</v>
      </c>
      <c r="L85" s="303">
        <v>94.4</v>
      </c>
      <c r="M85" s="303">
        <v>92.15</v>
      </c>
      <c r="N85" s="318">
        <v>48665500</v>
      </c>
      <c r="O85" s="319">
        <v>2.5897506166072896E-2</v>
      </c>
    </row>
    <row r="86" spans="1:15" ht="15">
      <c r="A86" s="276">
        <v>76</v>
      </c>
      <c r="B86" s="386" t="s">
        <v>50</v>
      </c>
      <c r="C86" s="276" t="s">
        <v>128</v>
      </c>
      <c r="D86" s="315">
        <v>214.3</v>
      </c>
      <c r="E86" s="315">
        <v>214.66666666666666</v>
      </c>
      <c r="F86" s="316">
        <v>212.2833333333333</v>
      </c>
      <c r="G86" s="316">
        <v>210.26666666666665</v>
      </c>
      <c r="H86" s="316">
        <v>207.8833333333333</v>
      </c>
      <c r="I86" s="316">
        <v>216.68333333333331</v>
      </c>
      <c r="J86" s="316">
        <v>219.06666666666669</v>
      </c>
      <c r="K86" s="316">
        <v>221.08333333333331</v>
      </c>
      <c r="L86" s="303">
        <v>217.05</v>
      </c>
      <c r="M86" s="303">
        <v>212.65</v>
      </c>
      <c r="N86" s="318">
        <v>93158400</v>
      </c>
      <c r="O86" s="319">
        <v>1.146549927037732E-2</v>
      </c>
    </row>
    <row r="87" spans="1:15" ht="15">
      <c r="A87" s="276">
        <v>77</v>
      </c>
      <c r="B87" s="386" t="s">
        <v>113</v>
      </c>
      <c r="C87" s="276" t="s">
        <v>129</v>
      </c>
      <c r="D87" s="315">
        <v>289.14999999999998</v>
      </c>
      <c r="E87" s="315">
        <v>284.43333333333334</v>
      </c>
      <c r="F87" s="316">
        <v>278.31666666666666</v>
      </c>
      <c r="G87" s="316">
        <v>267.48333333333335</v>
      </c>
      <c r="H87" s="316">
        <v>261.36666666666667</v>
      </c>
      <c r="I87" s="316">
        <v>295.26666666666665</v>
      </c>
      <c r="J87" s="316">
        <v>301.38333333333333</v>
      </c>
      <c r="K87" s="316">
        <v>312.21666666666664</v>
      </c>
      <c r="L87" s="303">
        <v>290.55</v>
      </c>
      <c r="M87" s="303">
        <v>273.60000000000002</v>
      </c>
      <c r="N87" s="318">
        <v>25505000</v>
      </c>
      <c r="O87" s="319">
        <v>2.9880880274581061E-2</v>
      </c>
    </row>
    <row r="88" spans="1:15" ht="15">
      <c r="A88" s="276">
        <v>78</v>
      </c>
      <c r="B88" s="386" t="s">
        <v>113</v>
      </c>
      <c r="C88" s="276" t="s">
        <v>130</v>
      </c>
      <c r="D88" s="315">
        <v>404.55</v>
      </c>
      <c r="E88" s="315">
        <v>401.23333333333335</v>
      </c>
      <c r="F88" s="316">
        <v>396.16666666666669</v>
      </c>
      <c r="G88" s="316">
        <v>387.78333333333336</v>
      </c>
      <c r="H88" s="316">
        <v>382.7166666666667</v>
      </c>
      <c r="I88" s="316">
        <v>409.61666666666667</v>
      </c>
      <c r="J88" s="316">
        <v>414.68333333333328</v>
      </c>
      <c r="K88" s="316">
        <v>423.06666666666666</v>
      </c>
      <c r="L88" s="303">
        <v>406.3</v>
      </c>
      <c r="M88" s="303">
        <v>392.85</v>
      </c>
      <c r="N88" s="318">
        <v>33871500</v>
      </c>
      <c r="O88" s="319">
        <v>1.1448843021849552E-2</v>
      </c>
    </row>
    <row r="89" spans="1:15" ht="15">
      <c r="A89" s="276">
        <v>79</v>
      </c>
      <c r="B89" s="386" t="s">
        <v>39</v>
      </c>
      <c r="C89" s="276" t="s">
        <v>131</v>
      </c>
      <c r="D89" s="315">
        <v>2762.55</v>
      </c>
      <c r="E89" s="315">
        <v>2779.4333333333329</v>
      </c>
      <c r="F89" s="316">
        <v>2734.1166666666659</v>
      </c>
      <c r="G89" s="316">
        <v>2705.6833333333329</v>
      </c>
      <c r="H89" s="316">
        <v>2660.3666666666659</v>
      </c>
      <c r="I89" s="316">
        <v>2807.8666666666659</v>
      </c>
      <c r="J89" s="316">
        <v>2853.1833333333325</v>
      </c>
      <c r="K89" s="316">
        <v>2881.6166666666659</v>
      </c>
      <c r="L89" s="303">
        <v>2824.75</v>
      </c>
      <c r="M89" s="303">
        <v>2751</v>
      </c>
      <c r="N89" s="318">
        <v>1400750</v>
      </c>
      <c r="O89" s="319">
        <v>-2.1822625698324022E-2</v>
      </c>
    </row>
    <row r="90" spans="1:15" ht="15">
      <c r="A90" s="276">
        <v>80</v>
      </c>
      <c r="B90" s="386" t="s">
        <v>54</v>
      </c>
      <c r="C90" s="276" t="s">
        <v>133</v>
      </c>
      <c r="D90" s="315">
        <v>1966.2</v>
      </c>
      <c r="E90" s="315">
        <v>1974.5333333333335</v>
      </c>
      <c r="F90" s="316">
        <v>1946.0666666666671</v>
      </c>
      <c r="G90" s="316">
        <v>1925.9333333333336</v>
      </c>
      <c r="H90" s="316">
        <v>1897.4666666666672</v>
      </c>
      <c r="I90" s="316">
        <v>1994.666666666667</v>
      </c>
      <c r="J90" s="316">
        <v>2023.1333333333337</v>
      </c>
      <c r="K90" s="316">
        <v>2043.2666666666669</v>
      </c>
      <c r="L90" s="303">
        <v>2003</v>
      </c>
      <c r="M90" s="303">
        <v>1954.4</v>
      </c>
      <c r="N90" s="318">
        <v>18653200</v>
      </c>
      <c r="O90" s="319">
        <v>1.0378298739004203E-2</v>
      </c>
    </row>
    <row r="91" spans="1:15" ht="15">
      <c r="A91" s="276">
        <v>81</v>
      </c>
      <c r="B91" s="386" t="s">
        <v>57</v>
      </c>
      <c r="C91" s="276" t="s">
        <v>134</v>
      </c>
      <c r="D91" s="315">
        <v>96.6</v>
      </c>
      <c r="E91" s="315">
        <v>96.55</v>
      </c>
      <c r="F91" s="316">
        <v>94.949999999999989</v>
      </c>
      <c r="G91" s="316">
        <v>93.3</v>
      </c>
      <c r="H91" s="316">
        <v>91.699999999999989</v>
      </c>
      <c r="I91" s="316">
        <v>98.199999999999989</v>
      </c>
      <c r="J91" s="316">
        <v>99.799999999999983</v>
      </c>
      <c r="K91" s="316">
        <v>101.44999999999999</v>
      </c>
      <c r="L91" s="303">
        <v>98.15</v>
      </c>
      <c r="M91" s="303">
        <v>94.9</v>
      </c>
      <c r="N91" s="318">
        <v>24285800</v>
      </c>
      <c r="O91" s="319">
        <v>1.8447615732683605E-2</v>
      </c>
    </row>
    <row r="92" spans="1:15" ht="15">
      <c r="A92" s="276">
        <v>82</v>
      </c>
      <c r="B92" s="406" t="s">
        <v>39</v>
      </c>
      <c r="C92" s="526" t="s">
        <v>358</v>
      </c>
      <c r="D92" s="451">
        <v>2412.15</v>
      </c>
      <c r="E92" s="451">
        <v>2422.7166666666667</v>
      </c>
      <c r="F92" s="452">
        <v>2385.4333333333334</v>
      </c>
      <c r="G92" s="452">
        <v>2358.7166666666667</v>
      </c>
      <c r="H92" s="452">
        <v>2321.4333333333334</v>
      </c>
      <c r="I92" s="452">
        <v>2449.4333333333334</v>
      </c>
      <c r="J92" s="452">
        <v>2486.7166666666672</v>
      </c>
      <c r="K92" s="452">
        <v>2513.4333333333334</v>
      </c>
      <c r="L92" s="453">
        <v>2460</v>
      </c>
      <c r="M92" s="453">
        <v>2396</v>
      </c>
      <c r="N92" s="454">
        <v>83500</v>
      </c>
      <c r="O92" s="455">
        <v>6.3694267515923567E-2</v>
      </c>
    </row>
    <row r="93" spans="1:15" ht="15">
      <c r="A93" s="276">
        <v>83</v>
      </c>
      <c r="B93" s="386" t="s">
        <v>57</v>
      </c>
      <c r="C93" s="276" t="s">
        <v>135</v>
      </c>
      <c r="D93" s="315">
        <v>383.05</v>
      </c>
      <c r="E93" s="315">
        <v>382.26666666666665</v>
      </c>
      <c r="F93" s="316">
        <v>378.5333333333333</v>
      </c>
      <c r="G93" s="316">
        <v>374.01666666666665</v>
      </c>
      <c r="H93" s="316">
        <v>370.2833333333333</v>
      </c>
      <c r="I93" s="316">
        <v>386.7833333333333</v>
      </c>
      <c r="J93" s="316">
        <v>390.51666666666665</v>
      </c>
      <c r="K93" s="316">
        <v>395.0333333333333</v>
      </c>
      <c r="L93" s="303">
        <v>386</v>
      </c>
      <c r="M93" s="303">
        <v>377.75</v>
      </c>
      <c r="N93" s="318">
        <v>6518000</v>
      </c>
      <c r="O93" s="319">
        <v>-7.3621375781694143E-2</v>
      </c>
    </row>
    <row r="94" spans="1:15" ht="15">
      <c r="A94" s="276">
        <v>84</v>
      </c>
      <c r="B94" s="386" t="s">
        <v>64</v>
      </c>
      <c r="C94" s="276" t="s">
        <v>136</v>
      </c>
      <c r="D94" s="315">
        <v>1319.55</v>
      </c>
      <c r="E94" s="315">
        <v>1318.1000000000001</v>
      </c>
      <c r="F94" s="316">
        <v>1307.4500000000003</v>
      </c>
      <c r="G94" s="316">
        <v>1295.3500000000001</v>
      </c>
      <c r="H94" s="316">
        <v>1284.7000000000003</v>
      </c>
      <c r="I94" s="316">
        <v>1330.2000000000003</v>
      </c>
      <c r="J94" s="316">
        <v>1340.8500000000004</v>
      </c>
      <c r="K94" s="316">
        <v>1352.9500000000003</v>
      </c>
      <c r="L94" s="303">
        <v>1328.75</v>
      </c>
      <c r="M94" s="303">
        <v>1306</v>
      </c>
      <c r="N94" s="318">
        <v>13622325</v>
      </c>
      <c r="O94" s="319">
        <v>-2.3937046802900461E-2</v>
      </c>
    </row>
    <row r="95" spans="1:15" ht="15">
      <c r="A95" s="276">
        <v>85</v>
      </c>
      <c r="B95" s="386" t="s">
        <v>52</v>
      </c>
      <c r="C95" s="276" t="s">
        <v>137</v>
      </c>
      <c r="D95" s="315">
        <v>1028.9000000000001</v>
      </c>
      <c r="E95" s="315">
        <v>1022.2333333333332</v>
      </c>
      <c r="F95" s="316">
        <v>1011.6666666666665</v>
      </c>
      <c r="G95" s="316">
        <v>994.43333333333328</v>
      </c>
      <c r="H95" s="316">
        <v>983.86666666666656</v>
      </c>
      <c r="I95" s="316">
        <v>1039.4666666666665</v>
      </c>
      <c r="J95" s="316">
        <v>1050.0333333333333</v>
      </c>
      <c r="K95" s="316">
        <v>1067.2666666666664</v>
      </c>
      <c r="L95" s="303">
        <v>1032.8</v>
      </c>
      <c r="M95" s="303">
        <v>1005</v>
      </c>
      <c r="N95" s="318">
        <v>8210150</v>
      </c>
      <c r="O95" s="319">
        <v>-1.408594467694192E-2</v>
      </c>
    </row>
    <row r="96" spans="1:15" ht="15">
      <c r="A96" s="276">
        <v>86</v>
      </c>
      <c r="B96" s="386" t="s">
        <v>44</v>
      </c>
      <c r="C96" s="276" t="s">
        <v>138</v>
      </c>
      <c r="D96" s="315">
        <v>750.85</v>
      </c>
      <c r="E96" s="315">
        <v>744.31666666666661</v>
      </c>
      <c r="F96" s="316">
        <v>736.63333333333321</v>
      </c>
      <c r="G96" s="316">
        <v>722.41666666666663</v>
      </c>
      <c r="H96" s="316">
        <v>714.73333333333323</v>
      </c>
      <c r="I96" s="316">
        <v>758.53333333333319</v>
      </c>
      <c r="J96" s="316">
        <v>766.21666666666658</v>
      </c>
      <c r="K96" s="316">
        <v>780.43333333333317</v>
      </c>
      <c r="L96" s="303">
        <v>752</v>
      </c>
      <c r="M96" s="303">
        <v>730.1</v>
      </c>
      <c r="N96" s="318">
        <v>11877600</v>
      </c>
      <c r="O96" s="319">
        <v>4.261363636363636E-3</v>
      </c>
    </row>
    <row r="97" spans="1:15" ht="15">
      <c r="A97" s="276">
        <v>87</v>
      </c>
      <c r="B97" s="386" t="s">
        <v>57</v>
      </c>
      <c r="C97" s="276" t="s">
        <v>139</v>
      </c>
      <c r="D97" s="315">
        <v>186.1</v>
      </c>
      <c r="E97" s="315">
        <v>184.73333333333335</v>
      </c>
      <c r="F97" s="316">
        <v>182.56666666666669</v>
      </c>
      <c r="G97" s="316">
        <v>179.03333333333333</v>
      </c>
      <c r="H97" s="316">
        <v>176.86666666666667</v>
      </c>
      <c r="I97" s="316">
        <v>188.26666666666671</v>
      </c>
      <c r="J97" s="316">
        <v>190.43333333333334</v>
      </c>
      <c r="K97" s="316">
        <v>193.96666666666673</v>
      </c>
      <c r="L97" s="303">
        <v>186.9</v>
      </c>
      <c r="M97" s="303">
        <v>181.2</v>
      </c>
      <c r="N97" s="318">
        <v>13300000</v>
      </c>
      <c r="O97" s="319">
        <v>-3.3991865194654268E-2</v>
      </c>
    </row>
    <row r="98" spans="1:15" ht="15">
      <c r="A98" s="276">
        <v>88</v>
      </c>
      <c r="B98" s="386" t="s">
        <v>57</v>
      </c>
      <c r="C98" s="276" t="s">
        <v>140</v>
      </c>
      <c r="D98" s="315">
        <v>172.45</v>
      </c>
      <c r="E98" s="315">
        <v>171.58333333333334</v>
      </c>
      <c r="F98" s="316">
        <v>169.91666666666669</v>
      </c>
      <c r="G98" s="316">
        <v>167.38333333333335</v>
      </c>
      <c r="H98" s="316">
        <v>165.7166666666667</v>
      </c>
      <c r="I98" s="316">
        <v>174.11666666666667</v>
      </c>
      <c r="J98" s="316">
        <v>175.78333333333336</v>
      </c>
      <c r="K98" s="316">
        <v>178.31666666666666</v>
      </c>
      <c r="L98" s="303">
        <v>173.25</v>
      </c>
      <c r="M98" s="303">
        <v>169.05</v>
      </c>
      <c r="N98" s="318">
        <v>17364000</v>
      </c>
      <c r="O98" s="319">
        <v>-6.8634179821551134E-3</v>
      </c>
    </row>
    <row r="99" spans="1:15" ht="15">
      <c r="A99" s="276">
        <v>89</v>
      </c>
      <c r="B99" s="386" t="s">
        <v>50</v>
      </c>
      <c r="C99" s="276" t="s">
        <v>141</v>
      </c>
      <c r="D99" s="315">
        <v>418.3</v>
      </c>
      <c r="E99" s="315">
        <v>416.08333333333331</v>
      </c>
      <c r="F99" s="316">
        <v>410.91666666666663</v>
      </c>
      <c r="G99" s="316">
        <v>403.5333333333333</v>
      </c>
      <c r="H99" s="316">
        <v>398.36666666666662</v>
      </c>
      <c r="I99" s="316">
        <v>423.46666666666664</v>
      </c>
      <c r="J99" s="316">
        <v>428.63333333333327</v>
      </c>
      <c r="K99" s="316">
        <v>436.01666666666665</v>
      </c>
      <c r="L99" s="303">
        <v>421.25</v>
      </c>
      <c r="M99" s="303">
        <v>408.7</v>
      </c>
      <c r="N99" s="318">
        <v>9268000</v>
      </c>
      <c r="O99" s="319">
        <v>2.2732288677996027E-2</v>
      </c>
    </row>
    <row r="100" spans="1:15" ht="15">
      <c r="A100" s="276">
        <v>90</v>
      </c>
      <c r="B100" s="386" t="s">
        <v>44</v>
      </c>
      <c r="C100" s="276" t="s">
        <v>142</v>
      </c>
      <c r="D100" s="315">
        <v>7718.15</v>
      </c>
      <c r="E100" s="315">
        <v>7723.4666666666672</v>
      </c>
      <c r="F100" s="316">
        <v>7652.9333333333343</v>
      </c>
      <c r="G100" s="316">
        <v>7587.7166666666672</v>
      </c>
      <c r="H100" s="316">
        <v>7517.1833333333343</v>
      </c>
      <c r="I100" s="316">
        <v>7788.6833333333343</v>
      </c>
      <c r="J100" s="316">
        <v>7859.2166666666672</v>
      </c>
      <c r="K100" s="316">
        <v>7924.4333333333343</v>
      </c>
      <c r="L100" s="303">
        <v>7794</v>
      </c>
      <c r="M100" s="303">
        <v>7658.25</v>
      </c>
      <c r="N100" s="318">
        <v>2421900</v>
      </c>
      <c r="O100" s="319">
        <v>1.3304882640893686E-2</v>
      </c>
    </row>
    <row r="101" spans="1:15" ht="15">
      <c r="A101" s="276">
        <v>91</v>
      </c>
      <c r="B101" s="386" t="s">
        <v>50</v>
      </c>
      <c r="C101" s="276" t="s">
        <v>143</v>
      </c>
      <c r="D101" s="315">
        <v>585.6</v>
      </c>
      <c r="E101" s="315">
        <v>586.75</v>
      </c>
      <c r="F101" s="316">
        <v>581.1</v>
      </c>
      <c r="G101" s="316">
        <v>576.6</v>
      </c>
      <c r="H101" s="316">
        <v>570.95000000000005</v>
      </c>
      <c r="I101" s="316">
        <v>591.25</v>
      </c>
      <c r="J101" s="316">
        <v>596.90000000000009</v>
      </c>
      <c r="K101" s="316">
        <v>601.4</v>
      </c>
      <c r="L101" s="303">
        <v>592.4</v>
      </c>
      <c r="M101" s="303">
        <v>582.25</v>
      </c>
      <c r="N101" s="318">
        <v>10758750</v>
      </c>
      <c r="O101" s="319">
        <v>-8.5243635525861072E-3</v>
      </c>
    </row>
    <row r="102" spans="1:15" ht="15">
      <c r="A102" s="276">
        <v>92</v>
      </c>
      <c r="B102" s="386" t="s">
        <v>57</v>
      </c>
      <c r="C102" s="276" t="s">
        <v>144</v>
      </c>
      <c r="D102" s="315">
        <v>690.7</v>
      </c>
      <c r="E102" s="315">
        <v>690</v>
      </c>
      <c r="F102" s="316">
        <v>681.7</v>
      </c>
      <c r="G102" s="316">
        <v>672.7</v>
      </c>
      <c r="H102" s="316">
        <v>664.40000000000009</v>
      </c>
      <c r="I102" s="316">
        <v>699</v>
      </c>
      <c r="J102" s="316">
        <v>707.3</v>
      </c>
      <c r="K102" s="316">
        <v>716.3</v>
      </c>
      <c r="L102" s="303">
        <v>698.3</v>
      </c>
      <c r="M102" s="303">
        <v>681</v>
      </c>
      <c r="N102" s="318">
        <v>6667700</v>
      </c>
      <c r="O102" s="319">
        <v>-3.5358284747037803E-2</v>
      </c>
    </row>
    <row r="103" spans="1:15" ht="15">
      <c r="A103" s="276">
        <v>93</v>
      </c>
      <c r="B103" s="386" t="s">
        <v>73</v>
      </c>
      <c r="C103" s="276" t="s">
        <v>145</v>
      </c>
      <c r="D103" s="315">
        <v>1087.6500000000001</v>
      </c>
      <c r="E103" s="315">
        <v>1080.45</v>
      </c>
      <c r="F103" s="316">
        <v>1070.9000000000001</v>
      </c>
      <c r="G103" s="316">
        <v>1054.1500000000001</v>
      </c>
      <c r="H103" s="316">
        <v>1044.6000000000001</v>
      </c>
      <c r="I103" s="316">
        <v>1097.2</v>
      </c>
      <c r="J103" s="316">
        <v>1106.7499999999998</v>
      </c>
      <c r="K103" s="316">
        <v>1123.5</v>
      </c>
      <c r="L103" s="303">
        <v>1090</v>
      </c>
      <c r="M103" s="303">
        <v>1063.7</v>
      </c>
      <c r="N103" s="318">
        <v>1350000</v>
      </c>
      <c r="O103" s="319">
        <v>-3.1007751937984496E-2</v>
      </c>
    </row>
    <row r="104" spans="1:15" ht="15">
      <c r="A104" s="276">
        <v>94</v>
      </c>
      <c r="B104" s="386" t="s">
        <v>107</v>
      </c>
      <c r="C104" s="276" t="s">
        <v>146</v>
      </c>
      <c r="D104" s="315">
        <v>1698.2</v>
      </c>
      <c r="E104" s="315">
        <v>1688.5999999999997</v>
      </c>
      <c r="F104" s="316">
        <v>1671.1999999999994</v>
      </c>
      <c r="G104" s="316">
        <v>1644.1999999999996</v>
      </c>
      <c r="H104" s="316">
        <v>1626.7999999999993</v>
      </c>
      <c r="I104" s="316">
        <v>1715.5999999999995</v>
      </c>
      <c r="J104" s="316">
        <v>1732.9999999999995</v>
      </c>
      <c r="K104" s="316">
        <v>1759.9999999999995</v>
      </c>
      <c r="L104" s="303">
        <v>1706</v>
      </c>
      <c r="M104" s="303">
        <v>1661.6</v>
      </c>
      <c r="N104" s="318">
        <v>1283200</v>
      </c>
      <c r="O104" s="319">
        <v>4.0207522697795074E-2</v>
      </c>
    </row>
    <row r="105" spans="1:15" ht="15">
      <c r="A105" s="276">
        <v>95</v>
      </c>
      <c r="B105" s="386" t="s">
        <v>44</v>
      </c>
      <c r="C105" s="276" t="s">
        <v>147</v>
      </c>
      <c r="D105" s="315">
        <v>166.5</v>
      </c>
      <c r="E105" s="315">
        <v>166.26666666666668</v>
      </c>
      <c r="F105" s="316">
        <v>163.98333333333335</v>
      </c>
      <c r="G105" s="316">
        <v>161.46666666666667</v>
      </c>
      <c r="H105" s="316">
        <v>159.18333333333334</v>
      </c>
      <c r="I105" s="316">
        <v>168.78333333333336</v>
      </c>
      <c r="J105" s="316">
        <v>171.06666666666672</v>
      </c>
      <c r="K105" s="316">
        <v>173.58333333333337</v>
      </c>
      <c r="L105" s="303">
        <v>168.55</v>
      </c>
      <c r="M105" s="303">
        <v>163.75</v>
      </c>
      <c r="N105" s="318">
        <v>21777000</v>
      </c>
      <c r="O105" s="319">
        <v>6.4329366355741395E-4</v>
      </c>
    </row>
    <row r="106" spans="1:15" ht="15">
      <c r="A106" s="276">
        <v>96</v>
      </c>
      <c r="B106" s="386" t="s">
        <v>44</v>
      </c>
      <c r="C106" s="276" t="s">
        <v>148</v>
      </c>
      <c r="D106" s="315">
        <v>78837.149999999994</v>
      </c>
      <c r="E106" s="315">
        <v>78090.099999999991</v>
      </c>
      <c r="F106" s="316">
        <v>77080.199999999983</v>
      </c>
      <c r="G106" s="316">
        <v>75323.249999999985</v>
      </c>
      <c r="H106" s="316">
        <v>74313.349999999977</v>
      </c>
      <c r="I106" s="316">
        <v>79847.049999999988</v>
      </c>
      <c r="J106" s="316">
        <v>80856.949999999983</v>
      </c>
      <c r="K106" s="316">
        <v>82613.899999999994</v>
      </c>
      <c r="L106" s="303">
        <v>79100</v>
      </c>
      <c r="M106" s="303">
        <v>76333.149999999994</v>
      </c>
      <c r="N106" s="318">
        <v>47900</v>
      </c>
      <c r="O106" s="319">
        <v>7.6888489208633087E-2</v>
      </c>
    </row>
    <row r="107" spans="1:15" ht="15">
      <c r="A107" s="276">
        <v>97</v>
      </c>
      <c r="B107" s="386" t="s">
        <v>57</v>
      </c>
      <c r="C107" s="276" t="s">
        <v>149</v>
      </c>
      <c r="D107" s="315">
        <v>1250.5</v>
      </c>
      <c r="E107" s="315">
        <v>1247.7166666666667</v>
      </c>
      <c r="F107" s="316">
        <v>1225.8833333333334</v>
      </c>
      <c r="G107" s="316">
        <v>1201.2666666666667</v>
      </c>
      <c r="H107" s="316">
        <v>1179.4333333333334</v>
      </c>
      <c r="I107" s="316">
        <v>1272.3333333333335</v>
      </c>
      <c r="J107" s="316">
        <v>1294.1666666666665</v>
      </c>
      <c r="K107" s="316">
        <v>1318.7833333333335</v>
      </c>
      <c r="L107" s="303">
        <v>1269.55</v>
      </c>
      <c r="M107" s="303">
        <v>1223.0999999999999</v>
      </c>
      <c r="N107" s="318">
        <v>4725000</v>
      </c>
      <c r="O107" s="319">
        <v>0.11327089591800671</v>
      </c>
    </row>
    <row r="108" spans="1:15" ht="15">
      <c r="A108" s="276">
        <v>98</v>
      </c>
      <c r="B108" s="386" t="s">
        <v>113</v>
      </c>
      <c r="C108" s="276" t="s">
        <v>150</v>
      </c>
      <c r="D108" s="315">
        <v>47.35</v>
      </c>
      <c r="E108" s="315">
        <v>46.716666666666669</v>
      </c>
      <c r="F108" s="316">
        <v>45.833333333333336</v>
      </c>
      <c r="G108" s="316">
        <v>44.31666666666667</v>
      </c>
      <c r="H108" s="316">
        <v>43.433333333333337</v>
      </c>
      <c r="I108" s="316">
        <v>48.233333333333334</v>
      </c>
      <c r="J108" s="316">
        <v>49.11666666666666</v>
      </c>
      <c r="K108" s="316">
        <v>50.633333333333333</v>
      </c>
      <c r="L108" s="303">
        <v>47.6</v>
      </c>
      <c r="M108" s="303">
        <v>45.2</v>
      </c>
      <c r="N108" s="318">
        <v>62951000</v>
      </c>
      <c r="O108" s="319">
        <v>7.6766501890084327E-2</v>
      </c>
    </row>
    <row r="109" spans="1:15" ht="15">
      <c r="A109" s="276">
        <v>99</v>
      </c>
      <c r="B109" s="386" t="s">
        <v>39</v>
      </c>
      <c r="C109" s="276" t="s">
        <v>261</v>
      </c>
      <c r="D109" s="315">
        <v>4848.1000000000004</v>
      </c>
      <c r="E109" s="315">
        <v>4818.7833333333338</v>
      </c>
      <c r="F109" s="316">
        <v>4779.5666666666675</v>
      </c>
      <c r="G109" s="316">
        <v>4711.0333333333338</v>
      </c>
      <c r="H109" s="316">
        <v>4671.8166666666675</v>
      </c>
      <c r="I109" s="316">
        <v>4887.3166666666675</v>
      </c>
      <c r="J109" s="316">
        <v>4926.5333333333328</v>
      </c>
      <c r="K109" s="316">
        <v>4995.0666666666675</v>
      </c>
      <c r="L109" s="303">
        <v>4858</v>
      </c>
      <c r="M109" s="303">
        <v>4750.25</v>
      </c>
      <c r="N109" s="318">
        <v>696000</v>
      </c>
      <c r="O109" s="319">
        <v>-1.6254416961130742E-2</v>
      </c>
    </row>
    <row r="110" spans="1:15" ht="15">
      <c r="A110" s="276">
        <v>100</v>
      </c>
      <c r="B110" s="386" t="s">
        <v>50</v>
      </c>
      <c r="C110" s="276" t="s">
        <v>153</v>
      </c>
      <c r="D110" s="315">
        <v>18474.2</v>
      </c>
      <c r="E110" s="315">
        <v>18537.066666666666</v>
      </c>
      <c r="F110" s="316">
        <v>18374.083333333332</v>
      </c>
      <c r="G110" s="316">
        <v>18273.966666666667</v>
      </c>
      <c r="H110" s="316">
        <v>18110.983333333334</v>
      </c>
      <c r="I110" s="316">
        <v>18637.183333333331</v>
      </c>
      <c r="J110" s="316">
        <v>18800.166666666668</v>
      </c>
      <c r="K110" s="316">
        <v>18900.283333333329</v>
      </c>
      <c r="L110" s="303">
        <v>18700.05</v>
      </c>
      <c r="M110" s="303">
        <v>18436.95</v>
      </c>
      <c r="N110" s="318">
        <v>288400</v>
      </c>
      <c r="O110" s="319">
        <v>2.1246458923512748E-2</v>
      </c>
    </row>
    <row r="111" spans="1:15" ht="15">
      <c r="A111" s="276">
        <v>101</v>
      </c>
      <c r="B111" s="386" t="s">
        <v>113</v>
      </c>
      <c r="C111" s="276" t="s">
        <v>155</v>
      </c>
      <c r="D111" s="315">
        <v>123.25</v>
      </c>
      <c r="E111" s="315">
        <v>121.8</v>
      </c>
      <c r="F111" s="316">
        <v>119.69999999999999</v>
      </c>
      <c r="G111" s="316">
        <v>116.14999999999999</v>
      </c>
      <c r="H111" s="316">
        <v>114.04999999999998</v>
      </c>
      <c r="I111" s="316">
        <v>125.35</v>
      </c>
      <c r="J111" s="316">
        <v>127.44999999999999</v>
      </c>
      <c r="K111" s="316">
        <v>131</v>
      </c>
      <c r="L111" s="303">
        <v>123.9</v>
      </c>
      <c r="M111" s="303">
        <v>118.25</v>
      </c>
      <c r="N111" s="318">
        <v>39697500</v>
      </c>
      <c r="O111" s="319">
        <v>9.6410066617320503E-2</v>
      </c>
    </row>
    <row r="112" spans="1:15" ht="15">
      <c r="A112" s="276">
        <v>102</v>
      </c>
      <c r="B112" s="386" t="s">
        <v>42</v>
      </c>
      <c r="C112" s="276" t="s">
        <v>156</v>
      </c>
      <c r="D112" s="315">
        <v>99.6</v>
      </c>
      <c r="E112" s="315">
        <v>100.08333333333333</v>
      </c>
      <c r="F112" s="316">
        <v>98.216666666666654</v>
      </c>
      <c r="G112" s="316">
        <v>96.833333333333329</v>
      </c>
      <c r="H112" s="316">
        <v>94.966666666666654</v>
      </c>
      <c r="I112" s="316">
        <v>101.46666666666665</v>
      </c>
      <c r="J112" s="316">
        <v>103.33333333333333</v>
      </c>
      <c r="K112" s="316">
        <v>104.71666666666665</v>
      </c>
      <c r="L112" s="303">
        <v>101.95</v>
      </c>
      <c r="M112" s="303">
        <v>98.7</v>
      </c>
      <c r="N112" s="318">
        <v>57188100</v>
      </c>
      <c r="O112" s="319">
        <v>0.10739514348785872</v>
      </c>
    </row>
    <row r="113" spans="1:15" ht="15">
      <c r="A113" s="276">
        <v>103</v>
      </c>
      <c r="B113" s="386" t="s">
        <v>73</v>
      </c>
      <c r="C113" s="276" t="s">
        <v>158</v>
      </c>
      <c r="D113" s="315">
        <v>97.4</v>
      </c>
      <c r="E113" s="315">
        <v>96.483333333333334</v>
      </c>
      <c r="F113" s="316">
        <v>95.166666666666671</v>
      </c>
      <c r="G113" s="316">
        <v>92.933333333333337</v>
      </c>
      <c r="H113" s="316">
        <v>91.616666666666674</v>
      </c>
      <c r="I113" s="316">
        <v>98.716666666666669</v>
      </c>
      <c r="J113" s="316">
        <v>100.03333333333333</v>
      </c>
      <c r="K113" s="316">
        <v>102.26666666666667</v>
      </c>
      <c r="L113" s="303">
        <v>97.8</v>
      </c>
      <c r="M113" s="303">
        <v>94.25</v>
      </c>
      <c r="N113" s="318">
        <v>51605400</v>
      </c>
      <c r="O113" s="319">
        <v>9.6414582705634227E-3</v>
      </c>
    </row>
    <row r="114" spans="1:15" ht="15">
      <c r="A114" s="276">
        <v>104</v>
      </c>
      <c r="B114" s="386" t="s">
        <v>79</v>
      </c>
      <c r="C114" s="276" t="s">
        <v>159</v>
      </c>
      <c r="D114" s="315">
        <v>28574.35</v>
      </c>
      <c r="E114" s="315">
        <v>28526.283333333336</v>
      </c>
      <c r="F114" s="316">
        <v>28307.566666666673</v>
      </c>
      <c r="G114" s="316">
        <v>28040.783333333336</v>
      </c>
      <c r="H114" s="316">
        <v>27822.066666666673</v>
      </c>
      <c r="I114" s="316">
        <v>28793.066666666673</v>
      </c>
      <c r="J114" s="316">
        <v>29011.78333333334</v>
      </c>
      <c r="K114" s="316">
        <v>29278.566666666673</v>
      </c>
      <c r="L114" s="303">
        <v>28745</v>
      </c>
      <c r="M114" s="303">
        <v>28259.5</v>
      </c>
      <c r="N114" s="318">
        <v>64080</v>
      </c>
      <c r="O114" s="319">
        <v>-1.5668202764976959E-2</v>
      </c>
    </row>
    <row r="115" spans="1:15" ht="15">
      <c r="A115" s="276">
        <v>105</v>
      </c>
      <c r="B115" s="386" t="s">
        <v>52</v>
      </c>
      <c r="C115" s="276" t="s">
        <v>160</v>
      </c>
      <c r="D115" s="315">
        <v>1485.5</v>
      </c>
      <c r="E115" s="315">
        <v>1481.8666666666668</v>
      </c>
      <c r="F115" s="316">
        <v>1460.0333333333335</v>
      </c>
      <c r="G115" s="316">
        <v>1434.5666666666668</v>
      </c>
      <c r="H115" s="316">
        <v>1412.7333333333336</v>
      </c>
      <c r="I115" s="316">
        <v>1507.3333333333335</v>
      </c>
      <c r="J115" s="316">
        <v>1529.1666666666665</v>
      </c>
      <c r="K115" s="316">
        <v>1554.6333333333334</v>
      </c>
      <c r="L115" s="303">
        <v>1503.7</v>
      </c>
      <c r="M115" s="303">
        <v>1456.4</v>
      </c>
      <c r="N115" s="318">
        <v>4358750</v>
      </c>
      <c r="O115" s="319">
        <v>-1.34445412672725E-2</v>
      </c>
    </row>
    <row r="116" spans="1:15" ht="15">
      <c r="A116" s="276">
        <v>106</v>
      </c>
      <c r="B116" s="386" t="s">
        <v>73</v>
      </c>
      <c r="C116" s="276" t="s">
        <v>161</v>
      </c>
      <c r="D116" s="315">
        <v>253.95</v>
      </c>
      <c r="E116" s="315">
        <v>252.81666666666669</v>
      </c>
      <c r="F116" s="316">
        <v>251.13333333333338</v>
      </c>
      <c r="G116" s="316">
        <v>248.31666666666669</v>
      </c>
      <c r="H116" s="316">
        <v>246.63333333333338</v>
      </c>
      <c r="I116" s="316">
        <v>255.63333333333338</v>
      </c>
      <c r="J116" s="316">
        <v>257.31666666666672</v>
      </c>
      <c r="K116" s="316">
        <v>260.13333333333338</v>
      </c>
      <c r="L116" s="303">
        <v>254.5</v>
      </c>
      <c r="M116" s="303">
        <v>250</v>
      </c>
      <c r="N116" s="318">
        <v>15588000</v>
      </c>
      <c r="O116" s="319">
        <v>2.8910891089108912E-2</v>
      </c>
    </row>
    <row r="117" spans="1:15" ht="15">
      <c r="A117" s="276">
        <v>107</v>
      </c>
      <c r="B117" s="386" t="s">
        <v>57</v>
      </c>
      <c r="C117" s="276" t="s">
        <v>162</v>
      </c>
      <c r="D117" s="315">
        <v>119.05</v>
      </c>
      <c r="E117" s="315">
        <v>118.10000000000001</v>
      </c>
      <c r="F117" s="316">
        <v>116.70000000000002</v>
      </c>
      <c r="G117" s="316">
        <v>114.35000000000001</v>
      </c>
      <c r="H117" s="316">
        <v>112.95000000000002</v>
      </c>
      <c r="I117" s="316">
        <v>120.45000000000002</v>
      </c>
      <c r="J117" s="316">
        <v>121.85000000000002</v>
      </c>
      <c r="K117" s="316">
        <v>124.20000000000002</v>
      </c>
      <c r="L117" s="303">
        <v>119.5</v>
      </c>
      <c r="M117" s="303">
        <v>115.75</v>
      </c>
      <c r="N117" s="318">
        <v>25891200</v>
      </c>
      <c r="O117" s="319">
        <v>4.4261065266316582E-2</v>
      </c>
    </row>
    <row r="118" spans="1:15" ht="15">
      <c r="A118" s="276">
        <v>108</v>
      </c>
      <c r="B118" s="386" t="s">
        <v>50</v>
      </c>
      <c r="C118" s="276" t="s">
        <v>163</v>
      </c>
      <c r="D118" s="315">
        <v>1789.9</v>
      </c>
      <c r="E118" s="315">
        <v>1784.6499999999999</v>
      </c>
      <c r="F118" s="316">
        <v>1775.2499999999998</v>
      </c>
      <c r="G118" s="316">
        <v>1760.6</v>
      </c>
      <c r="H118" s="316">
        <v>1751.1999999999998</v>
      </c>
      <c r="I118" s="316">
        <v>1799.2999999999997</v>
      </c>
      <c r="J118" s="316">
        <v>1808.6999999999998</v>
      </c>
      <c r="K118" s="316">
        <v>1823.3499999999997</v>
      </c>
      <c r="L118" s="303">
        <v>1794.05</v>
      </c>
      <c r="M118" s="303">
        <v>1770</v>
      </c>
      <c r="N118" s="318">
        <v>2771500</v>
      </c>
      <c r="O118" s="319">
        <v>9.1024940833788464E-3</v>
      </c>
    </row>
    <row r="119" spans="1:15" ht="15">
      <c r="A119" s="276">
        <v>109</v>
      </c>
      <c r="B119" s="386" t="s">
        <v>54</v>
      </c>
      <c r="C119" s="276" t="s">
        <v>164</v>
      </c>
      <c r="D119" s="315">
        <v>35.799999999999997</v>
      </c>
      <c r="E119" s="315">
        <v>35.31666666666667</v>
      </c>
      <c r="F119" s="316">
        <v>34.683333333333337</v>
      </c>
      <c r="G119" s="316">
        <v>33.56666666666667</v>
      </c>
      <c r="H119" s="316">
        <v>32.933333333333337</v>
      </c>
      <c r="I119" s="316">
        <v>36.433333333333337</v>
      </c>
      <c r="J119" s="316">
        <v>37.066666666666677</v>
      </c>
      <c r="K119" s="316">
        <v>38.183333333333337</v>
      </c>
      <c r="L119" s="303">
        <v>35.950000000000003</v>
      </c>
      <c r="M119" s="303">
        <v>34.200000000000003</v>
      </c>
      <c r="N119" s="318">
        <v>124768000</v>
      </c>
      <c r="O119" s="319">
        <v>0.26961901660696841</v>
      </c>
    </row>
    <row r="120" spans="1:15" ht="15">
      <c r="A120" s="276">
        <v>110</v>
      </c>
      <c r="B120" s="386" t="s">
        <v>42</v>
      </c>
      <c r="C120" s="276" t="s">
        <v>165</v>
      </c>
      <c r="D120" s="315">
        <v>189.45</v>
      </c>
      <c r="E120" s="315">
        <v>189.91666666666666</v>
      </c>
      <c r="F120" s="316">
        <v>188.5333333333333</v>
      </c>
      <c r="G120" s="316">
        <v>187.61666666666665</v>
      </c>
      <c r="H120" s="316">
        <v>186.23333333333329</v>
      </c>
      <c r="I120" s="316">
        <v>190.83333333333331</v>
      </c>
      <c r="J120" s="316">
        <v>192.2166666666667</v>
      </c>
      <c r="K120" s="316">
        <v>193.13333333333333</v>
      </c>
      <c r="L120" s="303">
        <v>191.3</v>
      </c>
      <c r="M120" s="303">
        <v>189</v>
      </c>
      <c r="N120" s="318">
        <v>18552000</v>
      </c>
      <c r="O120" s="319">
        <v>6.1813186813186816E-2</v>
      </c>
    </row>
    <row r="121" spans="1:15" ht="15">
      <c r="A121" s="276">
        <v>111</v>
      </c>
      <c r="B121" s="386" t="s">
        <v>89</v>
      </c>
      <c r="C121" s="276" t="s">
        <v>166</v>
      </c>
      <c r="D121" s="315">
        <v>1384.3</v>
      </c>
      <c r="E121" s="315">
        <v>1353.4333333333332</v>
      </c>
      <c r="F121" s="316">
        <v>1317.2166666666662</v>
      </c>
      <c r="G121" s="316">
        <v>1250.133333333333</v>
      </c>
      <c r="H121" s="316">
        <v>1213.9166666666661</v>
      </c>
      <c r="I121" s="316">
        <v>1420.5166666666664</v>
      </c>
      <c r="J121" s="316">
        <v>1456.7333333333331</v>
      </c>
      <c r="K121" s="316">
        <v>1523.8166666666666</v>
      </c>
      <c r="L121" s="303">
        <v>1389.65</v>
      </c>
      <c r="M121" s="303">
        <v>1286.3499999999999</v>
      </c>
      <c r="N121" s="318">
        <v>1746844</v>
      </c>
      <c r="O121" s="319">
        <v>3.2972322503008425E-2</v>
      </c>
    </row>
    <row r="122" spans="1:15" ht="15">
      <c r="A122" s="276">
        <v>112</v>
      </c>
      <c r="B122" s="386" t="s">
        <v>37</v>
      </c>
      <c r="C122" s="276" t="s">
        <v>167</v>
      </c>
      <c r="D122" s="315">
        <v>803.3</v>
      </c>
      <c r="E122" s="315">
        <v>801.43333333333339</v>
      </c>
      <c r="F122" s="316">
        <v>794.86666666666679</v>
      </c>
      <c r="G122" s="316">
        <v>786.43333333333339</v>
      </c>
      <c r="H122" s="316">
        <v>779.86666666666679</v>
      </c>
      <c r="I122" s="316">
        <v>809.86666666666679</v>
      </c>
      <c r="J122" s="316">
        <v>816.43333333333339</v>
      </c>
      <c r="K122" s="316">
        <v>824.86666666666679</v>
      </c>
      <c r="L122" s="303">
        <v>808</v>
      </c>
      <c r="M122" s="303">
        <v>793</v>
      </c>
      <c r="N122" s="318">
        <v>1821550</v>
      </c>
      <c r="O122" s="319">
        <v>0.13807753584705257</v>
      </c>
    </row>
    <row r="123" spans="1:15" ht="15">
      <c r="A123" s="276">
        <v>113</v>
      </c>
      <c r="B123" s="386" t="s">
        <v>54</v>
      </c>
      <c r="C123" s="276" t="s">
        <v>168</v>
      </c>
      <c r="D123" s="315">
        <v>240.1</v>
      </c>
      <c r="E123" s="315">
        <v>237.58333333333334</v>
      </c>
      <c r="F123" s="316">
        <v>233.76666666666668</v>
      </c>
      <c r="G123" s="316">
        <v>227.43333333333334</v>
      </c>
      <c r="H123" s="316">
        <v>223.61666666666667</v>
      </c>
      <c r="I123" s="316">
        <v>243.91666666666669</v>
      </c>
      <c r="J123" s="316">
        <v>247.73333333333335</v>
      </c>
      <c r="K123" s="316">
        <v>254.06666666666669</v>
      </c>
      <c r="L123" s="303">
        <v>241.4</v>
      </c>
      <c r="M123" s="303">
        <v>231.25</v>
      </c>
      <c r="N123" s="318">
        <v>18142400</v>
      </c>
      <c r="O123" s="319">
        <v>0.15</v>
      </c>
    </row>
    <row r="124" spans="1:15" ht="15">
      <c r="A124" s="276">
        <v>114</v>
      </c>
      <c r="B124" s="386" t="s">
        <v>42</v>
      </c>
      <c r="C124" s="276" t="s">
        <v>169</v>
      </c>
      <c r="D124" s="315">
        <v>138.1</v>
      </c>
      <c r="E124" s="315">
        <v>137.08333333333334</v>
      </c>
      <c r="F124" s="316">
        <v>135.76666666666668</v>
      </c>
      <c r="G124" s="316">
        <v>133.43333333333334</v>
      </c>
      <c r="H124" s="316">
        <v>132.11666666666667</v>
      </c>
      <c r="I124" s="316">
        <v>139.41666666666669</v>
      </c>
      <c r="J124" s="316">
        <v>140.73333333333335</v>
      </c>
      <c r="K124" s="316">
        <v>143.06666666666669</v>
      </c>
      <c r="L124" s="303">
        <v>138.4</v>
      </c>
      <c r="M124" s="303">
        <v>134.75</v>
      </c>
      <c r="N124" s="318">
        <v>14952000</v>
      </c>
      <c r="O124" s="319">
        <v>2.7628865979381443E-2</v>
      </c>
    </row>
    <row r="125" spans="1:15" ht="15">
      <c r="A125" s="276">
        <v>115</v>
      </c>
      <c r="B125" s="386" t="s">
        <v>73</v>
      </c>
      <c r="C125" s="276" t="s">
        <v>170</v>
      </c>
      <c r="D125" s="315">
        <v>2002.55</v>
      </c>
      <c r="E125" s="315">
        <v>1994.5333333333335</v>
      </c>
      <c r="F125" s="316">
        <v>1980.116666666667</v>
      </c>
      <c r="G125" s="316">
        <v>1957.6833333333334</v>
      </c>
      <c r="H125" s="316">
        <v>1943.2666666666669</v>
      </c>
      <c r="I125" s="316">
        <v>2016.9666666666672</v>
      </c>
      <c r="J125" s="316">
        <v>2031.3833333333337</v>
      </c>
      <c r="K125" s="316">
        <v>2053.8166666666675</v>
      </c>
      <c r="L125" s="303">
        <v>2008.95</v>
      </c>
      <c r="M125" s="303">
        <v>1972.1</v>
      </c>
      <c r="N125" s="318">
        <v>32530250</v>
      </c>
      <c r="O125" s="319">
        <v>3.7025323778742836E-3</v>
      </c>
    </row>
    <row r="126" spans="1:15" ht="15">
      <c r="A126" s="276">
        <v>116</v>
      </c>
      <c r="B126" s="386" t="s">
        <v>113</v>
      </c>
      <c r="C126" s="276" t="s">
        <v>171</v>
      </c>
      <c r="D126" s="315">
        <v>79.349999999999994</v>
      </c>
      <c r="E126" s="315">
        <v>78.416666666666657</v>
      </c>
      <c r="F126" s="316">
        <v>76.783333333333317</v>
      </c>
      <c r="G126" s="316">
        <v>74.216666666666654</v>
      </c>
      <c r="H126" s="316">
        <v>72.583333333333314</v>
      </c>
      <c r="I126" s="316">
        <v>80.98333333333332</v>
      </c>
      <c r="J126" s="316">
        <v>82.616666666666646</v>
      </c>
      <c r="K126" s="316">
        <v>85.183333333333323</v>
      </c>
      <c r="L126" s="303">
        <v>80.05</v>
      </c>
      <c r="M126" s="303">
        <v>75.849999999999994</v>
      </c>
      <c r="N126" s="318">
        <v>108775000</v>
      </c>
      <c r="O126" s="319">
        <v>0.12079091620986687</v>
      </c>
    </row>
    <row r="127" spans="1:15" ht="15">
      <c r="A127" s="276">
        <v>117</v>
      </c>
      <c r="B127" s="406" t="s">
        <v>57</v>
      </c>
      <c r="C127" s="276" t="s">
        <v>280</v>
      </c>
      <c r="D127" s="315">
        <v>914.1</v>
      </c>
      <c r="E127" s="315">
        <v>909.29999999999984</v>
      </c>
      <c r="F127" s="316">
        <v>900.59999999999968</v>
      </c>
      <c r="G127" s="316">
        <v>887.0999999999998</v>
      </c>
      <c r="H127" s="316">
        <v>878.39999999999964</v>
      </c>
      <c r="I127" s="316">
        <v>922.79999999999973</v>
      </c>
      <c r="J127" s="316">
        <v>931.49999999999977</v>
      </c>
      <c r="K127" s="316">
        <v>944.99999999999977</v>
      </c>
      <c r="L127" s="303">
        <v>918</v>
      </c>
      <c r="M127" s="303">
        <v>895.8</v>
      </c>
      <c r="N127" s="318">
        <v>5642250</v>
      </c>
      <c r="O127" s="319">
        <v>-2.3367519148383746E-2</v>
      </c>
    </row>
    <row r="128" spans="1:15" ht="15">
      <c r="A128" s="276">
        <v>118</v>
      </c>
      <c r="B128" s="386" t="s">
        <v>54</v>
      </c>
      <c r="C128" s="276" t="s">
        <v>172</v>
      </c>
      <c r="D128" s="315">
        <v>281.89999999999998</v>
      </c>
      <c r="E128" s="315">
        <v>281.66666666666669</v>
      </c>
      <c r="F128" s="316">
        <v>278.48333333333335</v>
      </c>
      <c r="G128" s="316">
        <v>275.06666666666666</v>
      </c>
      <c r="H128" s="316">
        <v>271.88333333333333</v>
      </c>
      <c r="I128" s="316">
        <v>285.08333333333337</v>
      </c>
      <c r="J128" s="316">
        <v>288.26666666666665</v>
      </c>
      <c r="K128" s="316">
        <v>291.68333333333339</v>
      </c>
      <c r="L128" s="303">
        <v>284.85000000000002</v>
      </c>
      <c r="M128" s="303">
        <v>278.25</v>
      </c>
      <c r="N128" s="318">
        <v>66990000</v>
      </c>
      <c r="O128" s="319">
        <v>-8.9557585527494176E-5</v>
      </c>
    </row>
    <row r="129" spans="1:15" ht="15">
      <c r="A129" s="276">
        <v>119</v>
      </c>
      <c r="B129" s="386" t="s">
        <v>37</v>
      </c>
      <c r="C129" s="276" t="s">
        <v>173</v>
      </c>
      <c r="D129" s="315">
        <v>24179.1</v>
      </c>
      <c r="E129" s="315">
        <v>24179.683333333334</v>
      </c>
      <c r="F129" s="316">
        <v>23999.416666666668</v>
      </c>
      <c r="G129" s="316">
        <v>23819.733333333334</v>
      </c>
      <c r="H129" s="316">
        <v>23639.466666666667</v>
      </c>
      <c r="I129" s="316">
        <v>24359.366666666669</v>
      </c>
      <c r="J129" s="316">
        <v>24539.633333333331</v>
      </c>
      <c r="K129" s="316">
        <v>24719.316666666669</v>
      </c>
      <c r="L129" s="303">
        <v>24359.95</v>
      </c>
      <c r="M129" s="303">
        <v>24000</v>
      </c>
      <c r="N129" s="318">
        <v>170400</v>
      </c>
      <c r="O129" s="319">
        <v>5.674418604651163E-2</v>
      </c>
    </row>
    <row r="130" spans="1:15" ht="15">
      <c r="A130" s="276">
        <v>120</v>
      </c>
      <c r="B130" s="386" t="s">
        <v>64</v>
      </c>
      <c r="C130" s="276" t="s">
        <v>174</v>
      </c>
      <c r="D130" s="315">
        <v>1601.45</v>
      </c>
      <c r="E130" s="315">
        <v>1603.1833333333334</v>
      </c>
      <c r="F130" s="316">
        <v>1585.2666666666669</v>
      </c>
      <c r="G130" s="316">
        <v>1569.0833333333335</v>
      </c>
      <c r="H130" s="316">
        <v>1551.166666666667</v>
      </c>
      <c r="I130" s="316">
        <v>1619.3666666666668</v>
      </c>
      <c r="J130" s="316">
        <v>1637.2833333333333</v>
      </c>
      <c r="K130" s="316">
        <v>1653.4666666666667</v>
      </c>
      <c r="L130" s="303">
        <v>1621.1</v>
      </c>
      <c r="M130" s="303">
        <v>1587</v>
      </c>
      <c r="N130" s="318">
        <v>882750</v>
      </c>
      <c r="O130" s="319">
        <v>-4.3424317617866007E-3</v>
      </c>
    </row>
    <row r="131" spans="1:15" ht="15">
      <c r="A131" s="276">
        <v>121</v>
      </c>
      <c r="B131" s="386" t="s">
        <v>79</v>
      </c>
      <c r="C131" s="276" t="s">
        <v>175</v>
      </c>
      <c r="D131" s="315">
        <v>5713.5</v>
      </c>
      <c r="E131" s="315">
        <v>5693.6333333333341</v>
      </c>
      <c r="F131" s="316">
        <v>5650.9666666666681</v>
      </c>
      <c r="G131" s="316">
        <v>5588.4333333333343</v>
      </c>
      <c r="H131" s="316">
        <v>5545.7666666666682</v>
      </c>
      <c r="I131" s="316">
        <v>5756.1666666666679</v>
      </c>
      <c r="J131" s="316">
        <v>5798.8333333333339</v>
      </c>
      <c r="K131" s="316">
        <v>5861.3666666666677</v>
      </c>
      <c r="L131" s="303">
        <v>5736.3</v>
      </c>
      <c r="M131" s="303">
        <v>5631.1</v>
      </c>
      <c r="N131" s="318">
        <v>317750</v>
      </c>
      <c r="O131" s="319">
        <v>1.970831690973591E-3</v>
      </c>
    </row>
    <row r="132" spans="1:15" ht="15">
      <c r="A132" s="276">
        <v>122</v>
      </c>
      <c r="B132" s="386" t="s">
        <v>57</v>
      </c>
      <c r="C132" s="276" t="s">
        <v>176</v>
      </c>
      <c r="D132" s="315">
        <v>1082.95</v>
      </c>
      <c r="E132" s="315">
        <v>1081.2666666666667</v>
      </c>
      <c r="F132" s="316">
        <v>1068.6833333333334</v>
      </c>
      <c r="G132" s="316">
        <v>1054.4166666666667</v>
      </c>
      <c r="H132" s="316">
        <v>1041.8333333333335</v>
      </c>
      <c r="I132" s="316">
        <v>1095.5333333333333</v>
      </c>
      <c r="J132" s="316">
        <v>1108.1166666666668</v>
      </c>
      <c r="K132" s="316">
        <v>1122.3833333333332</v>
      </c>
      <c r="L132" s="303">
        <v>1093.8499999999999</v>
      </c>
      <c r="M132" s="303">
        <v>1067</v>
      </c>
      <c r="N132" s="318">
        <v>4101600</v>
      </c>
      <c r="O132" s="319">
        <v>-2.547044288158145E-2</v>
      </c>
    </row>
    <row r="133" spans="1:15" ht="15">
      <c r="A133" s="276">
        <v>123</v>
      </c>
      <c r="B133" s="386" t="s">
        <v>52</v>
      </c>
      <c r="C133" s="276" t="s">
        <v>178</v>
      </c>
      <c r="D133" s="315">
        <v>605.5</v>
      </c>
      <c r="E133" s="315">
        <v>604.38333333333333</v>
      </c>
      <c r="F133" s="316">
        <v>598.06666666666661</v>
      </c>
      <c r="G133" s="316">
        <v>590.63333333333333</v>
      </c>
      <c r="H133" s="316">
        <v>584.31666666666661</v>
      </c>
      <c r="I133" s="316">
        <v>611.81666666666661</v>
      </c>
      <c r="J133" s="316">
        <v>618.13333333333344</v>
      </c>
      <c r="K133" s="316">
        <v>625.56666666666661</v>
      </c>
      <c r="L133" s="303">
        <v>610.70000000000005</v>
      </c>
      <c r="M133" s="303">
        <v>596.95000000000005</v>
      </c>
      <c r="N133" s="318">
        <v>44889600</v>
      </c>
      <c r="O133" s="319">
        <v>-6.5375677769171185E-3</v>
      </c>
    </row>
    <row r="134" spans="1:15" ht="15">
      <c r="A134" s="276">
        <v>124</v>
      </c>
      <c r="B134" s="386" t="s">
        <v>89</v>
      </c>
      <c r="C134" s="276" t="s">
        <v>179</v>
      </c>
      <c r="D134" s="315">
        <v>497.7</v>
      </c>
      <c r="E134" s="315">
        <v>491.2166666666667</v>
      </c>
      <c r="F134" s="316">
        <v>482.43333333333339</v>
      </c>
      <c r="G134" s="316">
        <v>467.16666666666669</v>
      </c>
      <c r="H134" s="316">
        <v>458.38333333333338</v>
      </c>
      <c r="I134" s="316">
        <v>506.48333333333341</v>
      </c>
      <c r="J134" s="316">
        <v>515.26666666666665</v>
      </c>
      <c r="K134" s="316">
        <v>530.53333333333342</v>
      </c>
      <c r="L134" s="303">
        <v>500</v>
      </c>
      <c r="M134" s="303">
        <v>475.95</v>
      </c>
      <c r="N134" s="318">
        <v>10180500</v>
      </c>
      <c r="O134" s="319">
        <v>1.1927836588638736E-2</v>
      </c>
    </row>
    <row r="135" spans="1:15" ht="15">
      <c r="A135" s="276">
        <v>125</v>
      </c>
      <c r="B135" s="386" t="s">
        <v>180</v>
      </c>
      <c r="C135" s="276" t="s">
        <v>181</v>
      </c>
      <c r="D135" s="315">
        <v>491.5</v>
      </c>
      <c r="E135" s="315">
        <v>490.68333333333334</v>
      </c>
      <c r="F135" s="316">
        <v>484.36666666666667</v>
      </c>
      <c r="G135" s="316">
        <v>477.23333333333335</v>
      </c>
      <c r="H135" s="316">
        <v>470.91666666666669</v>
      </c>
      <c r="I135" s="316">
        <v>497.81666666666666</v>
      </c>
      <c r="J135" s="316">
        <v>504.13333333333338</v>
      </c>
      <c r="K135" s="316">
        <v>511.26666666666665</v>
      </c>
      <c r="L135" s="303">
        <v>497</v>
      </c>
      <c r="M135" s="303">
        <v>483.55</v>
      </c>
      <c r="N135" s="318">
        <v>6392000</v>
      </c>
      <c r="O135" s="319">
        <v>-6.0828680575962385E-2</v>
      </c>
    </row>
    <row r="136" spans="1:15" ht="15">
      <c r="A136" s="276">
        <v>126</v>
      </c>
      <c r="B136" s="386" t="s">
        <v>39</v>
      </c>
      <c r="C136" s="276" t="s">
        <v>3464</v>
      </c>
      <c r="D136" s="315">
        <v>607.45000000000005</v>
      </c>
      <c r="E136" s="315">
        <v>605.86666666666667</v>
      </c>
      <c r="F136" s="316">
        <v>601.48333333333335</v>
      </c>
      <c r="G136" s="316">
        <v>595.51666666666665</v>
      </c>
      <c r="H136" s="316">
        <v>591.13333333333333</v>
      </c>
      <c r="I136" s="316">
        <v>611.83333333333337</v>
      </c>
      <c r="J136" s="316">
        <v>616.21666666666681</v>
      </c>
      <c r="K136" s="316">
        <v>622.18333333333339</v>
      </c>
      <c r="L136" s="303">
        <v>610.25</v>
      </c>
      <c r="M136" s="303">
        <v>599.9</v>
      </c>
      <c r="N136" s="318">
        <v>12712950</v>
      </c>
      <c r="O136" s="319">
        <v>-1.6809354771351013E-2</v>
      </c>
    </row>
    <row r="137" spans="1:15" ht="15">
      <c r="A137" s="276">
        <v>127</v>
      </c>
      <c r="B137" s="386" t="s">
        <v>44</v>
      </c>
      <c r="C137" s="276" t="s">
        <v>183</v>
      </c>
      <c r="D137" s="315">
        <v>192</v>
      </c>
      <c r="E137" s="315">
        <v>191.68333333333331</v>
      </c>
      <c r="F137" s="316">
        <v>189.76666666666662</v>
      </c>
      <c r="G137" s="316">
        <v>187.5333333333333</v>
      </c>
      <c r="H137" s="316">
        <v>185.61666666666662</v>
      </c>
      <c r="I137" s="316">
        <v>193.91666666666663</v>
      </c>
      <c r="J137" s="316">
        <v>195.83333333333331</v>
      </c>
      <c r="K137" s="316">
        <v>198.06666666666663</v>
      </c>
      <c r="L137" s="303">
        <v>193.6</v>
      </c>
      <c r="M137" s="303">
        <v>189.45</v>
      </c>
      <c r="N137" s="318">
        <v>73022700</v>
      </c>
      <c r="O137" s="319">
        <v>7.4709027996225225E-3</v>
      </c>
    </row>
    <row r="138" spans="1:15" ht="15">
      <c r="A138" s="276">
        <v>128</v>
      </c>
      <c r="B138" s="386" t="s">
        <v>42</v>
      </c>
      <c r="C138" s="276" t="s">
        <v>185</v>
      </c>
      <c r="D138" s="315">
        <v>79.5</v>
      </c>
      <c r="E138" s="315">
        <v>79.11666666666666</v>
      </c>
      <c r="F138" s="316">
        <v>78.48333333333332</v>
      </c>
      <c r="G138" s="316">
        <v>77.466666666666654</v>
      </c>
      <c r="H138" s="316">
        <v>76.833333333333314</v>
      </c>
      <c r="I138" s="316">
        <v>80.133333333333326</v>
      </c>
      <c r="J138" s="316">
        <v>80.76666666666668</v>
      </c>
      <c r="K138" s="316">
        <v>81.783333333333331</v>
      </c>
      <c r="L138" s="303">
        <v>79.75</v>
      </c>
      <c r="M138" s="303">
        <v>78.099999999999994</v>
      </c>
      <c r="N138" s="318">
        <v>85576500</v>
      </c>
      <c r="O138" s="319">
        <v>-3.9254319490754773E-2</v>
      </c>
    </row>
    <row r="139" spans="1:15" ht="15">
      <c r="A139" s="276">
        <v>129</v>
      </c>
      <c r="B139" s="386" t="s">
        <v>113</v>
      </c>
      <c r="C139" s="276" t="s">
        <v>186</v>
      </c>
      <c r="D139" s="315">
        <v>695.1</v>
      </c>
      <c r="E139" s="315">
        <v>681.45</v>
      </c>
      <c r="F139" s="316">
        <v>662.95</v>
      </c>
      <c r="G139" s="316">
        <v>630.79999999999995</v>
      </c>
      <c r="H139" s="316">
        <v>612.29999999999995</v>
      </c>
      <c r="I139" s="316">
        <v>713.60000000000014</v>
      </c>
      <c r="J139" s="316">
        <v>732.10000000000014</v>
      </c>
      <c r="K139" s="316">
        <v>764.25000000000023</v>
      </c>
      <c r="L139" s="303">
        <v>699.95</v>
      </c>
      <c r="M139" s="303">
        <v>649.29999999999995</v>
      </c>
      <c r="N139" s="318">
        <v>41371200</v>
      </c>
      <c r="O139" s="319">
        <v>9.2672413793103453E-2</v>
      </c>
    </row>
    <row r="140" spans="1:15" ht="15">
      <c r="A140" s="276">
        <v>130</v>
      </c>
      <c r="B140" s="386" t="s">
        <v>107</v>
      </c>
      <c r="C140" s="276" t="s">
        <v>187</v>
      </c>
      <c r="D140" s="315">
        <v>3038.2</v>
      </c>
      <c r="E140" s="315">
        <v>3008.4333333333329</v>
      </c>
      <c r="F140" s="316">
        <v>2971.1666666666661</v>
      </c>
      <c r="G140" s="316">
        <v>2904.1333333333332</v>
      </c>
      <c r="H140" s="316">
        <v>2866.8666666666663</v>
      </c>
      <c r="I140" s="316">
        <v>3075.4666666666658</v>
      </c>
      <c r="J140" s="316">
        <v>3112.7333333333331</v>
      </c>
      <c r="K140" s="316">
        <v>3179.7666666666655</v>
      </c>
      <c r="L140" s="303">
        <v>3045.7</v>
      </c>
      <c r="M140" s="303">
        <v>2941.4</v>
      </c>
      <c r="N140" s="318">
        <v>6374100</v>
      </c>
      <c r="O140" s="319">
        <v>5.4965243296921547E-2</v>
      </c>
    </row>
    <row r="141" spans="1:15" ht="15">
      <c r="A141" s="276">
        <v>131</v>
      </c>
      <c r="B141" s="386" t="s">
        <v>107</v>
      </c>
      <c r="C141" s="276" t="s">
        <v>188</v>
      </c>
      <c r="D141" s="315">
        <v>1005.85</v>
      </c>
      <c r="E141" s="315">
        <v>997.6</v>
      </c>
      <c r="F141" s="316">
        <v>986.30000000000007</v>
      </c>
      <c r="G141" s="316">
        <v>966.75</v>
      </c>
      <c r="H141" s="316">
        <v>955.45</v>
      </c>
      <c r="I141" s="316">
        <v>1017.1500000000001</v>
      </c>
      <c r="J141" s="316">
        <v>1028.45</v>
      </c>
      <c r="K141" s="316">
        <v>1048</v>
      </c>
      <c r="L141" s="303">
        <v>1008.9</v>
      </c>
      <c r="M141" s="303">
        <v>978.05</v>
      </c>
      <c r="N141" s="318">
        <v>11115600</v>
      </c>
      <c r="O141" s="319">
        <v>2.3649021991380262E-2</v>
      </c>
    </row>
    <row r="142" spans="1:15" ht="15">
      <c r="A142" s="276">
        <v>132</v>
      </c>
      <c r="B142" s="386" t="s">
        <v>50</v>
      </c>
      <c r="C142" s="276" t="s">
        <v>189</v>
      </c>
      <c r="D142" s="315">
        <v>1559.4</v>
      </c>
      <c r="E142" s="315">
        <v>1559.6333333333332</v>
      </c>
      <c r="F142" s="316">
        <v>1545.3666666666663</v>
      </c>
      <c r="G142" s="316">
        <v>1531.333333333333</v>
      </c>
      <c r="H142" s="316">
        <v>1517.0666666666662</v>
      </c>
      <c r="I142" s="316">
        <v>1573.6666666666665</v>
      </c>
      <c r="J142" s="316">
        <v>1587.9333333333334</v>
      </c>
      <c r="K142" s="316">
        <v>1601.9666666666667</v>
      </c>
      <c r="L142" s="303">
        <v>1573.9</v>
      </c>
      <c r="M142" s="303">
        <v>1545.6</v>
      </c>
      <c r="N142" s="318">
        <v>5691750</v>
      </c>
      <c r="O142" s="319">
        <v>1.2136569751933848E-2</v>
      </c>
    </row>
    <row r="143" spans="1:15" ht="15">
      <c r="A143" s="276">
        <v>133</v>
      </c>
      <c r="B143" s="386" t="s">
        <v>52</v>
      </c>
      <c r="C143" s="276" t="s">
        <v>190</v>
      </c>
      <c r="D143" s="315">
        <v>2809.25</v>
      </c>
      <c r="E143" s="315">
        <v>2813.6666666666665</v>
      </c>
      <c r="F143" s="316">
        <v>2792.583333333333</v>
      </c>
      <c r="G143" s="316">
        <v>2775.9166666666665</v>
      </c>
      <c r="H143" s="316">
        <v>2754.833333333333</v>
      </c>
      <c r="I143" s="316">
        <v>2830.333333333333</v>
      </c>
      <c r="J143" s="316">
        <v>2851.4166666666661</v>
      </c>
      <c r="K143" s="316">
        <v>2868.083333333333</v>
      </c>
      <c r="L143" s="303">
        <v>2834.75</v>
      </c>
      <c r="M143" s="303">
        <v>2797</v>
      </c>
      <c r="N143" s="318">
        <v>749750</v>
      </c>
      <c r="O143" s="319">
        <v>7.3899899227410143E-3</v>
      </c>
    </row>
    <row r="144" spans="1:15" ht="15">
      <c r="A144" s="276">
        <v>134</v>
      </c>
      <c r="B144" s="386" t="s">
        <v>42</v>
      </c>
      <c r="C144" s="276" t="s">
        <v>191</v>
      </c>
      <c r="D144" s="315">
        <v>321.7</v>
      </c>
      <c r="E144" s="315">
        <v>321.63333333333327</v>
      </c>
      <c r="F144" s="316">
        <v>319.86666666666656</v>
      </c>
      <c r="G144" s="316">
        <v>318.0333333333333</v>
      </c>
      <c r="H144" s="316">
        <v>316.26666666666659</v>
      </c>
      <c r="I144" s="316">
        <v>323.46666666666653</v>
      </c>
      <c r="J144" s="316">
        <v>325.23333333333329</v>
      </c>
      <c r="K144" s="316">
        <v>327.06666666666649</v>
      </c>
      <c r="L144" s="303">
        <v>323.39999999999998</v>
      </c>
      <c r="M144" s="303">
        <v>319.8</v>
      </c>
      <c r="N144" s="318">
        <v>3303000</v>
      </c>
      <c r="O144" s="319">
        <v>6.3768115942028983E-2</v>
      </c>
    </row>
    <row r="145" spans="1:15" ht="15">
      <c r="A145" s="276">
        <v>135</v>
      </c>
      <c r="B145" s="386" t="s">
        <v>44</v>
      </c>
      <c r="C145" s="276" t="s">
        <v>192</v>
      </c>
      <c r="D145" s="315">
        <v>497.5</v>
      </c>
      <c r="E145" s="315">
        <v>495.88333333333338</v>
      </c>
      <c r="F145" s="316">
        <v>490.11666666666679</v>
      </c>
      <c r="G145" s="316">
        <v>482.73333333333341</v>
      </c>
      <c r="H145" s="316">
        <v>476.96666666666681</v>
      </c>
      <c r="I145" s="316">
        <v>503.26666666666677</v>
      </c>
      <c r="J145" s="316">
        <v>509.0333333333333</v>
      </c>
      <c r="K145" s="316">
        <v>516.41666666666674</v>
      </c>
      <c r="L145" s="303">
        <v>501.65</v>
      </c>
      <c r="M145" s="303">
        <v>488.5</v>
      </c>
      <c r="N145" s="318">
        <v>4195800</v>
      </c>
      <c r="O145" s="319">
        <v>4.3160459450052209E-2</v>
      </c>
    </row>
    <row r="146" spans="1:15" ht="15">
      <c r="A146" s="276">
        <v>136</v>
      </c>
      <c r="B146" s="386" t="s">
        <v>50</v>
      </c>
      <c r="C146" s="276" t="s">
        <v>193</v>
      </c>
      <c r="D146" s="315">
        <v>1180</v>
      </c>
      <c r="E146" s="315">
        <v>1182.1499999999999</v>
      </c>
      <c r="F146" s="316">
        <v>1170.0999999999997</v>
      </c>
      <c r="G146" s="316">
        <v>1160.1999999999998</v>
      </c>
      <c r="H146" s="316">
        <v>1148.1499999999996</v>
      </c>
      <c r="I146" s="316">
        <v>1192.0499999999997</v>
      </c>
      <c r="J146" s="316">
        <v>1204.0999999999999</v>
      </c>
      <c r="K146" s="316">
        <v>1213.9999999999998</v>
      </c>
      <c r="L146" s="303">
        <v>1194.2</v>
      </c>
      <c r="M146" s="303">
        <v>1172.25</v>
      </c>
      <c r="N146" s="318">
        <v>1415400</v>
      </c>
      <c r="O146" s="319">
        <v>-2.1297192642787996E-2</v>
      </c>
    </row>
    <row r="147" spans="1:15" ht="15">
      <c r="A147" s="276">
        <v>137</v>
      </c>
      <c r="B147" s="386" t="s">
        <v>37</v>
      </c>
      <c r="C147" s="276" t="s">
        <v>195</v>
      </c>
      <c r="D147" s="315">
        <v>5357.1</v>
      </c>
      <c r="E147" s="315">
        <v>5353.95</v>
      </c>
      <c r="F147" s="316">
        <v>5309.9</v>
      </c>
      <c r="G147" s="316">
        <v>5262.7</v>
      </c>
      <c r="H147" s="316">
        <v>5218.6499999999996</v>
      </c>
      <c r="I147" s="316">
        <v>5401.15</v>
      </c>
      <c r="J147" s="316">
        <v>5445.2000000000007</v>
      </c>
      <c r="K147" s="316">
        <v>5492.4</v>
      </c>
      <c r="L147" s="303">
        <v>5398</v>
      </c>
      <c r="M147" s="303">
        <v>5306.75</v>
      </c>
      <c r="N147" s="318">
        <v>1395600</v>
      </c>
      <c r="O147" s="319">
        <v>4.4767180715676001E-2</v>
      </c>
    </row>
    <row r="148" spans="1:15" ht="15">
      <c r="A148" s="276">
        <v>138</v>
      </c>
      <c r="B148" s="386" t="s">
        <v>180</v>
      </c>
      <c r="C148" s="276" t="s">
        <v>197</v>
      </c>
      <c r="D148" s="315">
        <v>475.8</v>
      </c>
      <c r="E148" s="315">
        <v>473.66666666666669</v>
      </c>
      <c r="F148" s="316">
        <v>470.63333333333338</v>
      </c>
      <c r="G148" s="316">
        <v>465.4666666666667</v>
      </c>
      <c r="H148" s="316">
        <v>462.43333333333339</v>
      </c>
      <c r="I148" s="316">
        <v>478.83333333333337</v>
      </c>
      <c r="J148" s="316">
        <v>481.86666666666667</v>
      </c>
      <c r="K148" s="316">
        <v>487.03333333333336</v>
      </c>
      <c r="L148" s="303">
        <v>476.7</v>
      </c>
      <c r="M148" s="303">
        <v>468.5</v>
      </c>
      <c r="N148" s="318">
        <v>19342700</v>
      </c>
      <c r="O148" s="319">
        <v>-1.5157532433148001E-2</v>
      </c>
    </row>
    <row r="149" spans="1:15" ht="15">
      <c r="A149" s="276">
        <v>139</v>
      </c>
      <c r="B149" s="386" t="s">
        <v>113</v>
      </c>
      <c r="C149" s="276" t="s">
        <v>198</v>
      </c>
      <c r="D149" s="315">
        <v>171</v>
      </c>
      <c r="E149" s="315">
        <v>168.21666666666667</v>
      </c>
      <c r="F149" s="316">
        <v>164.63333333333333</v>
      </c>
      <c r="G149" s="316">
        <v>158.26666666666665</v>
      </c>
      <c r="H149" s="316">
        <v>154.68333333333331</v>
      </c>
      <c r="I149" s="316">
        <v>174.58333333333334</v>
      </c>
      <c r="J149" s="316">
        <v>178.16666666666666</v>
      </c>
      <c r="K149" s="316">
        <v>184.53333333333336</v>
      </c>
      <c r="L149" s="303">
        <v>171.8</v>
      </c>
      <c r="M149" s="303">
        <v>161.85</v>
      </c>
      <c r="N149" s="318">
        <v>78287400</v>
      </c>
      <c r="O149" s="319">
        <v>2.6001462582270252E-2</v>
      </c>
    </row>
    <row r="150" spans="1:15" ht="15">
      <c r="A150" s="276">
        <v>140</v>
      </c>
      <c r="B150" s="386" t="s">
        <v>64</v>
      </c>
      <c r="C150" s="276" t="s">
        <v>199</v>
      </c>
      <c r="D150" s="315">
        <v>850.25</v>
      </c>
      <c r="E150" s="315">
        <v>845.41666666666663</v>
      </c>
      <c r="F150" s="316">
        <v>838.83333333333326</v>
      </c>
      <c r="G150" s="316">
        <v>827.41666666666663</v>
      </c>
      <c r="H150" s="316">
        <v>820.83333333333326</v>
      </c>
      <c r="I150" s="316">
        <v>856.83333333333326</v>
      </c>
      <c r="J150" s="316">
        <v>863.41666666666652</v>
      </c>
      <c r="K150" s="316">
        <v>874.83333333333326</v>
      </c>
      <c r="L150" s="303">
        <v>852</v>
      </c>
      <c r="M150" s="303">
        <v>834</v>
      </c>
      <c r="N150" s="318">
        <v>1826000</v>
      </c>
      <c r="O150" s="319">
        <v>-1.2439156300703082E-2</v>
      </c>
    </row>
    <row r="151" spans="1:15" ht="15">
      <c r="A151" s="276">
        <v>141</v>
      </c>
      <c r="B151" s="386" t="s">
        <v>107</v>
      </c>
      <c r="C151" s="276" t="s">
        <v>200</v>
      </c>
      <c r="D151" s="315">
        <v>397.35</v>
      </c>
      <c r="E151" s="315">
        <v>394.86666666666662</v>
      </c>
      <c r="F151" s="316">
        <v>390.48333333333323</v>
      </c>
      <c r="G151" s="316">
        <v>383.61666666666662</v>
      </c>
      <c r="H151" s="316">
        <v>379.23333333333323</v>
      </c>
      <c r="I151" s="316">
        <v>401.73333333333323</v>
      </c>
      <c r="J151" s="316">
        <v>406.11666666666656</v>
      </c>
      <c r="K151" s="316">
        <v>412.98333333333323</v>
      </c>
      <c r="L151" s="303">
        <v>399.25</v>
      </c>
      <c r="M151" s="303">
        <v>388</v>
      </c>
      <c r="N151" s="318">
        <v>28131200</v>
      </c>
      <c r="O151" s="319">
        <v>6.1074230537115269E-2</v>
      </c>
    </row>
    <row r="152" spans="1:15" ht="15">
      <c r="A152" s="276">
        <v>142</v>
      </c>
      <c r="B152" s="386" t="s">
        <v>89</v>
      </c>
      <c r="C152" s="276" t="s">
        <v>202</v>
      </c>
      <c r="D152" s="315">
        <v>220.2</v>
      </c>
      <c r="E152" s="315">
        <v>221.85</v>
      </c>
      <c r="F152" s="316">
        <v>214.7</v>
      </c>
      <c r="G152" s="316">
        <v>209.2</v>
      </c>
      <c r="H152" s="316">
        <v>202.04999999999998</v>
      </c>
      <c r="I152" s="316">
        <v>227.35</v>
      </c>
      <c r="J152" s="316">
        <v>234.50000000000003</v>
      </c>
      <c r="K152" s="316">
        <v>240</v>
      </c>
      <c r="L152" s="303">
        <v>229</v>
      </c>
      <c r="M152" s="303">
        <v>216.35</v>
      </c>
      <c r="N152" s="318">
        <v>30276000</v>
      </c>
      <c r="O152" s="319">
        <v>5.2675498070303535E-2</v>
      </c>
    </row>
    <row r="153" spans="1:15">
      <c r="A153" s="276">
        <v>143</v>
      </c>
      <c r="B153" s="295"/>
      <c r="C153" s="295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</row>
    <row r="155" spans="1:15">
      <c r="A155" s="276">
        <v>145</v>
      </c>
      <c r="B155" s="295"/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5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295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C158" s="291"/>
      <c r="D158" s="291"/>
      <c r="E158" s="291"/>
      <c r="F158" s="290"/>
      <c r="G158" s="290"/>
      <c r="H158" s="290"/>
      <c r="I158" s="290"/>
      <c r="J158" s="290"/>
      <c r="K158" s="290"/>
      <c r="L158" s="290"/>
      <c r="M158" s="290"/>
    </row>
    <row r="159" spans="1:15">
      <c r="A159" s="276"/>
      <c r="B159" s="299"/>
      <c r="C159" s="291"/>
      <c r="D159" s="291"/>
      <c r="E159" s="291"/>
      <c r="F159" s="290"/>
      <c r="G159" s="290"/>
      <c r="H159" s="290"/>
      <c r="I159" s="290"/>
      <c r="J159" s="290"/>
      <c r="K159" s="290"/>
      <c r="L159" s="290"/>
      <c r="M159" s="290"/>
    </row>
    <row r="160" spans="1:15">
      <c r="A160" s="276"/>
      <c r="B160" s="320"/>
      <c r="C160" s="291"/>
      <c r="D160" s="291"/>
      <c r="E160" s="291"/>
      <c r="F160" s="290"/>
      <c r="G160" s="290"/>
      <c r="H160" s="290"/>
      <c r="I160" s="290"/>
      <c r="J160" s="290"/>
      <c r="K160" s="290"/>
      <c r="L160" s="290"/>
      <c r="M160" s="290"/>
    </row>
    <row r="161" spans="1:13">
      <c r="A161" s="276"/>
      <c r="B161" s="320"/>
      <c r="D161" s="320"/>
      <c r="E161" s="320"/>
      <c r="F161" s="322"/>
      <c r="G161" s="322"/>
      <c r="H161" s="290"/>
      <c r="I161" s="322"/>
      <c r="J161" s="322"/>
      <c r="K161" s="322"/>
      <c r="L161" s="322"/>
      <c r="M161" s="322"/>
    </row>
    <row r="162" spans="1:13">
      <c r="A162" s="276"/>
      <c r="B162" s="320"/>
      <c r="D162" s="320"/>
      <c r="E162" s="320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B166" s="321"/>
      <c r="D166" s="321"/>
      <c r="E166" s="321"/>
      <c r="F166" s="322"/>
      <c r="G166" s="322"/>
      <c r="H166" s="322"/>
      <c r="I166" s="322"/>
      <c r="J166" s="322"/>
      <c r="K166" s="322"/>
      <c r="L166" s="322"/>
      <c r="M166" s="322"/>
    </row>
    <row r="167" spans="1:13">
      <c r="A167" s="289"/>
      <c r="B167" s="321"/>
      <c r="D167" s="321"/>
      <c r="E167" s="321"/>
      <c r="F167" s="322"/>
      <c r="G167" s="322"/>
      <c r="H167" s="322"/>
      <c r="I167" s="322"/>
      <c r="J167" s="322"/>
      <c r="K167" s="322"/>
      <c r="L167" s="322"/>
      <c r="M167" s="322"/>
    </row>
    <row r="168" spans="1:13">
      <c r="A168" s="289"/>
      <c r="B168" s="321"/>
      <c r="D168" s="321"/>
      <c r="E168" s="321"/>
      <c r="F168" s="322"/>
      <c r="G168" s="322"/>
      <c r="H168" s="322"/>
      <c r="I168" s="322"/>
      <c r="J168" s="322"/>
      <c r="K168" s="322"/>
      <c r="L168" s="322"/>
      <c r="M168" s="322"/>
    </row>
    <row r="169" spans="1:13">
      <c r="H169" s="322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D19" sqref="D19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44201</v>
      </c>
    </row>
    <row r="7" spans="1:15">
      <c r="A7"/>
    </row>
    <row r="8" spans="1:15" ht="28.5" customHeight="1">
      <c r="A8" s="555" t="s">
        <v>16</v>
      </c>
      <c r="B8" s="556" t="s">
        <v>18</v>
      </c>
      <c r="C8" s="554" t="s">
        <v>19</v>
      </c>
      <c r="D8" s="554" t="s">
        <v>20</v>
      </c>
      <c r="E8" s="554" t="s">
        <v>21</v>
      </c>
      <c r="F8" s="554"/>
      <c r="G8" s="554"/>
      <c r="H8" s="554" t="s">
        <v>22</v>
      </c>
      <c r="I8" s="554"/>
      <c r="J8" s="554"/>
      <c r="K8" s="273"/>
      <c r="L8" s="281"/>
      <c r="M8" s="281"/>
    </row>
    <row r="9" spans="1:15" ht="36" customHeight="1">
      <c r="A9" s="550"/>
      <c r="B9" s="552"/>
      <c r="C9" s="557" t="s">
        <v>23</v>
      </c>
      <c r="D9" s="557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14132.9</v>
      </c>
      <c r="D10" s="302">
        <v>14078.199999999999</v>
      </c>
      <c r="E10" s="302">
        <v>14008.449999999997</v>
      </c>
      <c r="F10" s="302">
        <v>13883.999999999998</v>
      </c>
      <c r="G10" s="302">
        <v>13814.249999999996</v>
      </c>
      <c r="H10" s="302">
        <v>14202.649999999998</v>
      </c>
      <c r="I10" s="302">
        <v>14272.400000000001</v>
      </c>
      <c r="J10" s="302">
        <v>14396.849999999999</v>
      </c>
      <c r="K10" s="301">
        <v>14147.95</v>
      </c>
      <c r="L10" s="301">
        <v>13953.75</v>
      </c>
      <c r="M10" s="306"/>
    </row>
    <row r="11" spans="1:15">
      <c r="A11" s="300">
        <v>2</v>
      </c>
      <c r="B11" s="276" t="s">
        <v>220</v>
      </c>
      <c r="C11" s="303">
        <v>31212.45</v>
      </c>
      <c r="D11" s="278">
        <v>31198.566666666669</v>
      </c>
      <c r="E11" s="278">
        <v>30907.53333333334</v>
      </c>
      <c r="F11" s="278">
        <v>30602.616666666672</v>
      </c>
      <c r="G11" s="278">
        <v>30311.583333333343</v>
      </c>
      <c r="H11" s="278">
        <v>31503.483333333337</v>
      </c>
      <c r="I11" s="278">
        <v>31794.51666666667</v>
      </c>
      <c r="J11" s="278">
        <v>32099.433333333334</v>
      </c>
      <c r="K11" s="303">
        <v>31489.599999999999</v>
      </c>
      <c r="L11" s="303">
        <v>30893.65</v>
      </c>
      <c r="M11" s="306"/>
    </row>
    <row r="12" spans="1:15">
      <c r="A12" s="300">
        <v>3</v>
      </c>
      <c r="B12" s="284" t="s">
        <v>221</v>
      </c>
      <c r="C12" s="303">
        <v>1670.85</v>
      </c>
      <c r="D12" s="278">
        <v>1663.4833333333333</v>
      </c>
      <c r="E12" s="278">
        <v>1654.1666666666667</v>
      </c>
      <c r="F12" s="278">
        <v>1637.4833333333333</v>
      </c>
      <c r="G12" s="278">
        <v>1628.1666666666667</v>
      </c>
      <c r="H12" s="278">
        <v>1680.1666666666667</v>
      </c>
      <c r="I12" s="278">
        <v>1689.4833333333333</v>
      </c>
      <c r="J12" s="278">
        <v>1706.1666666666667</v>
      </c>
      <c r="K12" s="303">
        <v>1672.8</v>
      </c>
      <c r="L12" s="303">
        <v>1646.8</v>
      </c>
      <c r="M12" s="306"/>
    </row>
    <row r="13" spans="1:15">
      <c r="A13" s="300">
        <v>4</v>
      </c>
      <c r="B13" s="276" t="s">
        <v>222</v>
      </c>
      <c r="C13" s="303">
        <v>3716.1</v>
      </c>
      <c r="D13" s="278">
        <v>3703.1999999999994</v>
      </c>
      <c r="E13" s="278">
        <v>3687.5999999999985</v>
      </c>
      <c r="F13" s="278">
        <v>3659.099999999999</v>
      </c>
      <c r="G13" s="278">
        <v>3643.4999999999982</v>
      </c>
      <c r="H13" s="278">
        <v>3731.6999999999989</v>
      </c>
      <c r="I13" s="278">
        <v>3747.3</v>
      </c>
      <c r="J13" s="278">
        <v>3775.7999999999993</v>
      </c>
      <c r="K13" s="303">
        <v>3718.8</v>
      </c>
      <c r="L13" s="303">
        <v>3674.7</v>
      </c>
      <c r="M13" s="306"/>
    </row>
    <row r="14" spans="1:15">
      <c r="A14" s="300">
        <v>5</v>
      </c>
      <c r="B14" s="276" t="s">
        <v>223</v>
      </c>
      <c r="C14" s="303">
        <v>25110.05</v>
      </c>
      <c r="D14" s="278">
        <v>24925.949999999997</v>
      </c>
      <c r="E14" s="278">
        <v>24693.049999999996</v>
      </c>
      <c r="F14" s="278">
        <v>24276.05</v>
      </c>
      <c r="G14" s="278">
        <v>24043.149999999998</v>
      </c>
      <c r="H14" s="278">
        <v>25342.949999999993</v>
      </c>
      <c r="I14" s="278">
        <v>25575.849999999995</v>
      </c>
      <c r="J14" s="278">
        <v>25992.849999999991</v>
      </c>
      <c r="K14" s="303">
        <v>25158.85</v>
      </c>
      <c r="L14" s="303">
        <v>24508.95</v>
      </c>
      <c r="M14" s="306"/>
    </row>
    <row r="15" spans="1:15">
      <c r="A15" s="300">
        <v>6</v>
      </c>
      <c r="B15" s="276" t="s">
        <v>224</v>
      </c>
      <c r="C15" s="303">
        <v>2877.85</v>
      </c>
      <c r="D15" s="278">
        <v>2863.5666666666671</v>
      </c>
      <c r="E15" s="278">
        <v>2844.983333333334</v>
      </c>
      <c r="F15" s="278">
        <v>2812.1166666666668</v>
      </c>
      <c r="G15" s="278">
        <v>2793.5333333333338</v>
      </c>
      <c r="H15" s="278">
        <v>2896.4333333333343</v>
      </c>
      <c r="I15" s="278">
        <v>2915.0166666666673</v>
      </c>
      <c r="J15" s="278">
        <v>2947.8833333333346</v>
      </c>
      <c r="K15" s="303">
        <v>2882.15</v>
      </c>
      <c r="L15" s="303">
        <v>2830.7</v>
      </c>
      <c r="M15" s="306"/>
    </row>
    <row r="16" spans="1:15">
      <c r="A16" s="300">
        <v>7</v>
      </c>
      <c r="B16" s="276" t="s">
        <v>225</v>
      </c>
      <c r="C16" s="303">
        <v>6086.25</v>
      </c>
      <c r="D16" s="278">
        <v>6050.6833333333343</v>
      </c>
      <c r="E16" s="278">
        <v>6009.6666666666688</v>
      </c>
      <c r="F16" s="278">
        <v>5933.0833333333348</v>
      </c>
      <c r="G16" s="278">
        <v>5892.0666666666693</v>
      </c>
      <c r="H16" s="278">
        <v>6127.2666666666682</v>
      </c>
      <c r="I16" s="278">
        <v>6168.2833333333347</v>
      </c>
      <c r="J16" s="278">
        <v>6244.8666666666677</v>
      </c>
      <c r="K16" s="303">
        <v>6091.7</v>
      </c>
      <c r="L16" s="303">
        <v>5974.1</v>
      </c>
      <c r="M16" s="306"/>
    </row>
    <row r="17" spans="1:13">
      <c r="A17" s="300">
        <v>8</v>
      </c>
      <c r="B17" s="276" t="s">
        <v>802</v>
      </c>
      <c r="C17" s="276">
        <v>1282.05</v>
      </c>
      <c r="D17" s="278">
        <v>1276.4000000000001</v>
      </c>
      <c r="E17" s="278">
        <v>1267.8000000000002</v>
      </c>
      <c r="F17" s="278">
        <v>1253.5500000000002</v>
      </c>
      <c r="G17" s="278">
        <v>1244.9500000000003</v>
      </c>
      <c r="H17" s="278">
        <v>1290.6500000000001</v>
      </c>
      <c r="I17" s="278">
        <v>1299.25</v>
      </c>
      <c r="J17" s="278">
        <v>1313.5</v>
      </c>
      <c r="K17" s="276">
        <v>1285</v>
      </c>
      <c r="L17" s="276">
        <v>1262.1500000000001</v>
      </c>
      <c r="M17" s="276">
        <v>3.32674</v>
      </c>
    </row>
    <row r="18" spans="1:13">
      <c r="A18" s="300">
        <v>9</v>
      </c>
      <c r="B18" s="276" t="s">
        <v>295</v>
      </c>
      <c r="C18" s="276">
        <v>15668.05</v>
      </c>
      <c r="D18" s="278">
        <v>15720.616666666667</v>
      </c>
      <c r="E18" s="278">
        <v>15578.333333333334</v>
      </c>
      <c r="F18" s="278">
        <v>15488.616666666667</v>
      </c>
      <c r="G18" s="278">
        <v>15346.333333333334</v>
      </c>
      <c r="H18" s="278">
        <v>15810.333333333334</v>
      </c>
      <c r="I18" s="278">
        <v>15952.616666666667</v>
      </c>
      <c r="J18" s="278">
        <v>16042.333333333334</v>
      </c>
      <c r="K18" s="276">
        <v>15862.9</v>
      </c>
      <c r="L18" s="276">
        <v>15630.9</v>
      </c>
      <c r="M18" s="276">
        <v>0.16722999999999999</v>
      </c>
    </row>
    <row r="19" spans="1:13">
      <c r="A19" s="300">
        <v>10</v>
      </c>
      <c r="B19" s="276" t="s">
        <v>227</v>
      </c>
      <c r="C19" s="276">
        <v>89.35</v>
      </c>
      <c r="D19" s="278">
        <v>89.716666666666654</v>
      </c>
      <c r="E19" s="278">
        <v>87.933333333333309</v>
      </c>
      <c r="F19" s="278">
        <v>86.516666666666652</v>
      </c>
      <c r="G19" s="278">
        <v>84.733333333333306</v>
      </c>
      <c r="H19" s="278">
        <v>91.133333333333312</v>
      </c>
      <c r="I19" s="278">
        <v>92.916666666666643</v>
      </c>
      <c r="J19" s="278">
        <v>94.333333333333314</v>
      </c>
      <c r="K19" s="276">
        <v>91.5</v>
      </c>
      <c r="L19" s="276">
        <v>88.3</v>
      </c>
      <c r="M19" s="276">
        <v>47.729340000000001</v>
      </c>
    </row>
    <row r="20" spans="1:13">
      <c r="A20" s="300">
        <v>11</v>
      </c>
      <c r="B20" s="276" t="s">
        <v>228</v>
      </c>
      <c r="C20" s="276">
        <v>166.8</v>
      </c>
      <c r="D20" s="278">
        <v>166.51666666666668</v>
      </c>
      <c r="E20" s="278">
        <v>164.38333333333335</v>
      </c>
      <c r="F20" s="278">
        <v>161.96666666666667</v>
      </c>
      <c r="G20" s="278">
        <v>159.83333333333334</v>
      </c>
      <c r="H20" s="278">
        <v>168.93333333333337</v>
      </c>
      <c r="I20" s="278">
        <v>171.06666666666669</v>
      </c>
      <c r="J20" s="278">
        <v>173.48333333333338</v>
      </c>
      <c r="K20" s="276">
        <v>168.65</v>
      </c>
      <c r="L20" s="276">
        <v>164.1</v>
      </c>
      <c r="M20" s="276">
        <v>19.272839999999999</v>
      </c>
    </row>
    <row r="21" spans="1:13">
      <c r="A21" s="300">
        <v>12</v>
      </c>
      <c r="B21" s="276" t="s">
        <v>38</v>
      </c>
      <c r="C21" s="276">
        <v>1641.4</v>
      </c>
      <c r="D21" s="278">
        <v>1639.4666666666665</v>
      </c>
      <c r="E21" s="278">
        <v>1629.9333333333329</v>
      </c>
      <c r="F21" s="278">
        <v>1618.4666666666665</v>
      </c>
      <c r="G21" s="278">
        <v>1608.9333333333329</v>
      </c>
      <c r="H21" s="278">
        <v>1650.9333333333329</v>
      </c>
      <c r="I21" s="278">
        <v>1660.4666666666662</v>
      </c>
      <c r="J21" s="278">
        <v>1671.9333333333329</v>
      </c>
      <c r="K21" s="276">
        <v>1649</v>
      </c>
      <c r="L21" s="276">
        <v>1628</v>
      </c>
      <c r="M21" s="276">
        <v>14.461740000000001</v>
      </c>
    </row>
    <row r="22" spans="1:13">
      <c r="A22" s="300">
        <v>13</v>
      </c>
      <c r="B22" s="276" t="s">
        <v>296</v>
      </c>
      <c r="C22" s="276">
        <v>375.6</v>
      </c>
      <c r="D22" s="278">
        <v>376.13333333333338</v>
      </c>
      <c r="E22" s="278">
        <v>370.46666666666675</v>
      </c>
      <c r="F22" s="278">
        <v>365.33333333333337</v>
      </c>
      <c r="G22" s="278">
        <v>359.66666666666674</v>
      </c>
      <c r="H22" s="278">
        <v>381.26666666666677</v>
      </c>
      <c r="I22" s="278">
        <v>386.93333333333339</v>
      </c>
      <c r="J22" s="278">
        <v>392.06666666666678</v>
      </c>
      <c r="K22" s="276">
        <v>381.8</v>
      </c>
      <c r="L22" s="276">
        <v>371</v>
      </c>
      <c r="M22" s="276">
        <v>12.78975</v>
      </c>
    </row>
    <row r="23" spans="1:13">
      <c r="A23" s="300">
        <v>14</v>
      </c>
      <c r="B23" s="276" t="s">
        <v>41</v>
      </c>
      <c r="C23" s="276">
        <v>498.9</v>
      </c>
      <c r="D23" s="278">
        <v>501.66666666666669</v>
      </c>
      <c r="E23" s="278">
        <v>492.43333333333339</v>
      </c>
      <c r="F23" s="278">
        <v>485.9666666666667</v>
      </c>
      <c r="G23" s="278">
        <v>476.73333333333341</v>
      </c>
      <c r="H23" s="278">
        <v>508.13333333333338</v>
      </c>
      <c r="I23" s="278">
        <v>517.36666666666656</v>
      </c>
      <c r="J23" s="278">
        <v>523.83333333333337</v>
      </c>
      <c r="K23" s="276">
        <v>510.9</v>
      </c>
      <c r="L23" s="276">
        <v>495.2</v>
      </c>
      <c r="M23" s="276">
        <v>99.988029999999995</v>
      </c>
    </row>
    <row r="24" spans="1:13">
      <c r="A24" s="300">
        <v>15</v>
      </c>
      <c r="B24" s="276" t="s">
        <v>43</v>
      </c>
      <c r="C24" s="276">
        <v>50.2</v>
      </c>
      <c r="D24" s="278">
        <v>50.333333333333336</v>
      </c>
      <c r="E24" s="278">
        <v>49.766666666666673</v>
      </c>
      <c r="F24" s="278">
        <v>49.333333333333336</v>
      </c>
      <c r="G24" s="278">
        <v>48.766666666666673</v>
      </c>
      <c r="H24" s="278">
        <v>50.766666666666673</v>
      </c>
      <c r="I24" s="278">
        <v>51.333333333333336</v>
      </c>
      <c r="J24" s="278">
        <v>51.766666666666673</v>
      </c>
      <c r="K24" s="276">
        <v>50.9</v>
      </c>
      <c r="L24" s="276">
        <v>49.9</v>
      </c>
      <c r="M24" s="276">
        <v>65.577489999999997</v>
      </c>
    </row>
    <row r="25" spans="1:13">
      <c r="A25" s="300">
        <v>16</v>
      </c>
      <c r="B25" s="276" t="s">
        <v>298</v>
      </c>
      <c r="C25" s="276">
        <v>441.2</v>
      </c>
      <c r="D25" s="278">
        <v>440.58333333333331</v>
      </c>
      <c r="E25" s="278">
        <v>435.71666666666664</v>
      </c>
      <c r="F25" s="278">
        <v>430.23333333333335</v>
      </c>
      <c r="G25" s="278">
        <v>425.36666666666667</v>
      </c>
      <c r="H25" s="278">
        <v>446.06666666666661</v>
      </c>
      <c r="I25" s="278">
        <v>450.93333333333328</v>
      </c>
      <c r="J25" s="278">
        <v>456.41666666666657</v>
      </c>
      <c r="K25" s="276">
        <v>445.45</v>
      </c>
      <c r="L25" s="276">
        <v>435.1</v>
      </c>
      <c r="M25" s="276">
        <v>4.5446999999999997</v>
      </c>
    </row>
    <row r="26" spans="1:13">
      <c r="A26" s="300">
        <v>17</v>
      </c>
      <c r="B26" s="276" t="s">
        <v>229</v>
      </c>
      <c r="C26" s="276">
        <v>1649.8</v>
      </c>
      <c r="D26" s="278">
        <v>1655.5666666666666</v>
      </c>
      <c r="E26" s="278">
        <v>1636.2333333333331</v>
      </c>
      <c r="F26" s="278">
        <v>1622.6666666666665</v>
      </c>
      <c r="G26" s="278">
        <v>1603.333333333333</v>
      </c>
      <c r="H26" s="278">
        <v>1669.1333333333332</v>
      </c>
      <c r="I26" s="278">
        <v>1688.4666666666667</v>
      </c>
      <c r="J26" s="278">
        <v>1702.0333333333333</v>
      </c>
      <c r="K26" s="276">
        <v>1674.9</v>
      </c>
      <c r="L26" s="276">
        <v>1642</v>
      </c>
      <c r="M26" s="276">
        <v>0.91173999999999999</v>
      </c>
    </row>
    <row r="27" spans="1:13">
      <c r="A27" s="300">
        <v>18</v>
      </c>
      <c r="B27" s="276" t="s">
        <v>230</v>
      </c>
      <c r="C27" s="276">
        <v>2967.2</v>
      </c>
      <c r="D27" s="278">
        <v>2965.4</v>
      </c>
      <c r="E27" s="278">
        <v>2946.8</v>
      </c>
      <c r="F27" s="278">
        <v>2926.4</v>
      </c>
      <c r="G27" s="278">
        <v>2907.8</v>
      </c>
      <c r="H27" s="278">
        <v>2985.8</v>
      </c>
      <c r="I27" s="278">
        <v>3004.3999999999996</v>
      </c>
      <c r="J27" s="278">
        <v>3024.8</v>
      </c>
      <c r="K27" s="276">
        <v>2984</v>
      </c>
      <c r="L27" s="276">
        <v>2945</v>
      </c>
      <c r="M27" s="276">
        <v>0.68869999999999998</v>
      </c>
    </row>
    <row r="28" spans="1:13">
      <c r="A28" s="300">
        <v>19</v>
      </c>
      <c r="B28" s="276" t="s">
        <v>45</v>
      </c>
      <c r="C28" s="276">
        <v>965.75</v>
      </c>
      <c r="D28" s="278">
        <v>953.88333333333333</v>
      </c>
      <c r="E28" s="278">
        <v>935.76666666666665</v>
      </c>
      <c r="F28" s="278">
        <v>905.7833333333333</v>
      </c>
      <c r="G28" s="278">
        <v>887.66666666666663</v>
      </c>
      <c r="H28" s="278">
        <v>983.86666666666667</v>
      </c>
      <c r="I28" s="278">
        <v>1001.9833333333332</v>
      </c>
      <c r="J28" s="278">
        <v>1031.9666666666667</v>
      </c>
      <c r="K28" s="276">
        <v>972</v>
      </c>
      <c r="L28" s="276">
        <v>923.9</v>
      </c>
      <c r="M28" s="276">
        <v>15.23954</v>
      </c>
    </row>
    <row r="29" spans="1:13">
      <c r="A29" s="300">
        <v>20</v>
      </c>
      <c r="B29" s="276" t="s">
        <v>46</v>
      </c>
      <c r="C29" s="276">
        <v>252.9</v>
      </c>
      <c r="D29" s="278">
        <v>252.23333333333335</v>
      </c>
      <c r="E29" s="278">
        <v>250.66666666666669</v>
      </c>
      <c r="F29" s="278">
        <v>248.43333333333334</v>
      </c>
      <c r="G29" s="278">
        <v>246.86666666666667</v>
      </c>
      <c r="H29" s="278">
        <v>254.4666666666667</v>
      </c>
      <c r="I29" s="278">
        <v>256.03333333333336</v>
      </c>
      <c r="J29" s="278">
        <v>258.26666666666671</v>
      </c>
      <c r="K29" s="276">
        <v>253.8</v>
      </c>
      <c r="L29" s="276">
        <v>250</v>
      </c>
      <c r="M29" s="276">
        <v>48.605840000000001</v>
      </c>
    </row>
    <row r="30" spans="1:13">
      <c r="A30" s="300">
        <v>21</v>
      </c>
      <c r="B30" s="276" t="s">
        <v>47</v>
      </c>
      <c r="C30" s="276">
        <v>2409.25</v>
      </c>
      <c r="D30" s="278">
        <v>2412.1666666666665</v>
      </c>
      <c r="E30" s="278">
        <v>2395.333333333333</v>
      </c>
      <c r="F30" s="278">
        <v>2381.4166666666665</v>
      </c>
      <c r="G30" s="278">
        <v>2364.583333333333</v>
      </c>
      <c r="H30" s="278">
        <v>2426.083333333333</v>
      </c>
      <c r="I30" s="278">
        <v>2442.9166666666661</v>
      </c>
      <c r="J30" s="278">
        <v>2456.833333333333</v>
      </c>
      <c r="K30" s="276">
        <v>2429</v>
      </c>
      <c r="L30" s="276">
        <v>2398.25</v>
      </c>
      <c r="M30" s="276">
        <v>5.2701799999999999</v>
      </c>
    </row>
    <row r="31" spans="1:13">
      <c r="A31" s="300">
        <v>22</v>
      </c>
      <c r="B31" s="276" t="s">
        <v>48</v>
      </c>
      <c r="C31" s="276">
        <v>188.6</v>
      </c>
      <c r="D31" s="278">
        <v>186.26666666666665</v>
      </c>
      <c r="E31" s="278">
        <v>182.83333333333331</v>
      </c>
      <c r="F31" s="278">
        <v>177.06666666666666</v>
      </c>
      <c r="G31" s="278">
        <v>173.63333333333333</v>
      </c>
      <c r="H31" s="278">
        <v>192.0333333333333</v>
      </c>
      <c r="I31" s="278">
        <v>195.46666666666664</v>
      </c>
      <c r="J31" s="278">
        <v>201.23333333333329</v>
      </c>
      <c r="K31" s="276">
        <v>189.7</v>
      </c>
      <c r="L31" s="276">
        <v>180.5</v>
      </c>
      <c r="M31" s="276">
        <v>123.69741999999999</v>
      </c>
    </row>
    <row r="32" spans="1:13">
      <c r="A32" s="300">
        <v>23</v>
      </c>
      <c r="B32" s="276" t="s">
        <v>49</v>
      </c>
      <c r="C32" s="276">
        <v>104.05</v>
      </c>
      <c r="D32" s="278">
        <v>103.10000000000001</v>
      </c>
      <c r="E32" s="278">
        <v>100.45000000000002</v>
      </c>
      <c r="F32" s="278">
        <v>96.850000000000009</v>
      </c>
      <c r="G32" s="278">
        <v>94.200000000000017</v>
      </c>
      <c r="H32" s="278">
        <v>106.70000000000002</v>
      </c>
      <c r="I32" s="278">
        <v>109.35000000000002</v>
      </c>
      <c r="J32" s="278">
        <v>112.95000000000002</v>
      </c>
      <c r="K32" s="276">
        <v>105.75</v>
      </c>
      <c r="L32" s="276">
        <v>99.5</v>
      </c>
      <c r="M32" s="276">
        <v>703.13274000000001</v>
      </c>
    </row>
    <row r="33" spans="1:13">
      <c r="A33" s="300">
        <v>24</v>
      </c>
      <c r="B33" s="276" t="s">
        <v>51</v>
      </c>
      <c r="C33" s="276">
        <v>2753.7</v>
      </c>
      <c r="D33" s="278">
        <v>2763.2666666666664</v>
      </c>
      <c r="E33" s="278">
        <v>2735.4333333333329</v>
      </c>
      <c r="F33" s="278">
        <v>2717.1666666666665</v>
      </c>
      <c r="G33" s="278">
        <v>2689.333333333333</v>
      </c>
      <c r="H33" s="278">
        <v>2781.5333333333328</v>
      </c>
      <c r="I33" s="278">
        <v>2809.3666666666668</v>
      </c>
      <c r="J33" s="278">
        <v>2827.6333333333328</v>
      </c>
      <c r="K33" s="276">
        <v>2791.1</v>
      </c>
      <c r="L33" s="276">
        <v>2745</v>
      </c>
      <c r="M33" s="276">
        <v>13.60486</v>
      </c>
    </row>
    <row r="34" spans="1:13">
      <c r="A34" s="300">
        <v>25</v>
      </c>
      <c r="B34" s="276" t="s">
        <v>226</v>
      </c>
      <c r="C34" s="276">
        <v>883.25</v>
      </c>
      <c r="D34" s="278">
        <v>881</v>
      </c>
      <c r="E34" s="278">
        <v>870.25</v>
      </c>
      <c r="F34" s="278">
        <v>857.25</v>
      </c>
      <c r="G34" s="278">
        <v>846.5</v>
      </c>
      <c r="H34" s="278">
        <v>894</v>
      </c>
      <c r="I34" s="278">
        <v>904.75</v>
      </c>
      <c r="J34" s="278">
        <v>917.75</v>
      </c>
      <c r="K34" s="276">
        <v>891.75</v>
      </c>
      <c r="L34" s="276">
        <v>868</v>
      </c>
      <c r="M34" s="276">
        <v>13.46862</v>
      </c>
    </row>
    <row r="35" spans="1:13">
      <c r="A35" s="300">
        <v>26</v>
      </c>
      <c r="B35" s="276" t="s">
        <v>53</v>
      </c>
      <c r="C35" s="276">
        <v>965.75</v>
      </c>
      <c r="D35" s="278">
        <v>954.13333333333333</v>
      </c>
      <c r="E35" s="278">
        <v>938.26666666666665</v>
      </c>
      <c r="F35" s="278">
        <v>910.7833333333333</v>
      </c>
      <c r="G35" s="278">
        <v>894.91666666666663</v>
      </c>
      <c r="H35" s="278">
        <v>981.61666666666667</v>
      </c>
      <c r="I35" s="278">
        <v>997.48333333333323</v>
      </c>
      <c r="J35" s="278">
        <v>1024.9666666666667</v>
      </c>
      <c r="K35" s="276">
        <v>970</v>
      </c>
      <c r="L35" s="276">
        <v>926.65</v>
      </c>
      <c r="M35" s="276">
        <v>40.657609999999998</v>
      </c>
    </row>
    <row r="36" spans="1:13">
      <c r="A36" s="300">
        <v>27</v>
      </c>
      <c r="B36" s="276" t="s">
        <v>55</v>
      </c>
      <c r="C36" s="276">
        <v>624.70000000000005</v>
      </c>
      <c r="D36" s="278">
        <v>626.33333333333337</v>
      </c>
      <c r="E36" s="278">
        <v>619.66666666666674</v>
      </c>
      <c r="F36" s="278">
        <v>614.63333333333333</v>
      </c>
      <c r="G36" s="278">
        <v>607.9666666666667</v>
      </c>
      <c r="H36" s="278">
        <v>631.36666666666679</v>
      </c>
      <c r="I36" s="278">
        <v>638.03333333333353</v>
      </c>
      <c r="J36" s="278">
        <v>643.06666666666683</v>
      </c>
      <c r="K36" s="276">
        <v>633</v>
      </c>
      <c r="L36" s="276">
        <v>621.29999999999995</v>
      </c>
      <c r="M36" s="276">
        <v>140.68155999999999</v>
      </c>
    </row>
    <row r="37" spans="1:13">
      <c r="A37" s="300">
        <v>28</v>
      </c>
      <c r="B37" s="276" t="s">
        <v>56</v>
      </c>
      <c r="C37" s="276">
        <v>3522.45</v>
      </c>
      <c r="D37" s="278">
        <v>3505.15</v>
      </c>
      <c r="E37" s="278">
        <v>3482.3</v>
      </c>
      <c r="F37" s="278">
        <v>3442.15</v>
      </c>
      <c r="G37" s="278">
        <v>3419.3</v>
      </c>
      <c r="H37" s="278">
        <v>3545.3</v>
      </c>
      <c r="I37" s="278">
        <v>3568.1499999999996</v>
      </c>
      <c r="J37" s="278">
        <v>3608.3</v>
      </c>
      <c r="K37" s="276">
        <v>3528</v>
      </c>
      <c r="L37" s="276">
        <v>3465</v>
      </c>
      <c r="M37" s="276">
        <v>6.4782900000000003</v>
      </c>
    </row>
    <row r="38" spans="1:13">
      <c r="A38" s="300">
        <v>29</v>
      </c>
      <c r="B38" s="276" t="s">
        <v>58</v>
      </c>
      <c r="C38" s="276">
        <v>8898.75</v>
      </c>
      <c r="D38" s="278">
        <v>8935.1666666666661</v>
      </c>
      <c r="E38" s="278">
        <v>8805.3333333333321</v>
      </c>
      <c r="F38" s="278">
        <v>8711.9166666666661</v>
      </c>
      <c r="G38" s="278">
        <v>8582.0833333333321</v>
      </c>
      <c r="H38" s="278">
        <v>9028.5833333333321</v>
      </c>
      <c r="I38" s="278">
        <v>9158.4166666666642</v>
      </c>
      <c r="J38" s="278">
        <v>9251.8333333333321</v>
      </c>
      <c r="K38" s="276">
        <v>9065</v>
      </c>
      <c r="L38" s="276">
        <v>8841.75</v>
      </c>
      <c r="M38" s="276">
        <v>6.1330600000000004</v>
      </c>
    </row>
    <row r="39" spans="1:13">
      <c r="A39" s="300">
        <v>30</v>
      </c>
      <c r="B39" s="276" t="s">
        <v>232</v>
      </c>
      <c r="C39" s="276">
        <v>3142.6</v>
      </c>
      <c r="D39" s="278">
        <v>3138.4833333333336</v>
      </c>
      <c r="E39" s="278">
        <v>3124.4666666666672</v>
      </c>
      <c r="F39" s="278">
        <v>3106.3333333333335</v>
      </c>
      <c r="G39" s="278">
        <v>3092.3166666666671</v>
      </c>
      <c r="H39" s="278">
        <v>3156.6166666666672</v>
      </c>
      <c r="I39" s="278">
        <v>3170.6333333333337</v>
      </c>
      <c r="J39" s="278">
        <v>3188.7666666666673</v>
      </c>
      <c r="K39" s="276">
        <v>3152.5</v>
      </c>
      <c r="L39" s="276">
        <v>3120.35</v>
      </c>
      <c r="M39" s="276">
        <v>0.37408999999999998</v>
      </c>
    </row>
    <row r="40" spans="1:13">
      <c r="A40" s="300">
        <v>31</v>
      </c>
      <c r="B40" s="276" t="s">
        <v>59</v>
      </c>
      <c r="C40" s="276">
        <v>5216.2</v>
      </c>
      <c r="D40" s="278">
        <v>5245.4666666666672</v>
      </c>
      <c r="E40" s="278">
        <v>5166.9333333333343</v>
      </c>
      <c r="F40" s="278">
        <v>5117.666666666667</v>
      </c>
      <c r="G40" s="278">
        <v>5039.1333333333341</v>
      </c>
      <c r="H40" s="278">
        <v>5294.7333333333345</v>
      </c>
      <c r="I40" s="278">
        <v>5373.2666666666673</v>
      </c>
      <c r="J40" s="278">
        <v>5422.5333333333347</v>
      </c>
      <c r="K40" s="276">
        <v>5324</v>
      </c>
      <c r="L40" s="276">
        <v>5196.2</v>
      </c>
      <c r="M40" s="276">
        <v>23.336590000000001</v>
      </c>
    </row>
    <row r="41" spans="1:13">
      <c r="A41" s="300">
        <v>32</v>
      </c>
      <c r="B41" s="276" t="s">
        <v>60</v>
      </c>
      <c r="C41" s="276">
        <v>1674.75</v>
      </c>
      <c r="D41" s="278">
        <v>1657.9166666666667</v>
      </c>
      <c r="E41" s="278">
        <v>1633.8333333333335</v>
      </c>
      <c r="F41" s="278">
        <v>1592.9166666666667</v>
      </c>
      <c r="G41" s="278">
        <v>1568.8333333333335</v>
      </c>
      <c r="H41" s="278">
        <v>1698.8333333333335</v>
      </c>
      <c r="I41" s="278">
        <v>1722.916666666667</v>
      </c>
      <c r="J41" s="278">
        <v>1763.8333333333335</v>
      </c>
      <c r="K41" s="276">
        <v>1682</v>
      </c>
      <c r="L41" s="276">
        <v>1617</v>
      </c>
      <c r="M41" s="276">
        <v>7.7468899999999996</v>
      </c>
    </row>
    <row r="42" spans="1:13">
      <c r="A42" s="300">
        <v>33</v>
      </c>
      <c r="B42" s="276" t="s">
        <v>233</v>
      </c>
      <c r="C42" s="276">
        <v>397</v>
      </c>
      <c r="D42" s="278">
        <v>398.8</v>
      </c>
      <c r="E42" s="278">
        <v>393.20000000000005</v>
      </c>
      <c r="F42" s="278">
        <v>389.40000000000003</v>
      </c>
      <c r="G42" s="278">
        <v>383.80000000000007</v>
      </c>
      <c r="H42" s="278">
        <v>402.6</v>
      </c>
      <c r="I42" s="278">
        <v>408.20000000000005</v>
      </c>
      <c r="J42" s="278">
        <v>412</v>
      </c>
      <c r="K42" s="276">
        <v>404.4</v>
      </c>
      <c r="L42" s="276">
        <v>395</v>
      </c>
      <c r="M42" s="276">
        <v>97.250659999999996</v>
      </c>
    </row>
    <row r="43" spans="1:13">
      <c r="A43" s="300">
        <v>34</v>
      </c>
      <c r="B43" s="276" t="s">
        <v>61</v>
      </c>
      <c r="C43" s="276">
        <v>65.8</v>
      </c>
      <c r="D43" s="278">
        <v>65.466666666666654</v>
      </c>
      <c r="E43" s="278">
        <v>64.633333333333312</v>
      </c>
      <c r="F43" s="278">
        <v>63.466666666666654</v>
      </c>
      <c r="G43" s="278">
        <v>62.633333333333312</v>
      </c>
      <c r="H43" s="278">
        <v>66.633333333333312</v>
      </c>
      <c r="I43" s="278">
        <v>67.466666666666654</v>
      </c>
      <c r="J43" s="278">
        <v>68.633333333333312</v>
      </c>
      <c r="K43" s="276">
        <v>66.3</v>
      </c>
      <c r="L43" s="276">
        <v>64.3</v>
      </c>
      <c r="M43" s="276">
        <v>402.79406999999998</v>
      </c>
    </row>
    <row r="44" spans="1:13">
      <c r="A44" s="300">
        <v>35</v>
      </c>
      <c r="B44" s="276" t="s">
        <v>62</v>
      </c>
      <c r="C44" s="276">
        <v>50.35</v>
      </c>
      <c r="D44" s="278">
        <v>50.433333333333337</v>
      </c>
      <c r="E44" s="278">
        <v>49.916666666666671</v>
      </c>
      <c r="F44" s="278">
        <v>49.483333333333334</v>
      </c>
      <c r="G44" s="278">
        <v>48.966666666666669</v>
      </c>
      <c r="H44" s="278">
        <v>50.866666666666674</v>
      </c>
      <c r="I44" s="278">
        <v>51.38333333333334</v>
      </c>
      <c r="J44" s="278">
        <v>51.816666666666677</v>
      </c>
      <c r="K44" s="276">
        <v>50.95</v>
      </c>
      <c r="L44" s="276">
        <v>50</v>
      </c>
      <c r="M44" s="276">
        <v>34.427149999999997</v>
      </c>
    </row>
    <row r="45" spans="1:13">
      <c r="A45" s="300">
        <v>36</v>
      </c>
      <c r="B45" s="276" t="s">
        <v>63</v>
      </c>
      <c r="C45" s="276">
        <v>1594.85</v>
      </c>
      <c r="D45" s="278">
        <v>1587.95</v>
      </c>
      <c r="E45" s="278">
        <v>1572.9</v>
      </c>
      <c r="F45" s="278">
        <v>1550.95</v>
      </c>
      <c r="G45" s="278">
        <v>1535.9</v>
      </c>
      <c r="H45" s="278">
        <v>1609.9</v>
      </c>
      <c r="I45" s="278">
        <v>1624.9499999999998</v>
      </c>
      <c r="J45" s="278">
        <v>1646.9</v>
      </c>
      <c r="K45" s="276">
        <v>1603</v>
      </c>
      <c r="L45" s="276">
        <v>1566</v>
      </c>
      <c r="M45" s="276">
        <v>5.2382099999999996</v>
      </c>
    </row>
    <row r="46" spans="1:13">
      <c r="A46" s="300">
        <v>37</v>
      </c>
      <c r="B46" s="276" t="s">
        <v>234</v>
      </c>
      <c r="C46" s="276">
        <v>1297.25</v>
      </c>
      <c r="D46" s="278">
        <v>1300.0166666666667</v>
      </c>
      <c r="E46" s="278">
        <v>1277.2333333333333</v>
      </c>
      <c r="F46" s="278">
        <v>1257.2166666666667</v>
      </c>
      <c r="G46" s="278">
        <v>1234.4333333333334</v>
      </c>
      <c r="H46" s="278">
        <v>1320.0333333333333</v>
      </c>
      <c r="I46" s="278">
        <v>1342.8166666666666</v>
      </c>
      <c r="J46" s="278">
        <v>1362.8333333333333</v>
      </c>
      <c r="K46" s="276">
        <v>1322.8</v>
      </c>
      <c r="L46" s="276">
        <v>1280</v>
      </c>
      <c r="M46" s="276">
        <v>0.47320000000000001</v>
      </c>
    </row>
    <row r="47" spans="1:13">
      <c r="A47" s="300">
        <v>38</v>
      </c>
      <c r="B47" s="276" t="s">
        <v>65</v>
      </c>
      <c r="C47" s="276">
        <v>131.30000000000001</v>
      </c>
      <c r="D47" s="278">
        <v>130</v>
      </c>
      <c r="E47" s="278">
        <v>128.19999999999999</v>
      </c>
      <c r="F47" s="278">
        <v>125.1</v>
      </c>
      <c r="G47" s="278">
        <v>123.29999999999998</v>
      </c>
      <c r="H47" s="278">
        <v>133.1</v>
      </c>
      <c r="I47" s="278">
        <v>134.9</v>
      </c>
      <c r="J47" s="278">
        <v>138</v>
      </c>
      <c r="K47" s="276">
        <v>131.80000000000001</v>
      </c>
      <c r="L47" s="276">
        <v>126.9</v>
      </c>
      <c r="M47" s="276">
        <v>352.04854999999998</v>
      </c>
    </row>
    <row r="48" spans="1:13">
      <c r="A48" s="300">
        <v>39</v>
      </c>
      <c r="B48" s="276" t="s">
        <v>66</v>
      </c>
      <c r="C48" s="276">
        <v>778.5</v>
      </c>
      <c r="D48" s="278">
        <v>774.54999999999984</v>
      </c>
      <c r="E48" s="278">
        <v>769.24999999999966</v>
      </c>
      <c r="F48" s="278">
        <v>759.99999999999977</v>
      </c>
      <c r="G48" s="278">
        <v>754.69999999999959</v>
      </c>
      <c r="H48" s="278">
        <v>783.79999999999973</v>
      </c>
      <c r="I48" s="278">
        <v>789.09999999999991</v>
      </c>
      <c r="J48" s="278">
        <v>798.3499999999998</v>
      </c>
      <c r="K48" s="276">
        <v>779.85</v>
      </c>
      <c r="L48" s="276">
        <v>765.3</v>
      </c>
      <c r="M48" s="276">
        <v>7.2504099999999996</v>
      </c>
    </row>
    <row r="49" spans="1:13">
      <c r="A49" s="300">
        <v>40</v>
      </c>
      <c r="B49" s="276" t="s">
        <v>67</v>
      </c>
      <c r="C49" s="276">
        <v>552.6</v>
      </c>
      <c r="D49" s="278">
        <v>546.85</v>
      </c>
      <c r="E49" s="278">
        <v>539.95000000000005</v>
      </c>
      <c r="F49" s="278">
        <v>527.30000000000007</v>
      </c>
      <c r="G49" s="278">
        <v>520.40000000000009</v>
      </c>
      <c r="H49" s="278">
        <v>559.5</v>
      </c>
      <c r="I49" s="278">
        <v>566.39999999999986</v>
      </c>
      <c r="J49" s="278">
        <v>579.04999999999995</v>
      </c>
      <c r="K49" s="276">
        <v>553.75</v>
      </c>
      <c r="L49" s="276">
        <v>534.20000000000005</v>
      </c>
      <c r="M49" s="276">
        <v>29.256830000000001</v>
      </c>
    </row>
    <row r="50" spans="1:13">
      <c r="A50" s="300">
        <v>41</v>
      </c>
      <c r="B50" s="276" t="s">
        <v>69</v>
      </c>
      <c r="C50" s="276">
        <v>517.1</v>
      </c>
      <c r="D50" s="278">
        <v>516.4</v>
      </c>
      <c r="E50" s="278">
        <v>512.29999999999995</v>
      </c>
      <c r="F50" s="278">
        <v>507.5</v>
      </c>
      <c r="G50" s="278">
        <v>503.4</v>
      </c>
      <c r="H50" s="278">
        <v>521.19999999999993</v>
      </c>
      <c r="I50" s="278">
        <v>525.30000000000007</v>
      </c>
      <c r="J50" s="278">
        <v>530.09999999999991</v>
      </c>
      <c r="K50" s="276">
        <v>520.5</v>
      </c>
      <c r="L50" s="276">
        <v>511.6</v>
      </c>
      <c r="M50" s="276">
        <v>132.40523999999999</v>
      </c>
    </row>
    <row r="51" spans="1:13">
      <c r="A51" s="300">
        <v>42</v>
      </c>
      <c r="B51" s="276" t="s">
        <v>70</v>
      </c>
      <c r="C51" s="276">
        <v>40.65</v>
      </c>
      <c r="D51" s="278">
        <v>40.083333333333336</v>
      </c>
      <c r="E51" s="278">
        <v>39.31666666666667</v>
      </c>
      <c r="F51" s="278">
        <v>37.983333333333334</v>
      </c>
      <c r="G51" s="278">
        <v>37.216666666666669</v>
      </c>
      <c r="H51" s="278">
        <v>41.416666666666671</v>
      </c>
      <c r="I51" s="278">
        <v>42.183333333333337</v>
      </c>
      <c r="J51" s="278">
        <v>43.516666666666673</v>
      </c>
      <c r="K51" s="276">
        <v>40.85</v>
      </c>
      <c r="L51" s="276">
        <v>38.75</v>
      </c>
      <c r="M51" s="276">
        <v>1388.8518799999999</v>
      </c>
    </row>
    <row r="52" spans="1:13">
      <c r="A52" s="300">
        <v>43</v>
      </c>
      <c r="B52" s="276" t="s">
        <v>71</v>
      </c>
      <c r="C52" s="276">
        <v>467</v>
      </c>
      <c r="D52" s="278">
        <v>467.08333333333331</v>
      </c>
      <c r="E52" s="278">
        <v>464.36666666666662</v>
      </c>
      <c r="F52" s="278">
        <v>461.73333333333329</v>
      </c>
      <c r="G52" s="278">
        <v>459.01666666666659</v>
      </c>
      <c r="H52" s="278">
        <v>469.71666666666664</v>
      </c>
      <c r="I52" s="278">
        <v>472.43333333333334</v>
      </c>
      <c r="J52" s="278">
        <v>475.06666666666666</v>
      </c>
      <c r="K52" s="276">
        <v>469.8</v>
      </c>
      <c r="L52" s="276">
        <v>464.45</v>
      </c>
      <c r="M52" s="276">
        <v>28.214960000000001</v>
      </c>
    </row>
    <row r="53" spans="1:13">
      <c r="A53" s="300">
        <v>44</v>
      </c>
      <c r="B53" s="276" t="s">
        <v>72</v>
      </c>
      <c r="C53" s="276">
        <v>13334.3</v>
      </c>
      <c r="D53" s="278">
        <v>13241.949999999999</v>
      </c>
      <c r="E53" s="278">
        <v>13110.649999999998</v>
      </c>
      <c r="F53" s="278">
        <v>12886.999999999998</v>
      </c>
      <c r="G53" s="278">
        <v>12755.699999999997</v>
      </c>
      <c r="H53" s="278">
        <v>13465.599999999999</v>
      </c>
      <c r="I53" s="278">
        <v>13596.899999999998</v>
      </c>
      <c r="J53" s="278">
        <v>13820.55</v>
      </c>
      <c r="K53" s="276">
        <v>13373.25</v>
      </c>
      <c r="L53" s="276">
        <v>13018.3</v>
      </c>
      <c r="M53" s="276">
        <v>0.66154999999999997</v>
      </c>
    </row>
    <row r="54" spans="1:13">
      <c r="A54" s="300">
        <v>45</v>
      </c>
      <c r="B54" s="276" t="s">
        <v>74</v>
      </c>
      <c r="C54" s="276">
        <v>395.35</v>
      </c>
      <c r="D54" s="278">
        <v>392.25</v>
      </c>
      <c r="E54" s="278">
        <v>387.6</v>
      </c>
      <c r="F54" s="278">
        <v>379.85</v>
      </c>
      <c r="G54" s="278">
        <v>375.20000000000005</v>
      </c>
      <c r="H54" s="278">
        <v>400</v>
      </c>
      <c r="I54" s="278">
        <v>404.65</v>
      </c>
      <c r="J54" s="278">
        <v>412.4</v>
      </c>
      <c r="K54" s="276">
        <v>396.9</v>
      </c>
      <c r="L54" s="276">
        <v>384.5</v>
      </c>
      <c r="M54" s="276">
        <v>82.388919999999999</v>
      </c>
    </row>
    <row r="55" spans="1:13">
      <c r="A55" s="300">
        <v>46</v>
      </c>
      <c r="B55" s="276" t="s">
        <v>75</v>
      </c>
      <c r="C55" s="276">
        <v>3552.9</v>
      </c>
      <c r="D55" s="278">
        <v>3561.2666666666664</v>
      </c>
      <c r="E55" s="278">
        <v>3528.6333333333328</v>
      </c>
      <c r="F55" s="278">
        <v>3504.3666666666663</v>
      </c>
      <c r="G55" s="278">
        <v>3471.7333333333327</v>
      </c>
      <c r="H55" s="278">
        <v>3585.5333333333328</v>
      </c>
      <c r="I55" s="278">
        <v>3618.1666666666661</v>
      </c>
      <c r="J55" s="278">
        <v>3642.4333333333329</v>
      </c>
      <c r="K55" s="276">
        <v>3593.9</v>
      </c>
      <c r="L55" s="276">
        <v>3537</v>
      </c>
      <c r="M55" s="276">
        <v>6.9840200000000001</v>
      </c>
    </row>
    <row r="56" spans="1:13">
      <c r="A56" s="300">
        <v>47</v>
      </c>
      <c r="B56" s="276" t="s">
        <v>76</v>
      </c>
      <c r="C56" s="276">
        <v>486.4</v>
      </c>
      <c r="D56" s="278">
        <v>486.5</v>
      </c>
      <c r="E56" s="278">
        <v>479</v>
      </c>
      <c r="F56" s="278">
        <v>471.6</v>
      </c>
      <c r="G56" s="278">
        <v>464.1</v>
      </c>
      <c r="H56" s="278">
        <v>493.9</v>
      </c>
      <c r="I56" s="278">
        <v>501.4</v>
      </c>
      <c r="J56" s="278">
        <v>508.79999999999995</v>
      </c>
      <c r="K56" s="276">
        <v>494</v>
      </c>
      <c r="L56" s="276">
        <v>479.1</v>
      </c>
      <c r="M56" s="276">
        <v>62.123550000000002</v>
      </c>
    </row>
    <row r="57" spans="1:13">
      <c r="A57" s="300">
        <v>48</v>
      </c>
      <c r="B57" s="276" t="s">
        <v>77</v>
      </c>
      <c r="C57" s="276">
        <v>134</v>
      </c>
      <c r="D57" s="278">
        <v>133.46666666666667</v>
      </c>
      <c r="E57" s="278">
        <v>130.93333333333334</v>
      </c>
      <c r="F57" s="278">
        <v>127.86666666666667</v>
      </c>
      <c r="G57" s="278">
        <v>125.33333333333334</v>
      </c>
      <c r="H57" s="278">
        <v>136.53333333333333</v>
      </c>
      <c r="I57" s="278">
        <v>139.06666666666669</v>
      </c>
      <c r="J57" s="278">
        <v>142.13333333333333</v>
      </c>
      <c r="K57" s="276">
        <v>136</v>
      </c>
      <c r="L57" s="276">
        <v>130.4</v>
      </c>
      <c r="M57" s="276">
        <v>288.99189000000001</v>
      </c>
    </row>
    <row r="58" spans="1:13">
      <c r="A58" s="300">
        <v>49</v>
      </c>
      <c r="B58" s="276" t="s">
        <v>78</v>
      </c>
      <c r="C58" s="276">
        <v>123.05</v>
      </c>
      <c r="D58" s="278">
        <v>123.08333333333333</v>
      </c>
      <c r="E58" s="278">
        <v>122.16666666666666</v>
      </c>
      <c r="F58" s="278">
        <v>121.28333333333333</v>
      </c>
      <c r="G58" s="278">
        <v>120.36666666666666</v>
      </c>
      <c r="H58" s="278">
        <v>123.96666666666665</v>
      </c>
      <c r="I58" s="278">
        <v>124.88333333333331</v>
      </c>
      <c r="J58" s="278">
        <v>125.76666666666665</v>
      </c>
      <c r="K58" s="276">
        <v>124</v>
      </c>
      <c r="L58" s="276">
        <v>122.2</v>
      </c>
      <c r="M58" s="276">
        <v>22.383669999999999</v>
      </c>
    </row>
    <row r="59" spans="1:13">
      <c r="A59" s="300">
        <v>50</v>
      </c>
      <c r="B59" s="276" t="s">
        <v>81</v>
      </c>
      <c r="C59" s="276">
        <v>625.1</v>
      </c>
      <c r="D59" s="278">
        <v>624</v>
      </c>
      <c r="E59" s="278">
        <v>620.4</v>
      </c>
      <c r="F59" s="278">
        <v>615.69999999999993</v>
      </c>
      <c r="G59" s="278">
        <v>612.09999999999991</v>
      </c>
      <c r="H59" s="278">
        <v>628.70000000000005</v>
      </c>
      <c r="I59" s="278">
        <v>632.29999999999995</v>
      </c>
      <c r="J59" s="278">
        <v>637.00000000000011</v>
      </c>
      <c r="K59" s="276">
        <v>627.6</v>
      </c>
      <c r="L59" s="276">
        <v>619.29999999999995</v>
      </c>
      <c r="M59" s="276">
        <v>3.8167200000000001</v>
      </c>
    </row>
    <row r="60" spans="1:13">
      <c r="A60" s="300">
        <v>51</v>
      </c>
      <c r="B60" s="276" t="s">
        <v>82</v>
      </c>
      <c r="C60" s="276">
        <v>443.25</v>
      </c>
      <c r="D60" s="278">
        <v>434.66666666666669</v>
      </c>
      <c r="E60" s="278">
        <v>422.78333333333336</v>
      </c>
      <c r="F60" s="278">
        <v>402.31666666666666</v>
      </c>
      <c r="G60" s="278">
        <v>390.43333333333334</v>
      </c>
      <c r="H60" s="278">
        <v>455.13333333333338</v>
      </c>
      <c r="I60" s="278">
        <v>467.01666666666671</v>
      </c>
      <c r="J60" s="278">
        <v>487.48333333333341</v>
      </c>
      <c r="K60" s="276">
        <v>446.55</v>
      </c>
      <c r="L60" s="276">
        <v>414.2</v>
      </c>
      <c r="M60" s="276">
        <v>159.40056000000001</v>
      </c>
    </row>
    <row r="61" spans="1:13">
      <c r="A61" s="300">
        <v>52</v>
      </c>
      <c r="B61" s="276" t="s">
        <v>83</v>
      </c>
      <c r="C61" s="276">
        <v>832.25</v>
      </c>
      <c r="D61" s="278">
        <v>832.0333333333333</v>
      </c>
      <c r="E61" s="278">
        <v>826.76666666666665</v>
      </c>
      <c r="F61" s="278">
        <v>821.2833333333333</v>
      </c>
      <c r="G61" s="278">
        <v>816.01666666666665</v>
      </c>
      <c r="H61" s="278">
        <v>837.51666666666665</v>
      </c>
      <c r="I61" s="278">
        <v>842.7833333333333</v>
      </c>
      <c r="J61" s="278">
        <v>848.26666666666665</v>
      </c>
      <c r="K61" s="276">
        <v>837.3</v>
      </c>
      <c r="L61" s="276">
        <v>826.55</v>
      </c>
      <c r="M61" s="276">
        <v>34.878010000000003</v>
      </c>
    </row>
    <row r="62" spans="1:13">
      <c r="A62" s="300">
        <v>53</v>
      </c>
      <c r="B62" s="276" t="s">
        <v>84</v>
      </c>
      <c r="C62" s="276">
        <v>137.25</v>
      </c>
      <c r="D62" s="278">
        <v>136.93333333333334</v>
      </c>
      <c r="E62" s="278">
        <v>136.11666666666667</v>
      </c>
      <c r="F62" s="278">
        <v>134.98333333333335</v>
      </c>
      <c r="G62" s="278">
        <v>134.16666666666669</v>
      </c>
      <c r="H62" s="278">
        <v>138.06666666666666</v>
      </c>
      <c r="I62" s="278">
        <v>138.88333333333333</v>
      </c>
      <c r="J62" s="278">
        <v>140.01666666666665</v>
      </c>
      <c r="K62" s="276">
        <v>137.75</v>
      </c>
      <c r="L62" s="276">
        <v>135.80000000000001</v>
      </c>
      <c r="M62" s="276">
        <v>116.69647000000001</v>
      </c>
    </row>
    <row r="63" spans="1:13">
      <c r="A63" s="300">
        <v>54</v>
      </c>
      <c r="B63" s="276" t="s">
        <v>3633</v>
      </c>
      <c r="C63" s="276">
        <v>2838.55</v>
      </c>
      <c r="D63" s="278">
        <v>2808.6</v>
      </c>
      <c r="E63" s="278">
        <v>2749.95</v>
      </c>
      <c r="F63" s="278">
        <v>2661.35</v>
      </c>
      <c r="G63" s="278">
        <v>2602.6999999999998</v>
      </c>
      <c r="H63" s="278">
        <v>2897.2</v>
      </c>
      <c r="I63" s="278">
        <v>2955.8500000000004</v>
      </c>
      <c r="J63" s="278">
        <v>3044.45</v>
      </c>
      <c r="K63" s="276">
        <v>2867.25</v>
      </c>
      <c r="L63" s="276">
        <v>2720</v>
      </c>
      <c r="M63" s="276">
        <v>5.2322199999999999</v>
      </c>
    </row>
    <row r="64" spans="1:13">
      <c r="A64" s="300">
        <v>55</v>
      </c>
      <c r="B64" s="276" t="s">
        <v>85</v>
      </c>
      <c r="C64" s="276">
        <v>1576.1</v>
      </c>
      <c r="D64" s="278">
        <v>1574.7666666666667</v>
      </c>
      <c r="E64" s="278">
        <v>1563.3333333333333</v>
      </c>
      <c r="F64" s="278">
        <v>1550.5666666666666</v>
      </c>
      <c r="G64" s="278">
        <v>1539.1333333333332</v>
      </c>
      <c r="H64" s="278">
        <v>1587.5333333333333</v>
      </c>
      <c r="I64" s="278">
        <v>1598.9666666666667</v>
      </c>
      <c r="J64" s="278">
        <v>1611.7333333333333</v>
      </c>
      <c r="K64" s="276">
        <v>1586.2</v>
      </c>
      <c r="L64" s="276">
        <v>1562</v>
      </c>
      <c r="M64" s="276">
        <v>5.61707</v>
      </c>
    </row>
    <row r="65" spans="1:13">
      <c r="A65" s="300">
        <v>56</v>
      </c>
      <c r="B65" s="276" t="s">
        <v>86</v>
      </c>
      <c r="C65" s="276">
        <v>413.8</v>
      </c>
      <c r="D65" s="278">
        <v>412.08333333333331</v>
      </c>
      <c r="E65" s="278">
        <v>405.41666666666663</v>
      </c>
      <c r="F65" s="278">
        <v>397.0333333333333</v>
      </c>
      <c r="G65" s="278">
        <v>390.36666666666662</v>
      </c>
      <c r="H65" s="278">
        <v>420.46666666666664</v>
      </c>
      <c r="I65" s="278">
        <v>427.13333333333327</v>
      </c>
      <c r="J65" s="278">
        <v>435.51666666666665</v>
      </c>
      <c r="K65" s="276">
        <v>418.75</v>
      </c>
      <c r="L65" s="276">
        <v>403.7</v>
      </c>
      <c r="M65" s="276">
        <v>47.211770000000001</v>
      </c>
    </row>
    <row r="66" spans="1:13">
      <c r="A66" s="300">
        <v>57</v>
      </c>
      <c r="B66" s="276" t="s">
        <v>236</v>
      </c>
      <c r="C66" s="276">
        <v>822</v>
      </c>
      <c r="D66" s="278">
        <v>817.63333333333333</v>
      </c>
      <c r="E66" s="278">
        <v>810.56666666666661</v>
      </c>
      <c r="F66" s="278">
        <v>799.13333333333333</v>
      </c>
      <c r="G66" s="278">
        <v>792.06666666666661</v>
      </c>
      <c r="H66" s="278">
        <v>829.06666666666661</v>
      </c>
      <c r="I66" s="278">
        <v>836.13333333333344</v>
      </c>
      <c r="J66" s="278">
        <v>847.56666666666661</v>
      </c>
      <c r="K66" s="276">
        <v>824.7</v>
      </c>
      <c r="L66" s="276">
        <v>806.2</v>
      </c>
      <c r="M66" s="276">
        <v>6.5643500000000001</v>
      </c>
    </row>
    <row r="67" spans="1:13">
      <c r="A67" s="300">
        <v>58</v>
      </c>
      <c r="B67" s="276" t="s">
        <v>237</v>
      </c>
      <c r="C67" s="276">
        <v>373.7</v>
      </c>
      <c r="D67" s="278">
        <v>374.38333333333338</v>
      </c>
      <c r="E67" s="278">
        <v>368.31666666666678</v>
      </c>
      <c r="F67" s="278">
        <v>362.93333333333339</v>
      </c>
      <c r="G67" s="278">
        <v>356.86666666666679</v>
      </c>
      <c r="H67" s="278">
        <v>379.76666666666677</v>
      </c>
      <c r="I67" s="278">
        <v>385.83333333333337</v>
      </c>
      <c r="J67" s="278">
        <v>391.21666666666675</v>
      </c>
      <c r="K67" s="276">
        <v>380.45</v>
      </c>
      <c r="L67" s="276">
        <v>369</v>
      </c>
      <c r="M67" s="276">
        <v>10.18281</v>
      </c>
    </row>
    <row r="68" spans="1:13">
      <c r="A68" s="300">
        <v>59</v>
      </c>
      <c r="B68" s="276" t="s">
        <v>235</v>
      </c>
      <c r="C68" s="276">
        <v>179.1</v>
      </c>
      <c r="D68" s="278">
        <v>179.86666666666665</v>
      </c>
      <c r="E68" s="278">
        <v>177.43333333333328</v>
      </c>
      <c r="F68" s="278">
        <v>175.76666666666662</v>
      </c>
      <c r="G68" s="278">
        <v>173.33333333333326</v>
      </c>
      <c r="H68" s="278">
        <v>181.5333333333333</v>
      </c>
      <c r="I68" s="278">
        <v>183.96666666666664</v>
      </c>
      <c r="J68" s="278">
        <v>185.63333333333333</v>
      </c>
      <c r="K68" s="276">
        <v>182.3</v>
      </c>
      <c r="L68" s="276">
        <v>178.2</v>
      </c>
      <c r="M68" s="276">
        <v>20.23601</v>
      </c>
    </row>
    <row r="69" spans="1:13">
      <c r="A69" s="300">
        <v>60</v>
      </c>
      <c r="B69" s="276" t="s">
        <v>87</v>
      </c>
      <c r="C69" s="276">
        <v>609.25</v>
      </c>
      <c r="D69" s="278">
        <v>602.44999999999993</v>
      </c>
      <c r="E69" s="278">
        <v>591.29999999999984</v>
      </c>
      <c r="F69" s="278">
        <v>573.34999999999991</v>
      </c>
      <c r="G69" s="278">
        <v>562.19999999999982</v>
      </c>
      <c r="H69" s="278">
        <v>620.39999999999986</v>
      </c>
      <c r="I69" s="278">
        <v>631.54999999999995</v>
      </c>
      <c r="J69" s="278">
        <v>649.49999999999989</v>
      </c>
      <c r="K69" s="276">
        <v>613.6</v>
      </c>
      <c r="L69" s="276">
        <v>584.5</v>
      </c>
      <c r="M69" s="276">
        <v>25.931840000000001</v>
      </c>
    </row>
    <row r="70" spans="1:13">
      <c r="A70" s="300">
        <v>61</v>
      </c>
      <c r="B70" s="276" t="s">
        <v>88</v>
      </c>
      <c r="C70" s="276">
        <v>543.35</v>
      </c>
      <c r="D70" s="278">
        <v>539.91666666666663</v>
      </c>
      <c r="E70" s="278">
        <v>535.83333333333326</v>
      </c>
      <c r="F70" s="278">
        <v>528.31666666666661</v>
      </c>
      <c r="G70" s="278">
        <v>524.23333333333323</v>
      </c>
      <c r="H70" s="278">
        <v>547.43333333333328</v>
      </c>
      <c r="I70" s="278">
        <v>551.51666666666654</v>
      </c>
      <c r="J70" s="278">
        <v>559.0333333333333</v>
      </c>
      <c r="K70" s="276">
        <v>544</v>
      </c>
      <c r="L70" s="276">
        <v>532.4</v>
      </c>
      <c r="M70" s="276">
        <v>30.262530000000002</v>
      </c>
    </row>
    <row r="71" spans="1:13">
      <c r="A71" s="300">
        <v>62</v>
      </c>
      <c r="B71" s="276" t="s">
        <v>238</v>
      </c>
      <c r="C71" s="276">
        <v>1137.25</v>
      </c>
      <c r="D71" s="278">
        <v>1126.8666666666668</v>
      </c>
      <c r="E71" s="278">
        <v>1110.4333333333336</v>
      </c>
      <c r="F71" s="278">
        <v>1083.6166666666668</v>
      </c>
      <c r="G71" s="278">
        <v>1067.1833333333336</v>
      </c>
      <c r="H71" s="278">
        <v>1153.6833333333336</v>
      </c>
      <c r="I71" s="278">
        <v>1170.116666666667</v>
      </c>
      <c r="J71" s="278">
        <v>1196.9333333333336</v>
      </c>
      <c r="K71" s="276">
        <v>1143.3</v>
      </c>
      <c r="L71" s="276">
        <v>1100.05</v>
      </c>
      <c r="M71" s="276">
        <v>1.8732800000000001</v>
      </c>
    </row>
    <row r="72" spans="1:13">
      <c r="A72" s="300">
        <v>63</v>
      </c>
      <c r="B72" s="276" t="s">
        <v>91</v>
      </c>
      <c r="C72" s="276">
        <v>3862.25</v>
      </c>
      <c r="D72" s="278">
        <v>3875.4</v>
      </c>
      <c r="E72" s="278">
        <v>3835.8500000000004</v>
      </c>
      <c r="F72" s="278">
        <v>3809.4500000000003</v>
      </c>
      <c r="G72" s="278">
        <v>3769.9000000000005</v>
      </c>
      <c r="H72" s="278">
        <v>3901.8</v>
      </c>
      <c r="I72" s="278">
        <v>3941.3500000000004</v>
      </c>
      <c r="J72" s="278">
        <v>3967.75</v>
      </c>
      <c r="K72" s="276">
        <v>3914.95</v>
      </c>
      <c r="L72" s="276">
        <v>3849</v>
      </c>
      <c r="M72" s="276">
        <v>5.7816400000000003</v>
      </c>
    </row>
    <row r="73" spans="1:13">
      <c r="A73" s="300">
        <v>64</v>
      </c>
      <c r="B73" s="276" t="s">
        <v>93</v>
      </c>
      <c r="C73" s="276">
        <v>244.3</v>
      </c>
      <c r="D73" s="278">
        <v>240.83333333333334</v>
      </c>
      <c r="E73" s="278">
        <v>236.66666666666669</v>
      </c>
      <c r="F73" s="278">
        <v>229.03333333333333</v>
      </c>
      <c r="G73" s="278">
        <v>224.86666666666667</v>
      </c>
      <c r="H73" s="278">
        <v>248.4666666666667</v>
      </c>
      <c r="I73" s="278">
        <v>252.63333333333338</v>
      </c>
      <c r="J73" s="278">
        <v>260.26666666666671</v>
      </c>
      <c r="K73" s="276">
        <v>245</v>
      </c>
      <c r="L73" s="276">
        <v>233.2</v>
      </c>
      <c r="M73" s="276">
        <v>171.7277</v>
      </c>
    </row>
    <row r="74" spans="1:13">
      <c r="A74" s="300">
        <v>65</v>
      </c>
      <c r="B74" s="276" t="s">
        <v>231</v>
      </c>
      <c r="C74" s="276">
        <v>2898.45</v>
      </c>
      <c r="D74" s="278">
        <v>2884.15</v>
      </c>
      <c r="E74" s="278">
        <v>2819.3</v>
      </c>
      <c r="F74" s="278">
        <v>2740.15</v>
      </c>
      <c r="G74" s="278">
        <v>2675.3</v>
      </c>
      <c r="H74" s="278">
        <v>2963.3</v>
      </c>
      <c r="I74" s="278">
        <v>3028.1499999999996</v>
      </c>
      <c r="J74" s="278">
        <v>3107.3</v>
      </c>
      <c r="K74" s="276">
        <v>2949</v>
      </c>
      <c r="L74" s="276">
        <v>2805</v>
      </c>
      <c r="M74" s="276">
        <v>8.6853400000000001</v>
      </c>
    </row>
    <row r="75" spans="1:13">
      <c r="A75" s="300">
        <v>66</v>
      </c>
      <c r="B75" s="276" t="s">
        <v>94</v>
      </c>
      <c r="C75" s="276">
        <v>5272.25</v>
      </c>
      <c r="D75" s="278">
        <v>5273.9833333333336</v>
      </c>
      <c r="E75" s="278">
        <v>5239.6166666666668</v>
      </c>
      <c r="F75" s="278">
        <v>5206.9833333333336</v>
      </c>
      <c r="G75" s="278">
        <v>5172.6166666666668</v>
      </c>
      <c r="H75" s="278">
        <v>5306.6166666666668</v>
      </c>
      <c r="I75" s="278">
        <v>5340.9833333333336</v>
      </c>
      <c r="J75" s="278">
        <v>5373.6166666666668</v>
      </c>
      <c r="K75" s="276">
        <v>5308.35</v>
      </c>
      <c r="L75" s="276">
        <v>5241.3500000000004</v>
      </c>
      <c r="M75" s="276">
        <v>7.8468799999999996</v>
      </c>
    </row>
    <row r="76" spans="1:13">
      <c r="A76" s="300">
        <v>67</v>
      </c>
      <c r="B76" s="276" t="s">
        <v>239</v>
      </c>
      <c r="C76" s="276">
        <v>69.7</v>
      </c>
      <c r="D76" s="278">
        <v>69.7</v>
      </c>
      <c r="E76" s="278">
        <v>69.050000000000011</v>
      </c>
      <c r="F76" s="278">
        <v>68.400000000000006</v>
      </c>
      <c r="G76" s="278">
        <v>67.750000000000014</v>
      </c>
      <c r="H76" s="278">
        <v>70.350000000000009</v>
      </c>
      <c r="I76" s="278">
        <v>71.000000000000014</v>
      </c>
      <c r="J76" s="278">
        <v>71.650000000000006</v>
      </c>
      <c r="K76" s="276">
        <v>70.349999999999994</v>
      </c>
      <c r="L76" s="276">
        <v>69.05</v>
      </c>
      <c r="M76" s="276">
        <v>8.5441500000000001</v>
      </c>
    </row>
    <row r="77" spans="1:13">
      <c r="A77" s="300">
        <v>68</v>
      </c>
      <c r="B77" s="276" t="s">
        <v>95</v>
      </c>
      <c r="C77" s="276">
        <v>2655.7</v>
      </c>
      <c r="D77" s="278">
        <v>2635.2333333333331</v>
      </c>
      <c r="E77" s="278">
        <v>2600.4666666666662</v>
      </c>
      <c r="F77" s="278">
        <v>2545.2333333333331</v>
      </c>
      <c r="G77" s="278">
        <v>2510.4666666666662</v>
      </c>
      <c r="H77" s="278">
        <v>2690.4666666666662</v>
      </c>
      <c r="I77" s="278">
        <v>2725.2333333333336</v>
      </c>
      <c r="J77" s="278">
        <v>2780.4666666666662</v>
      </c>
      <c r="K77" s="276">
        <v>2670</v>
      </c>
      <c r="L77" s="276">
        <v>2580</v>
      </c>
      <c r="M77" s="276">
        <v>32.875109999999999</v>
      </c>
    </row>
    <row r="78" spans="1:13">
      <c r="A78" s="300">
        <v>69</v>
      </c>
      <c r="B78" s="276" t="s">
        <v>240</v>
      </c>
      <c r="C78" s="276">
        <v>425.4</v>
      </c>
      <c r="D78" s="278">
        <v>427</v>
      </c>
      <c r="E78" s="278">
        <v>419</v>
      </c>
      <c r="F78" s="278">
        <v>412.6</v>
      </c>
      <c r="G78" s="278">
        <v>404.6</v>
      </c>
      <c r="H78" s="278">
        <v>433.4</v>
      </c>
      <c r="I78" s="278">
        <v>441.4</v>
      </c>
      <c r="J78" s="278">
        <v>447.79999999999995</v>
      </c>
      <c r="K78" s="276">
        <v>435</v>
      </c>
      <c r="L78" s="276">
        <v>420.6</v>
      </c>
      <c r="M78" s="276">
        <v>9.6900200000000005</v>
      </c>
    </row>
    <row r="79" spans="1:13">
      <c r="A79" s="300">
        <v>70</v>
      </c>
      <c r="B79" s="276" t="s">
        <v>241</v>
      </c>
      <c r="C79" s="276">
        <v>1425.85</v>
      </c>
      <c r="D79" s="278">
        <v>1401.95</v>
      </c>
      <c r="E79" s="278">
        <v>1353.9</v>
      </c>
      <c r="F79" s="278">
        <v>1281.95</v>
      </c>
      <c r="G79" s="278">
        <v>1233.9000000000001</v>
      </c>
      <c r="H79" s="278">
        <v>1473.9</v>
      </c>
      <c r="I79" s="278">
        <v>1521.9499999999998</v>
      </c>
      <c r="J79" s="278">
        <v>1593.9</v>
      </c>
      <c r="K79" s="276">
        <v>1450</v>
      </c>
      <c r="L79" s="276">
        <v>1330</v>
      </c>
      <c r="M79" s="276">
        <v>3.1187299999999998</v>
      </c>
    </row>
    <row r="80" spans="1:13">
      <c r="A80" s="300">
        <v>71</v>
      </c>
      <c r="B80" s="276" t="s">
        <v>97</v>
      </c>
      <c r="C80" s="276">
        <v>1312.25</v>
      </c>
      <c r="D80" s="278">
        <v>1304.2666666666667</v>
      </c>
      <c r="E80" s="278">
        <v>1291.5333333333333</v>
      </c>
      <c r="F80" s="278">
        <v>1270.8166666666666</v>
      </c>
      <c r="G80" s="278">
        <v>1258.0833333333333</v>
      </c>
      <c r="H80" s="278">
        <v>1324.9833333333333</v>
      </c>
      <c r="I80" s="278">
        <v>1337.7166666666665</v>
      </c>
      <c r="J80" s="278">
        <v>1358.4333333333334</v>
      </c>
      <c r="K80" s="276">
        <v>1317</v>
      </c>
      <c r="L80" s="276">
        <v>1283.55</v>
      </c>
      <c r="M80" s="276">
        <v>18.799859999999999</v>
      </c>
    </row>
    <row r="81" spans="1:13">
      <c r="A81" s="300">
        <v>72</v>
      </c>
      <c r="B81" s="276" t="s">
        <v>98</v>
      </c>
      <c r="C81" s="276">
        <v>196.35</v>
      </c>
      <c r="D81" s="278">
        <v>195</v>
      </c>
      <c r="E81" s="278">
        <v>192.25</v>
      </c>
      <c r="F81" s="278">
        <v>188.15</v>
      </c>
      <c r="G81" s="278">
        <v>185.4</v>
      </c>
      <c r="H81" s="278">
        <v>199.1</v>
      </c>
      <c r="I81" s="278">
        <v>201.85</v>
      </c>
      <c r="J81" s="278">
        <v>205.95</v>
      </c>
      <c r="K81" s="276">
        <v>197.75</v>
      </c>
      <c r="L81" s="276">
        <v>190.9</v>
      </c>
      <c r="M81" s="276">
        <v>45.153880000000001</v>
      </c>
    </row>
    <row r="82" spans="1:13">
      <c r="A82" s="300">
        <v>73</v>
      </c>
      <c r="B82" s="276" t="s">
        <v>99</v>
      </c>
      <c r="C82" s="276">
        <v>70.55</v>
      </c>
      <c r="D82" s="278">
        <v>70.25</v>
      </c>
      <c r="E82" s="278">
        <v>69.099999999999994</v>
      </c>
      <c r="F82" s="278">
        <v>67.649999999999991</v>
      </c>
      <c r="G82" s="278">
        <v>66.499999999999986</v>
      </c>
      <c r="H82" s="278">
        <v>71.7</v>
      </c>
      <c r="I82" s="278">
        <v>72.850000000000009</v>
      </c>
      <c r="J82" s="278">
        <v>74.300000000000011</v>
      </c>
      <c r="K82" s="276">
        <v>71.400000000000006</v>
      </c>
      <c r="L82" s="276">
        <v>68.8</v>
      </c>
      <c r="M82" s="276">
        <v>458.09327000000002</v>
      </c>
    </row>
    <row r="83" spans="1:13">
      <c r="A83" s="300">
        <v>74</v>
      </c>
      <c r="B83" s="276" t="s">
        <v>370</v>
      </c>
      <c r="C83" s="276">
        <v>155.75</v>
      </c>
      <c r="D83" s="278">
        <v>155.46666666666667</v>
      </c>
      <c r="E83" s="278">
        <v>153.53333333333333</v>
      </c>
      <c r="F83" s="278">
        <v>151.31666666666666</v>
      </c>
      <c r="G83" s="278">
        <v>149.38333333333333</v>
      </c>
      <c r="H83" s="278">
        <v>157.68333333333334</v>
      </c>
      <c r="I83" s="278">
        <v>159.61666666666667</v>
      </c>
      <c r="J83" s="278">
        <v>161.83333333333334</v>
      </c>
      <c r="K83" s="276">
        <v>157.4</v>
      </c>
      <c r="L83" s="276">
        <v>153.25</v>
      </c>
      <c r="M83" s="276">
        <v>22.500710000000002</v>
      </c>
    </row>
    <row r="84" spans="1:13">
      <c r="A84" s="300">
        <v>75</v>
      </c>
      <c r="B84" s="276" t="s">
        <v>244</v>
      </c>
      <c r="C84" s="276">
        <v>77.75</v>
      </c>
      <c r="D84" s="278">
        <v>78.25</v>
      </c>
      <c r="E84" s="278">
        <v>77</v>
      </c>
      <c r="F84" s="278">
        <v>76.25</v>
      </c>
      <c r="G84" s="278">
        <v>75</v>
      </c>
      <c r="H84" s="278">
        <v>79</v>
      </c>
      <c r="I84" s="278">
        <v>80.25</v>
      </c>
      <c r="J84" s="278">
        <v>81</v>
      </c>
      <c r="K84" s="276">
        <v>79.5</v>
      </c>
      <c r="L84" s="276">
        <v>77.5</v>
      </c>
      <c r="M84" s="276">
        <v>19.40814</v>
      </c>
    </row>
    <row r="85" spans="1:13">
      <c r="A85" s="300">
        <v>76</v>
      </c>
      <c r="B85" s="276" t="s">
        <v>100</v>
      </c>
      <c r="C85" s="276">
        <v>128</v>
      </c>
      <c r="D85" s="278">
        <v>127.03333333333335</v>
      </c>
      <c r="E85" s="278">
        <v>125.6166666666667</v>
      </c>
      <c r="F85" s="278">
        <v>123.23333333333336</v>
      </c>
      <c r="G85" s="278">
        <v>121.81666666666672</v>
      </c>
      <c r="H85" s="278">
        <v>129.41666666666669</v>
      </c>
      <c r="I85" s="278">
        <v>130.83333333333334</v>
      </c>
      <c r="J85" s="278">
        <v>133.21666666666667</v>
      </c>
      <c r="K85" s="276">
        <v>128.44999999999999</v>
      </c>
      <c r="L85" s="276">
        <v>124.65</v>
      </c>
      <c r="M85" s="276">
        <v>253.8295</v>
      </c>
    </row>
    <row r="86" spans="1:13">
      <c r="A86" s="300">
        <v>77</v>
      </c>
      <c r="B86" s="276" t="s">
        <v>245</v>
      </c>
      <c r="C86" s="276">
        <v>141.85</v>
      </c>
      <c r="D86" s="278">
        <v>141.85</v>
      </c>
      <c r="E86" s="278">
        <v>140.69999999999999</v>
      </c>
      <c r="F86" s="278">
        <v>139.54999999999998</v>
      </c>
      <c r="G86" s="278">
        <v>138.39999999999998</v>
      </c>
      <c r="H86" s="278">
        <v>143</v>
      </c>
      <c r="I86" s="278">
        <v>144.15000000000003</v>
      </c>
      <c r="J86" s="278">
        <v>145.30000000000001</v>
      </c>
      <c r="K86" s="276">
        <v>143</v>
      </c>
      <c r="L86" s="276">
        <v>140.69999999999999</v>
      </c>
      <c r="M86" s="276">
        <v>5.10358</v>
      </c>
    </row>
    <row r="87" spans="1:13">
      <c r="A87" s="300">
        <v>78</v>
      </c>
      <c r="B87" s="276" t="s">
        <v>101</v>
      </c>
      <c r="C87" s="276">
        <v>514.6</v>
      </c>
      <c r="D87" s="278">
        <v>512.33333333333337</v>
      </c>
      <c r="E87" s="278">
        <v>505.26666666666677</v>
      </c>
      <c r="F87" s="278">
        <v>495.93333333333339</v>
      </c>
      <c r="G87" s="278">
        <v>488.86666666666679</v>
      </c>
      <c r="H87" s="278">
        <v>521.66666666666674</v>
      </c>
      <c r="I87" s="278">
        <v>528.73333333333335</v>
      </c>
      <c r="J87" s="278">
        <v>538.06666666666672</v>
      </c>
      <c r="K87" s="276">
        <v>519.4</v>
      </c>
      <c r="L87" s="276">
        <v>503</v>
      </c>
      <c r="M87" s="276">
        <v>25.519880000000001</v>
      </c>
    </row>
    <row r="88" spans="1:13">
      <c r="A88" s="300">
        <v>79</v>
      </c>
      <c r="B88" s="276" t="s">
        <v>103</v>
      </c>
      <c r="C88" s="276">
        <v>27.05</v>
      </c>
      <c r="D88" s="278">
        <v>26.816666666666663</v>
      </c>
      <c r="E88" s="278">
        <v>26.383333333333326</v>
      </c>
      <c r="F88" s="278">
        <v>25.716666666666661</v>
      </c>
      <c r="G88" s="278">
        <v>25.283333333333324</v>
      </c>
      <c r="H88" s="278">
        <v>27.483333333333327</v>
      </c>
      <c r="I88" s="278">
        <v>27.916666666666664</v>
      </c>
      <c r="J88" s="278">
        <v>28.583333333333329</v>
      </c>
      <c r="K88" s="276">
        <v>27.25</v>
      </c>
      <c r="L88" s="276">
        <v>26.15</v>
      </c>
      <c r="M88" s="276">
        <v>199.08072000000001</v>
      </c>
    </row>
    <row r="89" spans="1:13">
      <c r="A89" s="300">
        <v>80</v>
      </c>
      <c r="B89" s="276" t="s">
        <v>246</v>
      </c>
      <c r="C89" s="276">
        <v>542.35</v>
      </c>
      <c r="D89" s="278">
        <v>541.11666666666667</v>
      </c>
      <c r="E89" s="278">
        <v>536.23333333333335</v>
      </c>
      <c r="F89" s="278">
        <v>530.11666666666667</v>
      </c>
      <c r="G89" s="278">
        <v>525.23333333333335</v>
      </c>
      <c r="H89" s="278">
        <v>547.23333333333335</v>
      </c>
      <c r="I89" s="278">
        <v>552.11666666666679</v>
      </c>
      <c r="J89" s="278">
        <v>558.23333333333335</v>
      </c>
      <c r="K89" s="276">
        <v>546</v>
      </c>
      <c r="L89" s="276">
        <v>535</v>
      </c>
      <c r="M89" s="276">
        <v>0.92557</v>
      </c>
    </row>
    <row r="90" spans="1:13">
      <c r="A90" s="300">
        <v>81</v>
      </c>
      <c r="B90" s="276" t="s">
        <v>104</v>
      </c>
      <c r="C90" s="276">
        <v>758.1</v>
      </c>
      <c r="D90" s="278">
        <v>750.7833333333333</v>
      </c>
      <c r="E90" s="278">
        <v>741.56666666666661</v>
      </c>
      <c r="F90" s="278">
        <v>725.0333333333333</v>
      </c>
      <c r="G90" s="278">
        <v>715.81666666666661</v>
      </c>
      <c r="H90" s="278">
        <v>767.31666666666661</v>
      </c>
      <c r="I90" s="278">
        <v>776.5333333333333</v>
      </c>
      <c r="J90" s="278">
        <v>793.06666666666661</v>
      </c>
      <c r="K90" s="276">
        <v>760</v>
      </c>
      <c r="L90" s="276">
        <v>734.25</v>
      </c>
      <c r="M90" s="276">
        <v>15.033429999999999</v>
      </c>
    </row>
    <row r="91" spans="1:13">
      <c r="A91" s="300">
        <v>82</v>
      </c>
      <c r="B91" s="276" t="s">
        <v>247</v>
      </c>
      <c r="C91" s="276">
        <v>425.75</v>
      </c>
      <c r="D91" s="278">
        <v>428.5</v>
      </c>
      <c r="E91" s="278">
        <v>421.5</v>
      </c>
      <c r="F91" s="278">
        <v>417.25</v>
      </c>
      <c r="G91" s="278">
        <v>410.25</v>
      </c>
      <c r="H91" s="278">
        <v>432.75</v>
      </c>
      <c r="I91" s="278">
        <v>439.75</v>
      </c>
      <c r="J91" s="278">
        <v>444</v>
      </c>
      <c r="K91" s="276">
        <v>435.5</v>
      </c>
      <c r="L91" s="276">
        <v>424.25</v>
      </c>
      <c r="M91" s="276">
        <v>3.0007600000000001</v>
      </c>
    </row>
    <row r="92" spans="1:13">
      <c r="A92" s="300">
        <v>83</v>
      </c>
      <c r="B92" s="276" t="s">
        <v>248</v>
      </c>
      <c r="C92" s="276">
        <v>1407.2</v>
      </c>
      <c r="D92" s="278">
        <v>1417.3999999999999</v>
      </c>
      <c r="E92" s="278">
        <v>1390.7999999999997</v>
      </c>
      <c r="F92" s="278">
        <v>1374.3999999999999</v>
      </c>
      <c r="G92" s="278">
        <v>1347.7999999999997</v>
      </c>
      <c r="H92" s="278">
        <v>1433.7999999999997</v>
      </c>
      <c r="I92" s="278">
        <v>1460.3999999999996</v>
      </c>
      <c r="J92" s="278">
        <v>1476.7999999999997</v>
      </c>
      <c r="K92" s="276">
        <v>1444</v>
      </c>
      <c r="L92" s="276">
        <v>1401</v>
      </c>
      <c r="M92" s="276">
        <v>8.20791</v>
      </c>
    </row>
    <row r="93" spans="1:13">
      <c r="A93" s="300">
        <v>84</v>
      </c>
      <c r="B93" s="276" t="s">
        <v>105</v>
      </c>
      <c r="C93" s="276">
        <v>964.45</v>
      </c>
      <c r="D93" s="278">
        <v>956.19999999999993</v>
      </c>
      <c r="E93" s="278">
        <v>945.39999999999986</v>
      </c>
      <c r="F93" s="278">
        <v>926.34999999999991</v>
      </c>
      <c r="G93" s="278">
        <v>915.54999999999984</v>
      </c>
      <c r="H93" s="278">
        <v>975.24999999999989</v>
      </c>
      <c r="I93" s="278">
        <v>986.04999999999984</v>
      </c>
      <c r="J93" s="278">
        <v>1005.0999999999999</v>
      </c>
      <c r="K93" s="276">
        <v>967</v>
      </c>
      <c r="L93" s="276">
        <v>937.15</v>
      </c>
      <c r="M93" s="276">
        <v>26.675350000000002</v>
      </c>
    </row>
    <row r="94" spans="1:13">
      <c r="A94" s="300">
        <v>85</v>
      </c>
      <c r="B94" s="276" t="s">
        <v>250</v>
      </c>
      <c r="C94" s="276">
        <v>219.3</v>
      </c>
      <c r="D94" s="278">
        <v>219.78333333333333</v>
      </c>
      <c r="E94" s="278">
        <v>217.06666666666666</v>
      </c>
      <c r="F94" s="278">
        <v>214.83333333333334</v>
      </c>
      <c r="G94" s="278">
        <v>212.11666666666667</v>
      </c>
      <c r="H94" s="278">
        <v>222.01666666666665</v>
      </c>
      <c r="I94" s="278">
        <v>224.73333333333329</v>
      </c>
      <c r="J94" s="278">
        <v>226.96666666666664</v>
      </c>
      <c r="K94" s="276">
        <v>222.5</v>
      </c>
      <c r="L94" s="276">
        <v>217.55</v>
      </c>
      <c r="M94" s="276">
        <v>14.822480000000001</v>
      </c>
    </row>
    <row r="95" spans="1:13">
      <c r="A95" s="300">
        <v>86</v>
      </c>
      <c r="B95" s="276" t="s">
        <v>386</v>
      </c>
      <c r="C95" s="276">
        <v>379.35</v>
      </c>
      <c r="D95" s="278">
        <v>380.61666666666662</v>
      </c>
      <c r="E95" s="278">
        <v>373.73333333333323</v>
      </c>
      <c r="F95" s="278">
        <v>368.11666666666662</v>
      </c>
      <c r="G95" s="278">
        <v>361.23333333333323</v>
      </c>
      <c r="H95" s="278">
        <v>386.23333333333323</v>
      </c>
      <c r="I95" s="278">
        <v>393.11666666666656</v>
      </c>
      <c r="J95" s="278">
        <v>398.73333333333323</v>
      </c>
      <c r="K95" s="276">
        <v>387.5</v>
      </c>
      <c r="L95" s="276">
        <v>375</v>
      </c>
      <c r="M95" s="276">
        <v>14.58239</v>
      </c>
    </row>
    <row r="96" spans="1:13">
      <c r="A96" s="300">
        <v>87</v>
      </c>
      <c r="B96" s="276" t="s">
        <v>106</v>
      </c>
      <c r="C96" s="276">
        <v>918.8</v>
      </c>
      <c r="D96" s="278">
        <v>917.11666666666667</v>
      </c>
      <c r="E96" s="278">
        <v>910.93333333333339</v>
      </c>
      <c r="F96" s="278">
        <v>903.06666666666672</v>
      </c>
      <c r="G96" s="278">
        <v>896.88333333333344</v>
      </c>
      <c r="H96" s="278">
        <v>924.98333333333335</v>
      </c>
      <c r="I96" s="278">
        <v>931.16666666666652</v>
      </c>
      <c r="J96" s="278">
        <v>939.0333333333333</v>
      </c>
      <c r="K96" s="276">
        <v>923.3</v>
      </c>
      <c r="L96" s="276">
        <v>909.25</v>
      </c>
      <c r="M96" s="276">
        <v>10.42065</v>
      </c>
    </row>
    <row r="97" spans="1:13">
      <c r="A97" s="300">
        <v>88</v>
      </c>
      <c r="B97" s="276" t="s">
        <v>108</v>
      </c>
      <c r="C97" s="276">
        <v>980.4</v>
      </c>
      <c r="D97" s="278">
        <v>972.58333333333337</v>
      </c>
      <c r="E97" s="278">
        <v>960.4666666666667</v>
      </c>
      <c r="F97" s="278">
        <v>940.5333333333333</v>
      </c>
      <c r="G97" s="278">
        <v>928.41666666666663</v>
      </c>
      <c r="H97" s="278">
        <v>992.51666666666677</v>
      </c>
      <c r="I97" s="278">
        <v>1004.6333333333333</v>
      </c>
      <c r="J97" s="278">
        <v>1024.5666666666668</v>
      </c>
      <c r="K97" s="276">
        <v>984.7</v>
      </c>
      <c r="L97" s="276">
        <v>952.65</v>
      </c>
      <c r="M97" s="276">
        <v>52.590919999999997</v>
      </c>
    </row>
    <row r="98" spans="1:13">
      <c r="A98" s="300">
        <v>89</v>
      </c>
      <c r="B98" s="276" t="s">
        <v>109</v>
      </c>
      <c r="C98" s="276">
        <v>2578.5</v>
      </c>
      <c r="D98" s="278">
        <v>2568</v>
      </c>
      <c r="E98" s="278">
        <v>2543.65</v>
      </c>
      <c r="F98" s="278">
        <v>2508.8000000000002</v>
      </c>
      <c r="G98" s="278">
        <v>2484.4500000000003</v>
      </c>
      <c r="H98" s="278">
        <v>2602.85</v>
      </c>
      <c r="I98" s="278">
        <v>2627.2000000000003</v>
      </c>
      <c r="J98" s="278">
        <v>2662.0499999999997</v>
      </c>
      <c r="K98" s="276">
        <v>2592.35</v>
      </c>
      <c r="L98" s="276">
        <v>2533.15</v>
      </c>
      <c r="M98" s="276">
        <v>27.959720000000001</v>
      </c>
    </row>
    <row r="99" spans="1:13">
      <c r="A99" s="300">
        <v>90</v>
      </c>
      <c r="B99" s="276" t="s">
        <v>252</v>
      </c>
      <c r="C99" s="276">
        <v>3025.65</v>
      </c>
      <c r="D99" s="278">
        <v>3009.9166666666665</v>
      </c>
      <c r="E99" s="278">
        <v>2986.1333333333332</v>
      </c>
      <c r="F99" s="278">
        <v>2946.6166666666668</v>
      </c>
      <c r="G99" s="278">
        <v>2922.8333333333335</v>
      </c>
      <c r="H99" s="278">
        <v>3049.4333333333329</v>
      </c>
      <c r="I99" s="278">
        <v>3073.2166666666667</v>
      </c>
      <c r="J99" s="278">
        <v>3112.7333333333327</v>
      </c>
      <c r="K99" s="276">
        <v>3033.7</v>
      </c>
      <c r="L99" s="276">
        <v>2970.4</v>
      </c>
      <c r="M99" s="276">
        <v>3.4204400000000001</v>
      </c>
    </row>
    <row r="100" spans="1:13">
      <c r="A100" s="300">
        <v>91</v>
      </c>
      <c r="B100" s="276" t="s">
        <v>110</v>
      </c>
      <c r="C100" s="276">
        <v>1416</v>
      </c>
      <c r="D100" s="278">
        <v>1417.6666666666667</v>
      </c>
      <c r="E100" s="278">
        <v>1397.3333333333335</v>
      </c>
      <c r="F100" s="278">
        <v>1378.6666666666667</v>
      </c>
      <c r="G100" s="278">
        <v>1358.3333333333335</v>
      </c>
      <c r="H100" s="278">
        <v>1436.3333333333335</v>
      </c>
      <c r="I100" s="278">
        <v>1456.666666666667</v>
      </c>
      <c r="J100" s="278">
        <v>1475.3333333333335</v>
      </c>
      <c r="K100" s="276">
        <v>1438</v>
      </c>
      <c r="L100" s="276">
        <v>1399</v>
      </c>
      <c r="M100" s="276">
        <v>78.700959999999995</v>
      </c>
    </row>
    <row r="101" spans="1:13">
      <c r="A101" s="300">
        <v>92</v>
      </c>
      <c r="B101" s="276" t="s">
        <v>253</v>
      </c>
      <c r="C101" s="276">
        <v>695.85</v>
      </c>
      <c r="D101" s="278">
        <v>691.26666666666677</v>
      </c>
      <c r="E101" s="278">
        <v>684.93333333333351</v>
      </c>
      <c r="F101" s="278">
        <v>674.01666666666677</v>
      </c>
      <c r="G101" s="278">
        <v>667.68333333333351</v>
      </c>
      <c r="H101" s="278">
        <v>702.18333333333351</v>
      </c>
      <c r="I101" s="278">
        <v>708.51666666666677</v>
      </c>
      <c r="J101" s="278">
        <v>719.43333333333351</v>
      </c>
      <c r="K101" s="276">
        <v>697.6</v>
      </c>
      <c r="L101" s="276">
        <v>680.35</v>
      </c>
      <c r="M101" s="276">
        <v>50.316549999999999</v>
      </c>
    </row>
    <row r="102" spans="1:13">
      <c r="A102" s="300">
        <v>93</v>
      </c>
      <c r="B102" s="276" t="s">
        <v>111</v>
      </c>
      <c r="C102" s="276">
        <v>3043.85</v>
      </c>
      <c r="D102" s="278">
        <v>3068.35</v>
      </c>
      <c r="E102" s="278">
        <v>3012.75</v>
      </c>
      <c r="F102" s="278">
        <v>2981.65</v>
      </c>
      <c r="G102" s="278">
        <v>2926.05</v>
      </c>
      <c r="H102" s="278">
        <v>3099.45</v>
      </c>
      <c r="I102" s="278">
        <v>3155.0499999999993</v>
      </c>
      <c r="J102" s="278">
        <v>3186.1499999999996</v>
      </c>
      <c r="K102" s="276">
        <v>3123.95</v>
      </c>
      <c r="L102" s="276">
        <v>3037.25</v>
      </c>
      <c r="M102" s="276">
        <v>15.99835</v>
      </c>
    </row>
    <row r="103" spans="1:13">
      <c r="A103" s="300">
        <v>94</v>
      </c>
      <c r="B103" s="276" t="s">
        <v>114</v>
      </c>
      <c r="C103" s="276">
        <v>254.3</v>
      </c>
      <c r="D103" s="278">
        <v>250.61666666666665</v>
      </c>
      <c r="E103" s="278">
        <v>243.23333333333329</v>
      </c>
      <c r="F103" s="278">
        <v>232.16666666666666</v>
      </c>
      <c r="G103" s="278">
        <v>224.7833333333333</v>
      </c>
      <c r="H103" s="278">
        <v>261.68333333333328</v>
      </c>
      <c r="I103" s="278">
        <v>269.06666666666666</v>
      </c>
      <c r="J103" s="278">
        <v>280.13333333333327</v>
      </c>
      <c r="K103" s="276">
        <v>258</v>
      </c>
      <c r="L103" s="276">
        <v>239.55</v>
      </c>
      <c r="M103" s="276">
        <v>249.02368999999999</v>
      </c>
    </row>
    <row r="104" spans="1:13">
      <c r="A104" s="300">
        <v>95</v>
      </c>
      <c r="B104" s="276" t="s">
        <v>115</v>
      </c>
      <c r="C104" s="276">
        <v>222.75</v>
      </c>
      <c r="D104" s="278">
        <v>221.66666666666666</v>
      </c>
      <c r="E104" s="278">
        <v>219.68333333333331</v>
      </c>
      <c r="F104" s="278">
        <v>216.61666666666665</v>
      </c>
      <c r="G104" s="278">
        <v>214.6333333333333</v>
      </c>
      <c r="H104" s="278">
        <v>224.73333333333332</v>
      </c>
      <c r="I104" s="278">
        <v>226.71666666666667</v>
      </c>
      <c r="J104" s="278">
        <v>229.78333333333333</v>
      </c>
      <c r="K104" s="276">
        <v>223.65</v>
      </c>
      <c r="L104" s="276">
        <v>218.6</v>
      </c>
      <c r="M104" s="276">
        <v>65.745509999999996</v>
      </c>
    </row>
    <row r="105" spans="1:13">
      <c r="A105" s="300">
        <v>96</v>
      </c>
      <c r="B105" s="276" t="s">
        <v>116</v>
      </c>
      <c r="C105" s="276">
        <v>2426.5</v>
      </c>
      <c r="D105" s="278">
        <v>2419.0666666666666</v>
      </c>
      <c r="E105" s="278">
        <v>2408.1333333333332</v>
      </c>
      <c r="F105" s="278">
        <v>2389.7666666666664</v>
      </c>
      <c r="G105" s="278">
        <v>2378.833333333333</v>
      </c>
      <c r="H105" s="278">
        <v>2437.4333333333334</v>
      </c>
      <c r="I105" s="278">
        <v>2448.3666666666668</v>
      </c>
      <c r="J105" s="278">
        <v>2466.7333333333336</v>
      </c>
      <c r="K105" s="276">
        <v>2430</v>
      </c>
      <c r="L105" s="276">
        <v>2400.6999999999998</v>
      </c>
      <c r="M105" s="276">
        <v>16.144860000000001</v>
      </c>
    </row>
    <row r="106" spans="1:13">
      <c r="A106" s="300">
        <v>97</v>
      </c>
      <c r="B106" s="276" t="s">
        <v>254</v>
      </c>
      <c r="C106" s="276">
        <v>244.05</v>
      </c>
      <c r="D106" s="278">
        <v>243.46666666666667</v>
      </c>
      <c r="E106" s="278">
        <v>241.08333333333334</v>
      </c>
      <c r="F106" s="278">
        <v>238.11666666666667</v>
      </c>
      <c r="G106" s="278">
        <v>235.73333333333335</v>
      </c>
      <c r="H106" s="278">
        <v>246.43333333333334</v>
      </c>
      <c r="I106" s="278">
        <v>248.81666666666666</v>
      </c>
      <c r="J106" s="278">
        <v>251.78333333333333</v>
      </c>
      <c r="K106" s="276">
        <v>245.85</v>
      </c>
      <c r="L106" s="276">
        <v>240.5</v>
      </c>
      <c r="M106" s="276">
        <v>8.8673500000000001</v>
      </c>
    </row>
    <row r="107" spans="1:13">
      <c r="A107" s="300">
        <v>98</v>
      </c>
      <c r="B107" s="276" t="s">
        <v>255</v>
      </c>
      <c r="C107" s="276">
        <v>41.05</v>
      </c>
      <c r="D107" s="278">
        <v>41.133333333333333</v>
      </c>
      <c r="E107" s="278">
        <v>40.266666666666666</v>
      </c>
      <c r="F107" s="278">
        <v>39.483333333333334</v>
      </c>
      <c r="G107" s="278">
        <v>38.616666666666667</v>
      </c>
      <c r="H107" s="278">
        <v>41.916666666666664</v>
      </c>
      <c r="I107" s="278">
        <v>42.783333333333324</v>
      </c>
      <c r="J107" s="278">
        <v>43.566666666666663</v>
      </c>
      <c r="K107" s="276">
        <v>42</v>
      </c>
      <c r="L107" s="276">
        <v>40.35</v>
      </c>
      <c r="M107" s="276">
        <v>25.332439999999998</v>
      </c>
    </row>
    <row r="108" spans="1:13">
      <c r="A108" s="300">
        <v>99</v>
      </c>
      <c r="B108" s="276" t="s">
        <v>117</v>
      </c>
      <c r="C108" s="276">
        <v>220.8</v>
      </c>
      <c r="D108" s="278">
        <v>221.06666666666669</v>
      </c>
      <c r="E108" s="278">
        <v>216.23333333333338</v>
      </c>
      <c r="F108" s="278">
        <v>211.66666666666669</v>
      </c>
      <c r="G108" s="278">
        <v>206.83333333333337</v>
      </c>
      <c r="H108" s="278">
        <v>225.63333333333338</v>
      </c>
      <c r="I108" s="278">
        <v>230.4666666666667</v>
      </c>
      <c r="J108" s="278">
        <v>235.03333333333339</v>
      </c>
      <c r="K108" s="276">
        <v>225.9</v>
      </c>
      <c r="L108" s="276">
        <v>216.5</v>
      </c>
      <c r="M108" s="276">
        <v>171.11802</v>
      </c>
    </row>
    <row r="109" spans="1:13">
      <c r="A109" s="300">
        <v>100</v>
      </c>
      <c r="B109" s="276" t="s">
        <v>118</v>
      </c>
      <c r="C109" s="276">
        <v>531.70000000000005</v>
      </c>
      <c r="D109" s="278">
        <v>530.33333333333337</v>
      </c>
      <c r="E109" s="278">
        <v>525.66666666666674</v>
      </c>
      <c r="F109" s="278">
        <v>519.63333333333333</v>
      </c>
      <c r="G109" s="278">
        <v>514.9666666666667</v>
      </c>
      <c r="H109" s="278">
        <v>536.36666666666679</v>
      </c>
      <c r="I109" s="278">
        <v>541.03333333333353</v>
      </c>
      <c r="J109" s="278">
        <v>547.06666666666683</v>
      </c>
      <c r="K109" s="276">
        <v>535</v>
      </c>
      <c r="L109" s="276">
        <v>524.29999999999995</v>
      </c>
      <c r="M109" s="276">
        <v>165.4975</v>
      </c>
    </row>
    <row r="110" spans="1:13">
      <c r="A110" s="300">
        <v>101</v>
      </c>
      <c r="B110" s="276" t="s">
        <v>256</v>
      </c>
      <c r="C110" s="276">
        <v>1549.45</v>
      </c>
      <c r="D110" s="278">
        <v>1542.7833333333335</v>
      </c>
      <c r="E110" s="278">
        <v>1530.666666666667</v>
      </c>
      <c r="F110" s="278">
        <v>1511.8833333333334</v>
      </c>
      <c r="G110" s="278">
        <v>1499.7666666666669</v>
      </c>
      <c r="H110" s="278">
        <v>1561.5666666666671</v>
      </c>
      <c r="I110" s="278">
        <v>1573.6833333333334</v>
      </c>
      <c r="J110" s="278">
        <v>1592.4666666666672</v>
      </c>
      <c r="K110" s="276">
        <v>1554.9</v>
      </c>
      <c r="L110" s="276">
        <v>1524</v>
      </c>
      <c r="M110" s="276">
        <v>5.8683500000000004</v>
      </c>
    </row>
    <row r="111" spans="1:13">
      <c r="A111" s="300">
        <v>102</v>
      </c>
      <c r="B111" s="276" t="s">
        <v>119</v>
      </c>
      <c r="C111" s="276">
        <v>503.9</v>
      </c>
      <c r="D111" s="278">
        <v>501.45</v>
      </c>
      <c r="E111" s="278">
        <v>496.95</v>
      </c>
      <c r="F111" s="278">
        <v>490</v>
      </c>
      <c r="G111" s="278">
        <v>485.5</v>
      </c>
      <c r="H111" s="278">
        <v>508.4</v>
      </c>
      <c r="I111" s="278">
        <v>512.9</v>
      </c>
      <c r="J111" s="278">
        <v>519.84999999999991</v>
      </c>
      <c r="K111" s="276">
        <v>505.95</v>
      </c>
      <c r="L111" s="276">
        <v>494.5</v>
      </c>
      <c r="M111" s="276">
        <v>20.45373</v>
      </c>
    </row>
    <row r="112" spans="1:13">
      <c r="A112" s="300">
        <v>103</v>
      </c>
      <c r="B112" s="276" t="s">
        <v>257</v>
      </c>
      <c r="C112" s="276">
        <v>31.95</v>
      </c>
      <c r="D112" s="278">
        <v>32.199999999999996</v>
      </c>
      <c r="E112" s="278">
        <v>31.54999999999999</v>
      </c>
      <c r="F112" s="278">
        <v>31.149999999999995</v>
      </c>
      <c r="G112" s="278">
        <v>30.499999999999989</v>
      </c>
      <c r="H112" s="278">
        <v>32.599999999999994</v>
      </c>
      <c r="I112" s="278">
        <v>33.25</v>
      </c>
      <c r="J112" s="278">
        <v>33.649999999999991</v>
      </c>
      <c r="K112" s="276">
        <v>32.85</v>
      </c>
      <c r="L112" s="276">
        <v>31.8</v>
      </c>
      <c r="M112" s="276">
        <v>139.11775</v>
      </c>
    </row>
    <row r="113" spans="1:13">
      <c r="A113" s="300">
        <v>104</v>
      </c>
      <c r="B113" s="276" t="s">
        <v>120</v>
      </c>
      <c r="C113" s="276">
        <v>11.9</v>
      </c>
      <c r="D113" s="278">
        <v>11.833333333333334</v>
      </c>
      <c r="E113" s="278">
        <v>11.516666666666667</v>
      </c>
      <c r="F113" s="278">
        <v>11.133333333333333</v>
      </c>
      <c r="G113" s="278">
        <v>10.816666666666666</v>
      </c>
      <c r="H113" s="278">
        <v>12.216666666666669</v>
      </c>
      <c r="I113" s="278">
        <v>12.533333333333335</v>
      </c>
      <c r="J113" s="278">
        <v>12.91666666666667</v>
      </c>
      <c r="K113" s="276">
        <v>12.15</v>
      </c>
      <c r="L113" s="276">
        <v>11.45</v>
      </c>
      <c r="M113" s="276">
        <v>6499.73524</v>
      </c>
    </row>
    <row r="114" spans="1:13">
      <c r="A114" s="300">
        <v>105</v>
      </c>
      <c r="B114" s="276" t="s">
        <v>121</v>
      </c>
      <c r="C114" s="276">
        <v>38.6</v>
      </c>
      <c r="D114" s="278">
        <v>38.483333333333334</v>
      </c>
      <c r="E114" s="278">
        <v>37.81666666666667</v>
      </c>
      <c r="F114" s="278">
        <v>37.033333333333339</v>
      </c>
      <c r="G114" s="278">
        <v>36.366666666666674</v>
      </c>
      <c r="H114" s="278">
        <v>39.266666666666666</v>
      </c>
      <c r="I114" s="278">
        <v>39.933333333333323</v>
      </c>
      <c r="J114" s="278">
        <v>40.716666666666661</v>
      </c>
      <c r="K114" s="276">
        <v>39.15</v>
      </c>
      <c r="L114" s="276">
        <v>37.700000000000003</v>
      </c>
      <c r="M114" s="276">
        <v>487.22834</v>
      </c>
    </row>
    <row r="115" spans="1:13">
      <c r="A115" s="300">
        <v>106</v>
      </c>
      <c r="B115" s="276" t="s">
        <v>122</v>
      </c>
      <c r="C115" s="276">
        <v>506.7</v>
      </c>
      <c r="D115" s="278">
        <v>508.54999999999995</v>
      </c>
      <c r="E115" s="278">
        <v>503.19999999999993</v>
      </c>
      <c r="F115" s="278">
        <v>499.7</v>
      </c>
      <c r="G115" s="278">
        <v>494.34999999999997</v>
      </c>
      <c r="H115" s="278">
        <v>512.04999999999995</v>
      </c>
      <c r="I115" s="278">
        <v>517.39999999999986</v>
      </c>
      <c r="J115" s="278">
        <v>520.89999999999986</v>
      </c>
      <c r="K115" s="276">
        <v>513.9</v>
      </c>
      <c r="L115" s="276">
        <v>505.05</v>
      </c>
      <c r="M115" s="276">
        <v>26.132159999999999</v>
      </c>
    </row>
    <row r="116" spans="1:13">
      <c r="A116" s="300">
        <v>107</v>
      </c>
      <c r="B116" s="276" t="s">
        <v>260</v>
      </c>
      <c r="C116" s="276">
        <v>126.4</v>
      </c>
      <c r="D116" s="278">
        <v>126.33333333333333</v>
      </c>
      <c r="E116" s="278">
        <v>125.16666666666666</v>
      </c>
      <c r="F116" s="278">
        <v>123.93333333333332</v>
      </c>
      <c r="G116" s="278">
        <v>122.76666666666665</v>
      </c>
      <c r="H116" s="278">
        <v>127.56666666666666</v>
      </c>
      <c r="I116" s="278">
        <v>128.73333333333332</v>
      </c>
      <c r="J116" s="278">
        <v>129.96666666666667</v>
      </c>
      <c r="K116" s="276">
        <v>127.5</v>
      </c>
      <c r="L116" s="276">
        <v>125.1</v>
      </c>
      <c r="M116" s="276">
        <v>25.701499999999999</v>
      </c>
    </row>
    <row r="117" spans="1:13">
      <c r="A117" s="300">
        <v>108</v>
      </c>
      <c r="B117" s="276" t="s">
        <v>123</v>
      </c>
      <c r="C117" s="276">
        <v>1744.95</v>
      </c>
      <c r="D117" s="278">
        <v>1738.0333333333335</v>
      </c>
      <c r="E117" s="278">
        <v>1725.0666666666671</v>
      </c>
      <c r="F117" s="278">
        <v>1705.1833333333336</v>
      </c>
      <c r="G117" s="278">
        <v>1692.2166666666672</v>
      </c>
      <c r="H117" s="278">
        <v>1757.916666666667</v>
      </c>
      <c r="I117" s="278">
        <v>1770.8833333333337</v>
      </c>
      <c r="J117" s="278">
        <v>1790.7666666666669</v>
      </c>
      <c r="K117" s="276">
        <v>1751</v>
      </c>
      <c r="L117" s="276">
        <v>1718.15</v>
      </c>
      <c r="M117" s="276">
        <v>8.6463900000000002</v>
      </c>
    </row>
    <row r="118" spans="1:13">
      <c r="A118" s="300">
        <v>109</v>
      </c>
      <c r="B118" s="276" t="s">
        <v>124</v>
      </c>
      <c r="C118" s="276">
        <v>897.85</v>
      </c>
      <c r="D118" s="278">
        <v>899.76666666666677</v>
      </c>
      <c r="E118" s="278">
        <v>885.53333333333353</v>
      </c>
      <c r="F118" s="278">
        <v>873.21666666666681</v>
      </c>
      <c r="G118" s="278">
        <v>858.98333333333358</v>
      </c>
      <c r="H118" s="278">
        <v>912.08333333333348</v>
      </c>
      <c r="I118" s="278">
        <v>926.31666666666683</v>
      </c>
      <c r="J118" s="278">
        <v>938.63333333333344</v>
      </c>
      <c r="K118" s="276">
        <v>914</v>
      </c>
      <c r="L118" s="276">
        <v>887.45</v>
      </c>
      <c r="M118" s="276">
        <v>69.918899999999994</v>
      </c>
    </row>
    <row r="119" spans="1:13">
      <c r="A119" s="300">
        <v>110</v>
      </c>
      <c r="B119" s="276" t="s">
        <v>3648</v>
      </c>
      <c r="C119" s="276">
        <v>241.4</v>
      </c>
      <c r="D119" s="278">
        <v>240.41666666666666</v>
      </c>
      <c r="E119" s="278">
        <v>238.0333333333333</v>
      </c>
      <c r="F119" s="278">
        <v>234.66666666666666</v>
      </c>
      <c r="G119" s="278">
        <v>232.2833333333333</v>
      </c>
      <c r="H119" s="278">
        <v>243.7833333333333</v>
      </c>
      <c r="I119" s="278">
        <v>246.16666666666669</v>
      </c>
      <c r="J119" s="278">
        <v>249.5333333333333</v>
      </c>
      <c r="K119" s="276">
        <v>242.8</v>
      </c>
      <c r="L119" s="276">
        <v>237.05</v>
      </c>
      <c r="M119" s="276">
        <v>89.798019999999994</v>
      </c>
    </row>
    <row r="120" spans="1:13">
      <c r="A120" s="300">
        <v>111</v>
      </c>
      <c r="B120" s="276" t="s">
        <v>126</v>
      </c>
      <c r="C120" s="276">
        <v>1288.25</v>
      </c>
      <c r="D120" s="278">
        <v>1279.8</v>
      </c>
      <c r="E120" s="278">
        <v>1269.5999999999999</v>
      </c>
      <c r="F120" s="278">
        <v>1250.95</v>
      </c>
      <c r="G120" s="278">
        <v>1240.75</v>
      </c>
      <c r="H120" s="278">
        <v>1298.4499999999998</v>
      </c>
      <c r="I120" s="278">
        <v>1308.6500000000001</v>
      </c>
      <c r="J120" s="278">
        <v>1327.2999999999997</v>
      </c>
      <c r="K120" s="276">
        <v>1290</v>
      </c>
      <c r="L120" s="276">
        <v>1261.1500000000001</v>
      </c>
      <c r="M120" s="276">
        <v>72.084540000000004</v>
      </c>
    </row>
    <row r="121" spans="1:13">
      <c r="A121" s="300">
        <v>112</v>
      </c>
      <c r="B121" s="276" t="s">
        <v>127</v>
      </c>
      <c r="C121" s="276">
        <v>93.85</v>
      </c>
      <c r="D121" s="278">
        <v>93.3</v>
      </c>
      <c r="E121" s="278">
        <v>92.55</v>
      </c>
      <c r="F121" s="278">
        <v>91.25</v>
      </c>
      <c r="G121" s="278">
        <v>90.5</v>
      </c>
      <c r="H121" s="278">
        <v>94.6</v>
      </c>
      <c r="I121" s="278">
        <v>95.35</v>
      </c>
      <c r="J121" s="278">
        <v>96.649999999999991</v>
      </c>
      <c r="K121" s="276">
        <v>94.05</v>
      </c>
      <c r="L121" s="276">
        <v>92</v>
      </c>
      <c r="M121" s="276">
        <v>209.40906000000001</v>
      </c>
    </row>
    <row r="122" spans="1:13">
      <c r="A122" s="300">
        <v>113</v>
      </c>
      <c r="B122" s="276" t="s">
        <v>262</v>
      </c>
      <c r="C122" s="276">
        <v>2162.4</v>
      </c>
      <c r="D122" s="278">
        <v>2168.7500000000005</v>
      </c>
      <c r="E122" s="278">
        <v>2147.7000000000007</v>
      </c>
      <c r="F122" s="278">
        <v>2133.0000000000005</v>
      </c>
      <c r="G122" s="278">
        <v>2111.9500000000007</v>
      </c>
      <c r="H122" s="278">
        <v>2183.4500000000007</v>
      </c>
      <c r="I122" s="278">
        <v>2204.5000000000009</v>
      </c>
      <c r="J122" s="278">
        <v>2219.2000000000007</v>
      </c>
      <c r="K122" s="276">
        <v>2189.8000000000002</v>
      </c>
      <c r="L122" s="276">
        <v>2154.0500000000002</v>
      </c>
      <c r="M122" s="276">
        <v>1.2964</v>
      </c>
    </row>
    <row r="123" spans="1:13">
      <c r="A123" s="300">
        <v>114</v>
      </c>
      <c r="B123" s="276" t="s">
        <v>2931</v>
      </c>
      <c r="C123" s="276">
        <v>1451.05</v>
      </c>
      <c r="D123" s="278">
        <v>1454.6833333333334</v>
      </c>
      <c r="E123" s="278">
        <v>1441.3666666666668</v>
      </c>
      <c r="F123" s="278">
        <v>1431.6833333333334</v>
      </c>
      <c r="G123" s="278">
        <v>1418.3666666666668</v>
      </c>
      <c r="H123" s="278">
        <v>1464.3666666666668</v>
      </c>
      <c r="I123" s="278">
        <v>1477.6833333333334</v>
      </c>
      <c r="J123" s="278">
        <v>1487.3666666666668</v>
      </c>
      <c r="K123" s="276">
        <v>1468</v>
      </c>
      <c r="L123" s="276">
        <v>1445</v>
      </c>
      <c r="M123" s="276">
        <v>10.52506</v>
      </c>
    </row>
    <row r="124" spans="1:13">
      <c r="A124" s="300">
        <v>115</v>
      </c>
      <c r="B124" s="276" t="s">
        <v>128</v>
      </c>
      <c r="C124" s="276">
        <v>213.4</v>
      </c>
      <c r="D124" s="278">
        <v>213.83333333333334</v>
      </c>
      <c r="E124" s="278">
        <v>211.66666666666669</v>
      </c>
      <c r="F124" s="278">
        <v>209.93333333333334</v>
      </c>
      <c r="G124" s="278">
        <v>207.76666666666668</v>
      </c>
      <c r="H124" s="278">
        <v>215.56666666666669</v>
      </c>
      <c r="I124" s="278">
        <v>217.73333333333338</v>
      </c>
      <c r="J124" s="278">
        <v>219.4666666666667</v>
      </c>
      <c r="K124" s="276">
        <v>216</v>
      </c>
      <c r="L124" s="276">
        <v>212.1</v>
      </c>
      <c r="M124" s="276">
        <v>268.91798999999997</v>
      </c>
    </row>
    <row r="125" spans="1:13">
      <c r="A125" s="300">
        <v>116</v>
      </c>
      <c r="B125" s="276" t="s">
        <v>129</v>
      </c>
      <c r="C125" s="276">
        <v>287.7</v>
      </c>
      <c r="D125" s="278">
        <v>283.4666666666667</v>
      </c>
      <c r="E125" s="278">
        <v>276.93333333333339</v>
      </c>
      <c r="F125" s="278">
        <v>266.16666666666669</v>
      </c>
      <c r="G125" s="278">
        <v>259.63333333333338</v>
      </c>
      <c r="H125" s="278">
        <v>294.23333333333341</v>
      </c>
      <c r="I125" s="278">
        <v>300.76666666666671</v>
      </c>
      <c r="J125" s="278">
        <v>311.53333333333342</v>
      </c>
      <c r="K125" s="276">
        <v>290</v>
      </c>
      <c r="L125" s="276">
        <v>272.7</v>
      </c>
      <c r="M125" s="276">
        <v>160.83859000000001</v>
      </c>
    </row>
    <row r="126" spans="1:13">
      <c r="A126" s="300">
        <v>117</v>
      </c>
      <c r="B126" s="276" t="s">
        <v>263</v>
      </c>
      <c r="C126" s="276">
        <v>67.900000000000006</v>
      </c>
      <c r="D126" s="278">
        <v>67.95</v>
      </c>
      <c r="E126" s="278">
        <v>67.100000000000009</v>
      </c>
      <c r="F126" s="278">
        <v>66.300000000000011</v>
      </c>
      <c r="G126" s="278">
        <v>65.450000000000017</v>
      </c>
      <c r="H126" s="278">
        <v>68.75</v>
      </c>
      <c r="I126" s="278">
        <v>69.599999999999994</v>
      </c>
      <c r="J126" s="278">
        <v>70.399999999999991</v>
      </c>
      <c r="K126" s="276">
        <v>68.8</v>
      </c>
      <c r="L126" s="276">
        <v>67.150000000000006</v>
      </c>
      <c r="M126" s="276">
        <v>15.8939</v>
      </c>
    </row>
    <row r="127" spans="1:13">
      <c r="A127" s="300">
        <v>118</v>
      </c>
      <c r="B127" s="276" t="s">
        <v>130</v>
      </c>
      <c r="C127" s="276">
        <v>403.1</v>
      </c>
      <c r="D127" s="278">
        <v>399.76666666666671</v>
      </c>
      <c r="E127" s="278">
        <v>394.43333333333339</v>
      </c>
      <c r="F127" s="278">
        <v>385.76666666666671</v>
      </c>
      <c r="G127" s="278">
        <v>380.43333333333339</v>
      </c>
      <c r="H127" s="278">
        <v>408.43333333333339</v>
      </c>
      <c r="I127" s="278">
        <v>413.76666666666677</v>
      </c>
      <c r="J127" s="278">
        <v>422.43333333333339</v>
      </c>
      <c r="K127" s="276">
        <v>405.1</v>
      </c>
      <c r="L127" s="276">
        <v>391.1</v>
      </c>
      <c r="M127" s="276">
        <v>88.727230000000006</v>
      </c>
    </row>
    <row r="128" spans="1:13">
      <c r="A128" s="300">
        <v>119</v>
      </c>
      <c r="B128" s="276" t="s">
        <v>264</v>
      </c>
      <c r="C128" s="276">
        <v>885.25</v>
      </c>
      <c r="D128" s="278">
        <v>874.4</v>
      </c>
      <c r="E128" s="278">
        <v>856.8</v>
      </c>
      <c r="F128" s="278">
        <v>828.35</v>
      </c>
      <c r="G128" s="278">
        <v>810.75</v>
      </c>
      <c r="H128" s="278">
        <v>902.84999999999991</v>
      </c>
      <c r="I128" s="278">
        <v>920.45</v>
      </c>
      <c r="J128" s="278">
        <v>948.89999999999986</v>
      </c>
      <c r="K128" s="276">
        <v>892</v>
      </c>
      <c r="L128" s="276">
        <v>845.95</v>
      </c>
      <c r="M128" s="276">
        <v>8.7291100000000004</v>
      </c>
    </row>
    <row r="129" spans="1:13">
      <c r="A129" s="300">
        <v>120</v>
      </c>
      <c r="B129" s="276" t="s">
        <v>131</v>
      </c>
      <c r="C129" s="276">
        <v>2747.3</v>
      </c>
      <c r="D129" s="278">
        <v>2768.1166666666668</v>
      </c>
      <c r="E129" s="278">
        <v>2719.7833333333338</v>
      </c>
      <c r="F129" s="278">
        <v>2692.2666666666669</v>
      </c>
      <c r="G129" s="278">
        <v>2643.9333333333338</v>
      </c>
      <c r="H129" s="278">
        <v>2795.6333333333337</v>
      </c>
      <c r="I129" s="278">
        <v>2843.9666666666667</v>
      </c>
      <c r="J129" s="278">
        <v>2871.4833333333336</v>
      </c>
      <c r="K129" s="276">
        <v>2816.45</v>
      </c>
      <c r="L129" s="276">
        <v>2740.6</v>
      </c>
      <c r="M129" s="276">
        <v>7.5454600000000003</v>
      </c>
    </row>
    <row r="130" spans="1:13">
      <c r="A130" s="300">
        <v>121</v>
      </c>
      <c r="B130" s="276" t="s">
        <v>133</v>
      </c>
      <c r="C130" s="276">
        <v>1965.55</v>
      </c>
      <c r="D130" s="278">
        <v>1975.5</v>
      </c>
      <c r="E130" s="278">
        <v>1945.05</v>
      </c>
      <c r="F130" s="278">
        <v>1924.55</v>
      </c>
      <c r="G130" s="278">
        <v>1894.1</v>
      </c>
      <c r="H130" s="278">
        <v>1996</v>
      </c>
      <c r="I130" s="278">
        <v>2026.4499999999998</v>
      </c>
      <c r="J130" s="278">
        <v>2046.95</v>
      </c>
      <c r="K130" s="276">
        <v>2005.95</v>
      </c>
      <c r="L130" s="276">
        <v>1955</v>
      </c>
      <c r="M130" s="276">
        <v>31.414290000000001</v>
      </c>
    </row>
    <row r="131" spans="1:13">
      <c r="A131" s="300">
        <v>122</v>
      </c>
      <c r="B131" s="276" t="s">
        <v>134</v>
      </c>
      <c r="C131" s="276">
        <v>97.25</v>
      </c>
      <c r="D131" s="278">
        <v>97.133333333333326</v>
      </c>
      <c r="E131" s="278">
        <v>95.916666666666657</v>
      </c>
      <c r="F131" s="278">
        <v>94.583333333333329</v>
      </c>
      <c r="G131" s="278">
        <v>93.36666666666666</v>
      </c>
      <c r="H131" s="278">
        <v>98.466666666666654</v>
      </c>
      <c r="I131" s="278">
        <v>99.683333333333323</v>
      </c>
      <c r="J131" s="278">
        <v>101.01666666666665</v>
      </c>
      <c r="K131" s="276">
        <v>98.35</v>
      </c>
      <c r="L131" s="276">
        <v>95.8</v>
      </c>
      <c r="M131" s="276">
        <v>118.90597</v>
      </c>
    </row>
    <row r="132" spans="1:13">
      <c r="A132" s="300">
        <v>123</v>
      </c>
      <c r="B132" s="276" t="s">
        <v>358</v>
      </c>
      <c r="C132" s="276">
        <v>2399.4499999999998</v>
      </c>
      <c r="D132" s="278">
        <v>2413.4833333333331</v>
      </c>
      <c r="E132" s="278">
        <v>2366.9666666666662</v>
      </c>
      <c r="F132" s="278">
        <v>2334.4833333333331</v>
      </c>
      <c r="G132" s="278">
        <v>2287.9666666666662</v>
      </c>
      <c r="H132" s="278">
        <v>2445.9666666666662</v>
      </c>
      <c r="I132" s="278">
        <v>2492.4833333333336</v>
      </c>
      <c r="J132" s="278">
        <v>2524.9666666666662</v>
      </c>
      <c r="K132" s="276">
        <v>2460</v>
      </c>
      <c r="L132" s="276">
        <v>2381</v>
      </c>
      <c r="M132" s="276">
        <v>2.5591499999999998</v>
      </c>
    </row>
    <row r="133" spans="1:13">
      <c r="A133" s="300">
        <v>124</v>
      </c>
      <c r="B133" s="276" t="s">
        <v>135</v>
      </c>
      <c r="C133" s="276">
        <v>381.7</v>
      </c>
      <c r="D133" s="278">
        <v>381.08333333333331</v>
      </c>
      <c r="E133" s="278">
        <v>377.26666666666665</v>
      </c>
      <c r="F133" s="278">
        <v>372.83333333333331</v>
      </c>
      <c r="G133" s="278">
        <v>369.01666666666665</v>
      </c>
      <c r="H133" s="278">
        <v>385.51666666666665</v>
      </c>
      <c r="I133" s="278">
        <v>389.33333333333337</v>
      </c>
      <c r="J133" s="278">
        <v>393.76666666666665</v>
      </c>
      <c r="K133" s="276">
        <v>384.9</v>
      </c>
      <c r="L133" s="276">
        <v>376.65</v>
      </c>
      <c r="M133" s="276">
        <v>53.26473</v>
      </c>
    </row>
    <row r="134" spans="1:13">
      <c r="A134" s="300">
        <v>125</v>
      </c>
      <c r="B134" s="276" t="s">
        <v>136</v>
      </c>
      <c r="C134" s="276">
        <v>1314.6</v>
      </c>
      <c r="D134" s="278">
        <v>1313.05</v>
      </c>
      <c r="E134" s="278">
        <v>1303.55</v>
      </c>
      <c r="F134" s="278">
        <v>1292.5</v>
      </c>
      <c r="G134" s="278">
        <v>1283</v>
      </c>
      <c r="H134" s="278">
        <v>1324.1</v>
      </c>
      <c r="I134" s="278">
        <v>1333.6</v>
      </c>
      <c r="J134" s="278">
        <v>1344.6499999999999</v>
      </c>
      <c r="K134" s="276">
        <v>1322.55</v>
      </c>
      <c r="L134" s="276">
        <v>1302</v>
      </c>
      <c r="M134" s="276">
        <v>40.146360000000001</v>
      </c>
    </row>
    <row r="135" spans="1:13">
      <c r="A135" s="300">
        <v>126</v>
      </c>
      <c r="B135" s="276" t="s">
        <v>266</v>
      </c>
      <c r="C135" s="276">
        <v>3845.35</v>
      </c>
      <c r="D135" s="278">
        <v>3821.5666666666671</v>
      </c>
      <c r="E135" s="278">
        <v>3733.233333333334</v>
      </c>
      <c r="F135" s="278">
        <v>3621.1166666666668</v>
      </c>
      <c r="G135" s="278">
        <v>3532.7833333333338</v>
      </c>
      <c r="H135" s="278">
        <v>3933.6833333333343</v>
      </c>
      <c r="I135" s="278">
        <v>4022.0166666666673</v>
      </c>
      <c r="J135" s="278">
        <v>4134.133333333335</v>
      </c>
      <c r="K135" s="276">
        <v>3909.9</v>
      </c>
      <c r="L135" s="276">
        <v>3709.45</v>
      </c>
      <c r="M135" s="276">
        <v>3.73949</v>
      </c>
    </row>
    <row r="136" spans="1:13">
      <c r="A136" s="300">
        <v>127</v>
      </c>
      <c r="B136" s="276" t="s">
        <v>265</v>
      </c>
      <c r="C136" s="276">
        <v>2451.65</v>
      </c>
      <c r="D136" s="278">
        <v>2443.7999999999997</v>
      </c>
      <c r="E136" s="278">
        <v>2423.5999999999995</v>
      </c>
      <c r="F136" s="278">
        <v>2395.5499999999997</v>
      </c>
      <c r="G136" s="278">
        <v>2375.3499999999995</v>
      </c>
      <c r="H136" s="278">
        <v>2471.8499999999995</v>
      </c>
      <c r="I136" s="278">
        <v>2492.0499999999993</v>
      </c>
      <c r="J136" s="278">
        <v>2520.0999999999995</v>
      </c>
      <c r="K136" s="276">
        <v>2464</v>
      </c>
      <c r="L136" s="276">
        <v>2415.75</v>
      </c>
      <c r="M136" s="276">
        <v>1.58049</v>
      </c>
    </row>
    <row r="137" spans="1:13">
      <c r="A137" s="300">
        <v>128</v>
      </c>
      <c r="B137" s="276" t="s">
        <v>137</v>
      </c>
      <c r="C137" s="276">
        <v>1026.95</v>
      </c>
      <c r="D137" s="278">
        <v>1019.3166666666667</v>
      </c>
      <c r="E137" s="278">
        <v>1008.2833333333335</v>
      </c>
      <c r="F137" s="278">
        <v>989.61666666666679</v>
      </c>
      <c r="G137" s="278">
        <v>978.5833333333336</v>
      </c>
      <c r="H137" s="278">
        <v>1037.9833333333336</v>
      </c>
      <c r="I137" s="278">
        <v>1049.0166666666664</v>
      </c>
      <c r="J137" s="278">
        <v>1067.6833333333334</v>
      </c>
      <c r="K137" s="276">
        <v>1030.3499999999999</v>
      </c>
      <c r="L137" s="276">
        <v>1000.65</v>
      </c>
      <c r="M137" s="276">
        <v>38.680199999999999</v>
      </c>
    </row>
    <row r="138" spans="1:13">
      <c r="A138" s="300">
        <v>129</v>
      </c>
      <c r="B138" s="276" t="s">
        <v>138</v>
      </c>
      <c r="C138" s="276">
        <v>749.1</v>
      </c>
      <c r="D138" s="278">
        <v>742.44999999999993</v>
      </c>
      <c r="E138" s="278">
        <v>733.89999999999986</v>
      </c>
      <c r="F138" s="278">
        <v>718.69999999999993</v>
      </c>
      <c r="G138" s="278">
        <v>710.14999999999986</v>
      </c>
      <c r="H138" s="278">
        <v>757.64999999999986</v>
      </c>
      <c r="I138" s="278">
        <v>766.19999999999982</v>
      </c>
      <c r="J138" s="278">
        <v>781.39999999999986</v>
      </c>
      <c r="K138" s="276">
        <v>751</v>
      </c>
      <c r="L138" s="276">
        <v>727.25</v>
      </c>
      <c r="M138" s="276">
        <v>45.470269999999999</v>
      </c>
    </row>
    <row r="139" spans="1:13">
      <c r="A139" s="300">
        <v>130</v>
      </c>
      <c r="B139" s="276" t="s">
        <v>139</v>
      </c>
      <c r="C139" s="276">
        <v>185.45</v>
      </c>
      <c r="D139" s="278">
        <v>183.85</v>
      </c>
      <c r="E139" s="278">
        <v>181.79999999999998</v>
      </c>
      <c r="F139" s="278">
        <v>178.14999999999998</v>
      </c>
      <c r="G139" s="278">
        <v>176.09999999999997</v>
      </c>
      <c r="H139" s="278">
        <v>187.5</v>
      </c>
      <c r="I139" s="278">
        <v>189.55</v>
      </c>
      <c r="J139" s="278">
        <v>193.20000000000002</v>
      </c>
      <c r="K139" s="276">
        <v>185.9</v>
      </c>
      <c r="L139" s="276">
        <v>180.2</v>
      </c>
      <c r="M139" s="276">
        <v>80.100020000000001</v>
      </c>
    </row>
    <row r="140" spans="1:13">
      <c r="A140" s="300">
        <v>131</v>
      </c>
      <c r="B140" s="276" t="s">
        <v>140</v>
      </c>
      <c r="C140" s="276">
        <v>172.05</v>
      </c>
      <c r="D140" s="278">
        <v>171.13333333333335</v>
      </c>
      <c r="E140" s="278">
        <v>169.6166666666667</v>
      </c>
      <c r="F140" s="278">
        <v>167.18333333333334</v>
      </c>
      <c r="G140" s="278">
        <v>165.66666666666669</v>
      </c>
      <c r="H140" s="278">
        <v>173.56666666666672</v>
      </c>
      <c r="I140" s="278">
        <v>175.08333333333337</v>
      </c>
      <c r="J140" s="278">
        <v>177.51666666666674</v>
      </c>
      <c r="K140" s="276">
        <v>172.65</v>
      </c>
      <c r="L140" s="276">
        <v>168.7</v>
      </c>
      <c r="M140" s="276">
        <v>61.960529999999999</v>
      </c>
    </row>
    <row r="141" spans="1:13">
      <c r="A141" s="300">
        <v>132</v>
      </c>
      <c r="B141" s="276" t="s">
        <v>141</v>
      </c>
      <c r="C141" s="276">
        <v>417.15</v>
      </c>
      <c r="D141" s="278">
        <v>414.5</v>
      </c>
      <c r="E141" s="278">
        <v>409.6</v>
      </c>
      <c r="F141" s="278">
        <v>402.05</v>
      </c>
      <c r="G141" s="278">
        <v>397.15000000000003</v>
      </c>
      <c r="H141" s="278">
        <v>422.05</v>
      </c>
      <c r="I141" s="278">
        <v>426.95</v>
      </c>
      <c r="J141" s="278">
        <v>434.5</v>
      </c>
      <c r="K141" s="276">
        <v>419.4</v>
      </c>
      <c r="L141" s="276">
        <v>406.95</v>
      </c>
      <c r="M141" s="276">
        <v>34.833129999999997</v>
      </c>
    </row>
    <row r="142" spans="1:13">
      <c r="A142" s="300">
        <v>133</v>
      </c>
      <c r="B142" s="276" t="s">
        <v>142</v>
      </c>
      <c r="C142" s="276">
        <v>7702.3</v>
      </c>
      <c r="D142" s="278">
        <v>7700.0333333333328</v>
      </c>
      <c r="E142" s="278">
        <v>7644.8666666666659</v>
      </c>
      <c r="F142" s="278">
        <v>7587.4333333333334</v>
      </c>
      <c r="G142" s="278">
        <v>7532.2666666666664</v>
      </c>
      <c r="H142" s="278">
        <v>7757.4666666666653</v>
      </c>
      <c r="I142" s="278">
        <v>7812.6333333333332</v>
      </c>
      <c r="J142" s="278">
        <v>7870.0666666666648</v>
      </c>
      <c r="K142" s="276">
        <v>7755.2</v>
      </c>
      <c r="L142" s="276">
        <v>7642.6</v>
      </c>
      <c r="M142" s="276">
        <v>5.9864499999999996</v>
      </c>
    </row>
    <row r="143" spans="1:13">
      <c r="A143" s="300">
        <v>134</v>
      </c>
      <c r="B143" s="276" t="s">
        <v>143</v>
      </c>
      <c r="C143" s="276">
        <v>584.35</v>
      </c>
      <c r="D143" s="278">
        <v>585.36666666666667</v>
      </c>
      <c r="E143" s="278">
        <v>579.98333333333335</v>
      </c>
      <c r="F143" s="278">
        <v>575.61666666666667</v>
      </c>
      <c r="G143" s="278">
        <v>570.23333333333335</v>
      </c>
      <c r="H143" s="278">
        <v>589.73333333333335</v>
      </c>
      <c r="I143" s="278">
        <v>595.11666666666679</v>
      </c>
      <c r="J143" s="278">
        <v>599.48333333333335</v>
      </c>
      <c r="K143" s="276">
        <v>590.75</v>
      </c>
      <c r="L143" s="276">
        <v>581</v>
      </c>
      <c r="M143" s="276">
        <v>18.127020000000002</v>
      </c>
    </row>
    <row r="144" spans="1:13">
      <c r="A144" s="300">
        <v>135</v>
      </c>
      <c r="B144" s="276" t="s">
        <v>144</v>
      </c>
      <c r="C144" s="276">
        <v>689.3</v>
      </c>
      <c r="D144" s="278">
        <v>688.9666666666667</v>
      </c>
      <c r="E144" s="278">
        <v>680.43333333333339</v>
      </c>
      <c r="F144" s="278">
        <v>671.56666666666672</v>
      </c>
      <c r="G144" s="278">
        <v>663.03333333333342</v>
      </c>
      <c r="H144" s="278">
        <v>697.83333333333337</v>
      </c>
      <c r="I144" s="278">
        <v>706.36666666666667</v>
      </c>
      <c r="J144" s="278">
        <v>715.23333333333335</v>
      </c>
      <c r="K144" s="276">
        <v>697.5</v>
      </c>
      <c r="L144" s="276">
        <v>680.1</v>
      </c>
      <c r="M144" s="276">
        <v>11.004300000000001</v>
      </c>
    </row>
    <row r="145" spans="1:13">
      <c r="A145" s="300">
        <v>136</v>
      </c>
      <c r="B145" s="276" t="s">
        <v>145</v>
      </c>
      <c r="C145" s="276">
        <v>1083.3499999999999</v>
      </c>
      <c r="D145" s="278">
        <v>1076.0666666666666</v>
      </c>
      <c r="E145" s="278">
        <v>1067.3833333333332</v>
      </c>
      <c r="F145" s="278">
        <v>1051.4166666666665</v>
      </c>
      <c r="G145" s="278">
        <v>1042.7333333333331</v>
      </c>
      <c r="H145" s="278">
        <v>1092.0333333333333</v>
      </c>
      <c r="I145" s="278">
        <v>1100.7166666666667</v>
      </c>
      <c r="J145" s="278">
        <v>1116.6833333333334</v>
      </c>
      <c r="K145" s="276">
        <v>1084.75</v>
      </c>
      <c r="L145" s="276">
        <v>1060.0999999999999</v>
      </c>
      <c r="M145" s="276">
        <v>6.1742699999999999</v>
      </c>
    </row>
    <row r="146" spans="1:13">
      <c r="A146" s="300">
        <v>137</v>
      </c>
      <c r="B146" s="276" t="s">
        <v>146</v>
      </c>
      <c r="C146" s="276">
        <v>1689.2</v>
      </c>
      <c r="D146" s="278">
        <v>1681.7166666666669</v>
      </c>
      <c r="E146" s="278">
        <v>1664.5333333333338</v>
      </c>
      <c r="F146" s="278">
        <v>1639.8666666666668</v>
      </c>
      <c r="G146" s="278">
        <v>1622.6833333333336</v>
      </c>
      <c r="H146" s="278">
        <v>1706.3833333333339</v>
      </c>
      <c r="I146" s="278">
        <v>1723.5666666666668</v>
      </c>
      <c r="J146" s="278">
        <v>1748.233333333334</v>
      </c>
      <c r="K146" s="276">
        <v>1698.9</v>
      </c>
      <c r="L146" s="276">
        <v>1657.05</v>
      </c>
      <c r="M146" s="276">
        <v>9.4981500000000008</v>
      </c>
    </row>
    <row r="147" spans="1:13">
      <c r="A147" s="300">
        <v>138</v>
      </c>
      <c r="B147" s="276" t="s">
        <v>147</v>
      </c>
      <c r="C147" s="276">
        <v>165.55</v>
      </c>
      <c r="D147" s="278">
        <v>165.56666666666669</v>
      </c>
      <c r="E147" s="278">
        <v>163.23333333333338</v>
      </c>
      <c r="F147" s="278">
        <v>160.91666666666669</v>
      </c>
      <c r="G147" s="278">
        <v>158.58333333333337</v>
      </c>
      <c r="H147" s="278">
        <v>167.88333333333338</v>
      </c>
      <c r="I147" s="278">
        <v>170.2166666666667</v>
      </c>
      <c r="J147" s="278">
        <v>172.53333333333339</v>
      </c>
      <c r="K147" s="276">
        <v>167.9</v>
      </c>
      <c r="L147" s="276">
        <v>163.25</v>
      </c>
      <c r="M147" s="276">
        <v>72.581779999999995</v>
      </c>
    </row>
    <row r="148" spans="1:13">
      <c r="A148" s="300">
        <v>139</v>
      </c>
      <c r="B148" s="276" t="s">
        <v>268</v>
      </c>
      <c r="C148" s="276">
        <v>1519.35</v>
      </c>
      <c r="D148" s="278">
        <v>1527.1166666666668</v>
      </c>
      <c r="E148" s="278">
        <v>1497.2333333333336</v>
      </c>
      <c r="F148" s="278">
        <v>1475.1166666666668</v>
      </c>
      <c r="G148" s="278">
        <v>1445.2333333333336</v>
      </c>
      <c r="H148" s="278">
        <v>1549.2333333333336</v>
      </c>
      <c r="I148" s="278">
        <v>1579.1166666666668</v>
      </c>
      <c r="J148" s="278">
        <v>1601.2333333333336</v>
      </c>
      <c r="K148" s="276">
        <v>1557</v>
      </c>
      <c r="L148" s="276">
        <v>1505</v>
      </c>
      <c r="M148" s="276">
        <v>3.89716</v>
      </c>
    </row>
    <row r="149" spans="1:13">
      <c r="A149" s="300">
        <v>140</v>
      </c>
      <c r="B149" s="276" t="s">
        <v>148</v>
      </c>
      <c r="C149" s="276">
        <v>78402.2</v>
      </c>
      <c r="D149" s="278">
        <v>77734.066666666666</v>
      </c>
      <c r="E149" s="278">
        <v>76568.133333333331</v>
      </c>
      <c r="F149" s="278">
        <v>74734.066666666666</v>
      </c>
      <c r="G149" s="278">
        <v>73568.133333333331</v>
      </c>
      <c r="H149" s="278">
        <v>79568.133333333331</v>
      </c>
      <c r="I149" s="278">
        <v>80734.066666666651</v>
      </c>
      <c r="J149" s="278">
        <v>82568.133333333331</v>
      </c>
      <c r="K149" s="276">
        <v>78900</v>
      </c>
      <c r="L149" s="276">
        <v>75900</v>
      </c>
      <c r="M149" s="276">
        <v>0.28144999999999998</v>
      </c>
    </row>
    <row r="150" spans="1:13">
      <c r="A150" s="300">
        <v>141</v>
      </c>
      <c r="B150" s="276" t="s">
        <v>267</v>
      </c>
      <c r="C150" s="276">
        <v>36.299999999999997</v>
      </c>
      <c r="D150" s="278">
        <v>36.4</v>
      </c>
      <c r="E150" s="278">
        <v>35.9</v>
      </c>
      <c r="F150" s="278">
        <v>35.5</v>
      </c>
      <c r="G150" s="278">
        <v>35</v>
      </c>
      <c r="H150" s="278">
        <v>36.799999999999997</v>
      </c>
      <c r="I150" s="278">
        <v>37.299999999999997</v>
      </c>
      <c r="J150" s="278">
        <v>37.699999999999996</v>
      </c>
      <c r="K150" s="276">
        <v>36.9</v>
      </c>
      <c r="L150" s="276">
        <v>36</v>
      </c>
      <c r="M150" s="276">
        <v>17.431560000000001</v>
      </c>
    </row>
    <row r="151" spans="1:13">
      <c r="A151" s="300">
        <v>142</v>
      </c>
      <c r="B151" s="276" t="s">
        <v>149</v>
      </c>
      <c r="C151" s="276">
        <v>1244.1500000000001</v>
      </c>
      <c r="D151" s="278">
        <v>1242.3833333333334</v>
      </c>
      <c r="E151" s="278">
        <v>1221.7666666666669</v>
      </c>
      <c r="F151" s="278">
        <v>1199.3833333333334</v>
      </c>
      <c r="G151" s="278">
        <v>1178.7666666666669</v>
      </c>
      <c r="H151" s="278">
        <v>1264.7666666666669</v>
      </c>
      <c r="I151" s="278">
        <v>1285.3833333333332</v>
      </c>
      <c r="J151" s="278">
        <v>1307.7666666666669</v>
      </c>
      <c r="K151" s="276">
        <v>1263</v>
      </c>
      <c r="L151" s="276">
        <v>1220</v>
      </c>
      <c r="M151" s="276">
        <v>30.30142</v>
      </c>
    </row>
    <row r="152" spans="1:13">
      <c r="A152" s="300">
        <v>143</v>
      </c>
      <c r="B152" s="276" t="s">
        <v>3161</v>
      </c>
      <c r="C152" s="276">
        <v>311.7</v>
      </c>
      <c r="D152" s="278">
        <v>310.11666666666662</v>
      </c>
      <c r="E152" s="278">
        <v>305.58333333333326</v>
      </c>
      <c r="F152" s="278">
        <v>299.46666666666664</v>
      </c>
      <c r="G152" s="278">
        <v>294.93333333333328</v>
      </c>
      <c r="H152" s="278">
        <v>316.23333333333323</v>
      </c>
      <c r="I152" s="278">
        <v>320.76666666666665</v>
      </c>
      <c r="J152" s="278">
        <v>326.88333333333321</v>
      </c>
      <c r="K152" s="276">
        <v>314.64999999999998</v>
      </c>
      <c r="L152" s="276">
        <v>304</v>
      </c>
      <c r="M152" s="276">
        <v>17.350149999999999</v>
      </c>
    </row>
    <row r="153" spans="1:13">
      <c r="A153" s="300">
        <v>144</v>
      </c>
      <c r="B153" s="276" t="s">
        <v>269</v>
      </c>
      <c r="C153" s="276">
        <v>968.8</v>
      </c>
      <c r="D153" s="278">
        <v>968.13333333333333</v>
      </c>
      <c r="E153" s="278">
        <v>961.66666666666663</v>
      </c>
      <c r="F153" s="278">
        <v>954.5333333333333</v>
      </c>
      <c r="G153" s="278">
        <v>948.06666666666661</v>
      </c>
      <c r="H153" s="278">
        <v>975.26666666666665</v>
      </c>
      <c r="I153" s="278">
        <v>981.73333333333335</v>
      </c>
      <c r="J153" s="278">
        <v>988.86666666666667</v>
      </c>
      <c r="K153" s="276">
        <v>974.6</v>
      </c>
      <c r="L153" s="276">
        <v>961</v>
      </c>
      <c r="M153" s="276">
        <v>3.6772100000000001</v>
      </c>
    </row>
    <row r="154" spans="1:13">
      <c r="A154" s="300">
        <v>145</v>
      </c>
      <c r="B154" s="276" t="s">
        <v>150</v>
      </c>
      <c r="C154" s="276">
        <v>47.05</v>
      </c>
      <c r="D154" s="278">
        <v>46.5</v>
      </c>
      <c r="E154" s="278">
        <v>45.55</v>
      </c>
      <c r="F154" s="278">
        <v>44.05</v>
      </c>
      <c r="G154" s="278">
        <v>43.099999999999994</v>
      </c>
      <c r="H154" s="278">
        <v>48</v>
      </c>
      <c r="I154" s="278">
        <v>48.95</v>
      </c>
      <c r="J154" s="278">
        <v>50.45</v>
      </c>
      <c r="K154" s="276">
        <v>47.45</v>
      </c>
      <c r="L154" s="276">
        <v>45</v>
      </c>
      <c r="M154" s="276">
        <v>412.66199999999998</v>
      </c>
    </row>
    <row r="155" spans="1:13">
      <c r="A155" s="300">
        <v>146</v>
      </c>
      <c r="B155" s="276" t="s">
        <v>261</v>
      </c>
      <c r="C155" s="276">
        <v>4832.6499999999996</v>
      </c>
      <c r="D155" s="278">
        <v>4806.7333333333336</v>
      </c>
      <c r="E155" s="278">
        <v>4763.4666666666672</v>
      </c>
      <c r="F155" s="278">
        <v>4694.2833333333338</v>
      </c>
      <c r="G155" s="278">
        <v>4651.0166666666673</v>
      </c>
      <c r="H155" s="278">
        <v>4875.916666666667</v>
      </c>
      <c r="I155" s="278">
        <v>4919.1833333333334</v>
      </c>
      <c r="J155" s="278">
        <v>4988.3666666666668</v>
      </c>
      <c r="K155" s="276">
        <v>4850</v>
      </c>
      <c r="L155" s="276">
        <v>4737.55</v>
      </c>
      <c r="M155" s="276">
        <v>7.0359100000000003</v>
      </c>
    </row>
    <row r="156" spans="1:13">
      <c r="A156" s="300">
        <v>147</v>
      </c>
      <c r="B156" s="276" t="s">
        <v>153</v>
      </c>
      <c r="C156" s="276">
        <v>18377.95</v>
      </c>
      <c r="D156" s="278">
        <v>18445.899999999998</v>
      </c>
      <c r="E156" s="278">
        <v>18261.799999999996</v>
      </c>
      <c r="F156" s="278">
        <v>18145.649999999998</v>
      </c>
      <c r="G156" s="278">
        <v>17961.549999999996</v>
      </c>
      <c r="H156" s="278">
        <v>18562.049999999996</v>
      </c>
      <c r="I156" s="278">
        <v>18746.149999999994</v>
      </c>
      <c r="J156" s="278">
        <v>18862.299999999996</v>
      </c>
      <c r="K156" s="276">
        <v>18630</v>
      </c>
      <c r="L156" s="276">
        <v>18329.75</v>
      </c>
      <c r="M156" s="276">
        <v>0.62034999999999996</v>
      </c>
    </row>
    <row r="157" spans="1:13">
      <c r="A157" s="300">
        <v>148</v>
      </c>
      <c r="B157" s="276" t="s">
        <v>270</v>
      </c>
      <c r="C157" s="276">
        <v>24.6</v>
      </c>
      <c r="D157" s="278">
        <v>24.166666666666668</v>
      </c>
      <c r="E157" s="278">
        <v>23.583333333333336</v>
      </c>
      <c r="F157" s="278">
        <v>22.566666666666666</v>
      </c>
      <c r="G157" s="278">
        <v>21.983333333333334</v>
      </c>
      <c r="H157" s="278">
        <v>25.183333333333337</v>
      </c>
      <c r="I157" s="278">
        <v>25.766666666666673</v>
      </c>
      <c r="J157" s="278">
        <v>26.783333333333339</v>
      </c>
      <c r="K157" s="276">
        <v>24.75</v>
      </c>
      <c r="L157" s="276">
        <v>23.15</v>
      </c>
      <c r="M157" s="276">
        <v>277.70978000000002</v>
      </c>
    </row>
    <row r="158" spans="1:13">
      <c r="A158" s="300">
        <v>149</v>
      </c>
      <c r="B158" s="276" t="s">
        <v>155</v>
      </c>
      <c r="C158" s="276">
        <v>122.4</v>
      </c>
      <c r="D158" s="278">
        <v>121.01666666666667</v>
      </c>
      <c r="E158" s="278">
        <v>118.88333333333333</v>
      </c>
      <c r="F158" s="278">
        <v>115.36666666666666</v>
      </c>
      <c r="G158" s="278">
        <v>113.23333333333332</v>
      </c>
      <c r="H158" s="278">
        <v>124.53333333333333</v>
      </c>
      <c r="I158" s="278">
        <v>126.66666666666669</v>
      </c>
      <c r="J158" s="278">
        <v>130.18333333333334</v>
      </c>
      <c r="K158" s="276">
        <v>123.15</v>
      </c>
      <c r="L158" s="276">
        <v>117.5</v>
      </c>
      <c r="M158" s="276">
        <v>200.98841999999999</v>
      </c>
    </row>
    <row r="159" spans="1:13">
      <c r="A159" s="300">
        <v>150</v>
      </c>
      <c r="B159" s="276" t="s">
        <v>156</v>
      </c>
      <c r="C159" s="276">
        <v>99.05</v>
      </c>
      <c r="D159" s="278">
        <v>99.183333333333337</v>
      </c>
      <c r="E159" s="278">
        <v>98.366666666666674</v>
      </c>
      <c r="F159" s="278">
        <v>97.683333333333337</v>
      </c>
      <c r="G159" s="278">
        <v>96.866666666666674</v>
      </c>
      <c r="H159" s="278">
        <v>99.866666666666674</v>
      </c>
      <c r="I159" s="278">
        <v>100.68333333333334</v>
      </c>
      <c r="J159" s="278">
        <v>101.36666666666667</v>
      </c>
      <c r="K159" s="276">
        <v>100</v>
      </c>
      <c r="L159" s="276">
        <v>98.5</v>
      </c>
      <c r="M159" s="276">
        <v>223.25584000000001</v>
      </c>
    </row>
    <row r="160" spans="1:13">
      <c r="A160" s="300">
        <v>151</v>
      </c>
      <c r="B160" s="276" t="s">
        <v>271</v>
      </c>
      <c r="C160" s="276">
        <v>590.1</v>
      </c>
      <c r="D160" s="278">
        <v>589.29999999999995</v>
      </c>
      <c r="E160" s="278">
        <v>581.59999999999991</v>
      </c>
      <c r="F160" s="278">
        <v>573.09999999999991</v>
      </c>
      <c r="G160" s="278">
        <v>565.39999999999986</v>
      </c>
      <c r="H160" s="278">
        <v>597.79999999999995</v>
      </c>
      <c r="I160" s="278">
        <v>605.5</v>
      </c>
      <c r="J160" s="278">
        <v>614</v>
      </c>
      <c r="K160" s="276">
        <v>597</v>
      </c>
      <c r="L160" s="276">
        <v>580.79999999999995</v>
      </c>
      <c r="M160" s="276">
        <v>2.8063600000000002</v>
      </c>
    </row>
    <row r="161" spans="1:13">
      <c r="A161" s="300">
        <v>152</v>
      </c>
      <c r="B161" s="276" t="s">
        <v>272</v>
      </c>
      <c r="C161" s="276">
        <v>3370.55</v>
      </c>
      <c r="D161" s="278">
        <v>3343.5833333333335</v>
      </c>
      <c r="E161" s="278">
        <v>3277.166666666667</v>
      </c>
      <c r="F161" s="278">
        <v>3183.7833333333333</v>
      </c>
      <c r="G161" s="278">
        <v>3117.3666666666668</v>
      </c>
      <c r="H161" s="278">
        <v>3436.9666666666672</v>
      </c>
      <c r="I161" s="278">
        <v>3503.3833333333341</v>
      </c>
      <c r="J161" s="278">
        <v>3596.7666666666673</v>
      </c>
      <c r="K161" s="276">
        <v>3410</v>
      </c>
      <c r="L161" s="276">
        <v>3250.2</v>
      </c>
      <c r="M161" s="276">
        <v>1.81968</v>
      </c>
    </row>
    <row r="162" spans="1:13">
      <c r="A162" s="300">
        <v>153</v>
      </c>
      <c r="B162" s="276" t="s">
        <v>157</v>
      </c>
      <c r="C162" s="276">
        <v>112.35</v>
      </c>
      <c r="D162" s="278">
        <v>111.63333333333333</v>
      </c>
      <c r="E162" s="278">
        <v>110.56666666666665</v>
      </c>
      <c r="F162" s="278">
        <v>108.78333333333332</v>
      </c>
      <c r="G162" s="278">
        <v>107.71666666666664</v>
      </c>
      <c r="H162" s="278">
        <v>113.41666666666666</v>
      </c>
      <c r="I162" s="278">
        <v>114.48333333333332</v>
      </c>
      <c r="J162" s="278">
        <v>116.26666666666667</v>
      </c>
      <c r="K162" s="276">
        <v>112.7</v>
      </c>
      <c r="L162" s="276">
        <v>109.85</v>
      </c>
      <c r="M162" s="276">
        <v>21.304210000000001</v>
      </c>
    </row>
    <row r="163" spans="1:13">
      <c r="A163" s="300">
        <v>154</v>
      </c>
      <c r="B163" s="276" t="s">
        <v>158</v>
      </c>
      <c r="C163" s="276">
        <v>96.95</v>
      </c>
      <c r="D163" s="278">
        <v>95.983333333333334</v>
      </c>
      <c r="E163" s="278">
        <v>94.666666666666671</v>
      </c>
      <c r="F163" s="278">
        <v>92.38333333333334</v>
      </c>
      <c r="G163" s="278">
        <v>91.066666666666677</v>
      </c>
      <c r="H163" s="278">
        <v>98.266666666666666</v>
      </c>
      <c r="I163" s="278">
        <v>99.583333333333329</v>
      </c>
      <c r="J163" s="278">
        <v>101.86666666666666</v>
      </c>
      <c r="K163" s="276">
        <v>97.3</v>
      </c>
      <c r="L163" s="276">
        <v>93.7</v>
      </c>
      <c r="M163" s="276">
        <v>395.45073000000002</v>
      </c>
    </row>
    <row r="164" spans="1:13">
      <c r="A164" s="300">
        <v>155</v>
      </c>
      <c r="B164" s="276" t="s">
        <v>159</v>
      </c>
      <c r="C164" s="276">
        <v>28516.2</v>
      </c>
      <c r="D164" s="278">
        <v>28447.083333333332</v>
      </c>
      <c r="E164" s="278">
        <v>28219.116666666665</v>
      </c>
      <c r="F164" s="278">
        <v>27922.033333333333</v>
      </c>
      <c r="G164" s="278">
        <v>27694.066666666666</v>
      </c>
      <c r="H164" s="278">
        <v>28744.166666666664</v>
      </c>
      <c r="I164" s="278">
        <v>28972.133333333331</v>
      </c>
      <c r="J164" s="278">
        <v>29269.216666666664</v>
      </c>
      <c r="K164" s="276">
        <v>28675.05</v>
      </c>
      <c r="L164" s="276">
        <v>28150</v>
      </c>
      <c r="M164" s="276">
        <v>0.45099</v>
      </c>
    </row>
    <row r="165" spans="1:13">
      <c r="A165" s="300">
        <v>156</v>
      </c>
      <c r="B165" s="276" t="s">
        <v>160</v>
      </c>
      <c r="C165" s="276">
        <v>1477.4</v>
      </c>
      <c r="D165" s="278">
        <v>1474.8</v>
      </c>
      <c r="E165" s="278">
        <v>1454.8</v>
      </c>
      <c r="F165" s="278">
        <v>1432.2</v>
      </c>
      <c r="G165" s="278">
        <v>1412.2</v>
      </c>
      <c r="H165" s="278">
        <v>1497.3999999999999</v>
      </c>
      <c r="I165" s="278">
        <v>1517.3999999999999</v>
      </c>
      <c r="J165" s="278">
        <v>1539.9999999999998</v>
      </c>
      <c r="K165" s="276">
        <v>1494.8</v>
      </c>
      <c r="L165" s="276">
        <v>1452.2</v>
      </c>
      <c r="M165" s="276">
        <v>14.264709999999999</v>
      </c>
    </row>
    <row r="166" spans="1:13">
      <c r="A166" s="300">
        <v>157</v>
      </c>
      <c r="B166" s="276" t="s">
        <v>161</v>
      </c>
      <c r="C166" s="276">
        <v>252.45</v>
      </c>
      <c r="D166" s="278">
        <v>251.43333333333331</v>
      </c>
      <c r="E166" s="278">
        <v>249.76666666666662</v>
      </c>
      <c r="F166" s="278">
        <v>247.08333333333331</v>
      </c>
      <c r="G166" s="278">
        <v>245.41666666666663</v>
      </c>
      <c r="H166" s="278">
        <v>254.11666666666662</v>
      </c>
      <c r="I166" s="278">
        <v>255.7833333333333</v>
      </c>
      <c r="J166" s="278">
        <v>258.46666666666658</v>
      </c>
      <c r="K166" s="276">
        <v>253.1</v>
      </c>
      <c r="L166" s="276">
        <v>248.75</v>
      </c>
      <c r="M166" s="276">
        <v>49.256740000000001</v>
      </c>
    </row>
    <row r="167" spans="1:13">
      <c r="A167" s="300">
        <v>158</v>
      </c>
      <c r="B167" s="276" t="s">
        <v>162</v>
      </c>
      <c r="C167" s="276">
        <v>118.55</v>
      </c>
      <c r="D167" s="278">
        <v>117.73333333333333</v>
      </c>
      <c r="E167" s="278">
        <v>116.31666666666666</v>
      </c>
      <c r="F167" s="278">
        <v>114.08333333333333</v>
      </c>
      <c r="G167" s="278">
        <v>112.66666666666666</v>
      </c>
      <c r="H167" s="278">
        <v>119.96666666666667</v>
      </c>
      <c r="I167" s="278">
        <v>121.38333333333333</v>
      </c>
      <c r="J167" s="278">
        <v>123.61666666666667</v>
      </c>
      <c r="K167" s="276">
        <v>119.15</v>
      </c>
      <c r="L167" s="276">
        <v>115.5</v>
      </c>
      <c r="M167" s="276">
        <v>56.234110000000001</v>
      </c>
    </row>
    <row r="168" spans="1:13">
      <c r="A168" s="300">
        <v>159</v>
      </c>
      <c r="B168" s="276" t="s">
        <v>275</v>
      </c>
      <c r="C168" s="276">
        <v>5225.3</v>
      </c>
      <c r="D168" s="278">
        <v>5218.3</v>
      </c>
      <c r="E168" s="278">
        <v>5109</v>
      </c>
      <c r="F168" s="278">
        <v>4992.7</v>
      </c>
      <c r="G168" s="278">
        <v>4883.3999999999996</v>
      </c>
      <c r="H168" s="278">
        <v>5334.6</v>
      </c>
      <c r="I168" s="278">
        <v>5443.9000000000015</v>
      </c>
      <c r="J168" s="278">
        <v>5560.2000000000007</v>
      </c>
      <c r="K168" s="276">
        <v>5327.6</v>
      </c>
      <c r="L168" s="276">
        <v>5102</v>
      </c>
      <c r="M168" s="276">
        <v>1.2209099999999999</v>
      </c>
    </row>
    <row r="169" spans="1:13">
      <c r="A169" s="300">
        <v>160</v>
      </c>
      <c r="B169" s="276" t="s">
        <v>277</v>
      </c>
      <c r="C169" s="276">
        <v>10998.2</v>
      </c>
      <c r="D169" s="278">
        <v>11044.4</v>
      </c>
      <c r="E169" s="278">
        <v>10913.8</v>
      </c>
      <c r="F169" s="278">
        <v>10829.4</v>
      </c>
      <c r="G169" s="278">
        <v>10698.8</v>
      </c>
      <c r="H169" s="278">
        <v>11128.8</v>
      </c>
      <c r="I169" s="278">
        <v>11259.400000000001</v>
      </c>
      <c r="J169" s="278">
        <v>11343.8</v>
      </c>
      <c r="K169" s="276">
        <v>11175</v>
      </c>
      <c r="L169" s="276">
        <v>10960</v>
      </c>
      <c r="M169" s="276">
        <v>0.15090999999999999</v>
      </c>
    </row>
    <row r="170" spans="1:13">
      <c r="A170" s="300">
        <v>161</v>
      </c>
      <c r="B170" s="276" t="s">
        <v>163</v>
      </c>
      <c r="C170" s="276">
        <v>1784.95</v>
      </c>
      <c r="D170" s="278">
        <v>1780.0166666666664</v>
      </c>
      <c r="E170" s="278">
        <v>1770.0333333333328</v>
      </c>
      <c r="F170" s="278">
        <v>1755.1166666666663</v>
      </c>
      <c r="G170" s="278">
        <v>1745.1333333333328</v>
      </c>
      <c r="H170" s="278">
        <v>1794.9333333333329</v>
      </c>
      <c r="I170" s="278">
        <v>1804.9166666666665</v>
      </c>
      <c r="J170" s="278">
        <v>1819.833333333333</v>
      </c>
      <c r="K170" s="276">
        <v>1790</v>
      </c>
      <c r="L170" s="276">
        <v>1765.1</v>
      </c>
      <c r="M170" s="276">
        <v>3.7216100000000001</v>
      </c>
    </row>
    <row r="171" spans="1:13">
      <c r="A171" s="300">
        <v>162</v>
      </c>
      <c r="B171" s="276" t="s">
        <v>273</v>
      </c>
      <c r="C171" s="276">
        <v>2258.6</v>
      </c>
      <c r="D171" s="278">
        <v>2269.8000000000002</v>
      </c>
      <c r="E171" s="278">
        <v>2240.6000000000004</v>
      </c>
      <c r="F171" s="278">
        <v>2222.6000000000004</v>
      </c>
      <c r="G171" s="278">
        <v>2193.4000000000005</v>
      </c>
      <c r="H171" s="278">
        <v>2287.8000000000002</v>
      </c>
      <c r="I171" s="278">
        <v>2317</v>
      </c>
      <c r="J171" s="278">
        <v>2335</v>
      </c>
      <c r="K171" s="276">
        <v>2299</v>
      </c>
      <c r="L171" s="276">
        <v>2251.8000000000002</v>
      </c>
      <c r="M171" s="276">
        <v>3.2431899999999998</v>
      </c>
    </row>
    <row r="172" spans="1:13">
      <c r="A172" s="300">
        <v>163</v>
      </c>
      <c r="B172" s="276" t="s">
        <v>164</v>
      </c>
      <c r="C172" s="276">
        <v>35.549999999999997</v>
      </c>
      <c r="D172" s="278">
        <v>35.18333333333333</v>
      </c>
      <c r="E172" s="278">
        <v>34.61666666666666</v>
      </c>
      <c r="F172" s="278">
        <v>33.68333333333333</v>
      </c>
      <c r="G172" s="278">
        <v>33.11666666666666</v>
      </c>
      <c r="H172" s="278">
        <v>36.11666666666666</v>
      </c>
      <c r="I172" s="278">
        <v>36.683333333333337</v>
      </c>
      <c r="J172" s="278">
        <v>37.61666666666666</v>
      </c>
      <c r="K172" s="276">
        <v>35.75</v>
      </c>
      <c r="L172" s="276">
        <v>34.25</v>
      </c>
      <c r="M172" s="276">
        <v>2135.9907800000001</v>
      </c>
    </row>
    <row r="173" spans="1:13">
      <c r="A173" s="300">
        <v>164</v>
      </c>
      <c r="B173" s="276" t="s">
        <v>274</v>
      </c>
      <c r="C173" s="276">
        <v>373.6</v>
      </c>
      <c r="D173" s="278">
        <v>372.98333333333335</v>
      </c>
      <c r="E173" s="278">
        <v>369.61666666666667</v>
      </c>
      <c r="F173" s="278">
        <v>365.63333333333333</v>
      </c>
      <c r="G173" s="278">
        <v>362.26666666666665</v>
      </c>
      <c r="H173" s="278">
        <v>376.9666666666667</v>
      </c>
      <c r="I173" s="278">
        <v>380.33333333333337</v>
      </c>
      <c r="J173" s="278">
        <v>384.31666666666672</v>
      </c>
      <c r="K173" s="276">
        <v>376.35</v>
      </c>
      <c r="L173" s="276">
        <v>369</v>
      </c>
      <c r="M173" s="276">
        <v>2.0676899999999998</v>
      </c>
    </row>
    <row r="174" spans="1:13">
      <c r="A174" s="300">
        <v>165</v>
      </c>
      <c r="B174" s="276" t="s">
        <v>491</v>
      </c>
      <c r="C174" s="276">
        <v>1059.8</v>
      </c>
      <c r="D174" s="278">
        <v>1052.6333333333334</v>
      </c>
      <c r="E174" s="278">
        <v>1043.2666666666669</v>
      </c>
      <c r="F174" s="278">
        <v>1026.7333333333333</v>
      </c>
      <c r="G174" s="278">
        <v>1017.3666666666668</v>
      </c>
      <c r="H174" s="278">
        <v>1069.166666666667</v>
      </c>
      <c r="I174" s="278">
        <v>1078.5333333333333</v>
      </c>
      <c r="J174" s="278">
        <v>1095.0666666666671</v>
      </c>
      <c r="K174" s="276">
        <v>1062</v>
      </c>
      <c r="L174" s="276">
        <v>1036.0999999999999</v>
      </c>
      <c r="M174" s="276">
        <v>8.5027399999999993</v>
      </c>
    </row>
    <row r="175" spans="1:13">
      <c r="A175" s="300">
        <v>166</v>
      </c>
      <c r="B175" s="276" t="s">
        <v>165</v>
      </c>
      <c r="C175" s="276">
        <v>188.45</v>
      </c>
      <c r="D175" s="278">
        <v>188.95000000000002</v>
      </c>
      <c r="E175" s="278">
        <v>187.50000000000003</v>
      </c>
      <c r="F175" s="278">
        <v>186.55</v>
      </c>
      <c r="G175" s="278">
        <v>185.10000000000002</v>
      </c>
      <c r="H175" s="278">
        <v>189.90000000000003</v>
      </c>
      <c r="I175" s="278">
        <v>191.35000000000002</v>
      </c>
      <c r="J175" s="278">
        <v>192.30000000000004</v>
      </c>
      <c r="K175" s="276">
        <v>190.4</v>
      </c>
      <c r="L175" s="276">
        <v>188</v>
      </c>
      <c r="M175" s="276">
        <v>40.124279999999999</v>
      </c>
    </row>
    <row r="176" spans="1:13">
      <c r="A176" s="300">
        <v>167</v>
      </c>
      <c r="B176" s="276" t="s">
        <v>276</v>
      </c>
      <c r="C176" s="276">
        <v>272.95</v>
      </c>
      <c r="D176" s="278">
        <v>271.86666666666667</v>
      </c>
      <c r="E176" s="278">
        <v>269.73333333333335</v>
      </c>
      <c r="F176" s="278">
        <v>266.51666666666665</v>
      </c>
      <c r="G176" s="278">
        <v>264.38333333333333</v>
      </c>
      <c r="H176" s="278">
        <v>275.08333333333337</v>
      </c>
      <c r="I176" s="278">
        <v>277.2166666666667</v>
      </c>
      <c r="J176" s="278">
        <v>280.43333333333339</v>
      </c>
      <c r="K176" s="276">
        <v>274</v>
      </c>
      <c r="L176" s="276">
        <v>268.64999999999998</v>
      </c>
      <c r="M176" s="276">
        <v>4.2889699999999999</v>
      </c>
    </row>
    <row r="177" spans="1:13">
      <c r="A177" s="300">
        <v>168</v>
      </c>
      <c r="B177" s="276" t="s">
        <v>278</v>
      </c>
      <c r="C177" s="276">
        <v>532.15</v>
      </c>
      <c r="D177" s="278">
        <v>534.13333333333333</v>
      </c>
      <c r="E177" s="278">
        <v>523.26666666666665</v>
      </c>
      <c r="F177" s="278">
        <v>514.38333333333333</v>
      </c>
      <c r="G177" s="278">
        <v>503.51666666666665</v>
      </c>
      <c r="H177" s="278">
        <v>543.01666666666665</v>
      </c>
      <c r="I177" s="278">
        <v>553.88333333333321</v>
      </c>
      <c r="J177" s="278">
        <v>562.76666666666665</v>
      </c>
      <c r="K177" s="276">
        <v>545</v>
      </c>
      <c r="L177" s="276">
        <v>525.25</v>
      </c>
      <c r="M177" s="276">
        <v>1.9144099999999999</v>
      </c>
    </row>
    <row r="178" spans="1:13">
      <c r="A178" s="300">
        <v>169</v>
      </c>
      <c r="B178" s="276" t="s">
        <v>279</v>
      </c>
      <c r="C178" s="276">
        <v>484</v>
      </c>
      <c r="D178" s="278">
        <v>484.40000000000003</v>
      </c>
      <c r="E178" s="278">
        <v>480.85000000000008</v>
      </c>
      <c r="F178" s="278">
        <v>477.70000000000005</v>
      </c>
      <c r="G178" s="278">
        <v>474.15000000000009</v>
      </c>
      <c r="H178" s="278">
        <v>487.55000000000007</v>
      </c>
      <c r="I178" s="278">
        <v>491.1</v>
      </c>
      <c r="J178" s="278">
        <v>494.25000000000006</v>
      </c>
      <c r="K178" s="276">
        <v>487.95</v>
      </c>
      <c r="L178" s="276">
        <v>481.25</v>
      </c>
      <c r="M178" s="276">
        <v>2.0313300000000001</v>
      </c>
    </row>
    <row r="179" spans="1:13">
      <c r="A179" s="300">
        <v>170</v>
      </c>
      <c r="B179" s="276" t="s">
        <v>167</v>
      </c>
      <c r="C179" s="276">
        <v>798.35</v>
      </c>
      <c r="D179" s="278">
        <v>797.4</v>
      </c>
      <c r="E179" s="278">
        <v>790.15</v>
      </c>
      <c r="F179" s="278">
        <v>781.95</v>
      </c>
      <c r="G179" s="278">
        <v>774.7</v>
      </c>
      <c r="H179" s="278">
        <v>805.59999999999991</v>
      </c>
      <c r="I179" s="278">
        <v>812.84999999999991</v>
      </c>
      <c r="J179" s="278">
        <v>821.04999999999984</v>
      </c>
      <c r="K179" s="276">
        <v>804.65</v>
      </c>
      <c r="L179" s="276">
        <v>789.2</v>
      </c>
      <c r="M179" s="276">
        <v>9.8414699999999993</v>
      </c>
    </row>
    <row r="180" spans="1:13">
      <c r="A180" s="300">
        <v>171</v>
      </c>
      <c r="B180" s="276" t="s">
        <v>168</v>
      </c>
      <c r="C180" s="276">
        <v>239.6</v>
      </c>
      <c r="D180" s="278">
        <v>237.36666666666667</v>
      </c>
      <c r="E180" s="278">
        <v>233.83333333333334</v>
      </c>
      <c r="F180" s="278">
        <v>228.06666666666666</v>
      </c>
      <c r="G180" s="278">
        <v>224.53333333333333</v>
      </c>
      <c r="H180" s="278">
        <v>243.13333333333335</v>
      </c>
      <c r="I180" s="278">
        <v>246.66666666666666</v>
      </c>
      <c r="J180" s="278">
        <v>252.43333333333337</v>
      </c>
      <c r="K180" s="276">
        <v>240.9</v>
      </c>
      <c r="L180" s="276">
        <v>231.6</v>
      </c>
      <c r="M180" s="276">
        <v>175.69997000000001</v>
      </c>
    </row>
    <row r="181" spans="1:13">
      <c r="A181" s="300">
        <v>172</v>
      </c>
      <c r="B181" s="276" t="s">
        <v>169</v>
      </c>
      <c r="C181" s="276">
        <v>137.4</v>
      </c>
      <c r="D181" s="278">
        <v>136.43333333333334</v>
      </c>
      <c r="E181" s="278">
        <v>135.16666666666669</v>
      </c>
      <c r="F181" s="278">
        <v>132.93333333333334</v>
      </c>
      <c r="G181" s="278">
        <v>131.66666666666669</v>
      </c>
      <c r="H181" s="278">
        <v>138.66666666666669</v>
      </c>
      <c r="I181" s="278">
        <v>139.93333333333334</v>
      </c>
      <c r="J181" s="278">
        <v>142.16666666666669</v>
      </c>
      <c r="K181" s="276">
        <v>137.69999999999999</v>
      </c>
      <c r="L181" s="276">
        <v>134.19999999999999</v>
      </c>
      <c r="M181" s="276">
        <v>38.905439999999999</v>
      </c>
    </row>
    <row r="182" spans="1:13">
      <c r="A182" s="300">
        <v>173</v>
      </c>
      <c r="B182" s="276" t="s">
        <v>170</v>
      </c>
      <c r="C182" s="276">
        <v>1990.85</v>
      </c>
      <c r="D182" s="278">
        <v>1985.9166666666667</v>
      </c>
      <c r="E182" s="278">
        <v>1972.9333333333334</v>
      </c>
      <c r="F182" s="278">
        <v>1955.0166666666667</v>
      </c>
      <c r="G182" s="278">
        <v>1942.0333333333333</v>
      </c>
      <c r="H182" s="278">
        <v>2003.8333333333335</v>
      </c>
      <c r="I182" s="278">
        <v>2016.8166666666666</v>
      </c>
      <c r="J182" s="278">
        <v>2034.7333333333336</v>
      </c>
      <c r="K182" s="276">
        <v>1998.9</v>
      </c>
      <c r="L182" s="276">
        <v>1968</v>
      </c>
      <c r="M182" s="276">
        <v>113.12992</v>
      </c>
    </row>
    <row r="183" spans="1:13">
      <c r="A183" s="300">
        <v>174</v>
      </c>
      <c r="B183" s="276" t="s">
        <v>171</v>
      </c>
      <c r="C183" s="276">
        <v>79.3</v>
      </c>
      <c r="D183" s="278">
        <v>78.283333333333331</v>
      </c>
      <c r="E183" s="278">
        <v>76.516666666666666</v>
      </c>
      <c r="F183" s="278">
        <v>73.733333333333334</v>
      </c>
      <c r="G183" s="278">
        <v>71.966666666666669</v>
      </c>
      <c r="H183" s="278">
        <v>81.066666666666663</v>
      </c>
      <c r="I183" s="278">
        <v>82.833333333333314</v>
      </c>
      <c r="J183" s="278">
        <v>85.61666666666666</v>
      </c>
      <c r="K183" s="276">
        <v>80.05</v>
      </c>
      <c r="L183" s="276">
        <v>75.5</v>
      </c>
      <c r="M183" s="276">
        <v>961.99001999999996</v>
      </c>
    </row>
    <row r="184" spans="1:13">
      <c r="A184" s="300">
        <v>175</v>
      </c>
      <c r="B184" s="276" t="s">
        <v>3523</v>
      </c>
      <c r="C184" s="276">
        <v>888.25</v>
      </c>
      <c r="D184" s="278">
        <v>879.68333333333339</v>
      </c>
      <c r="E184" s="278">
        <v>862.36666666666679</v>
      </c>
      <c r="F184" s="278">
        <v>836.48333333333335</v>
      </c>
      <c r="G184" s="278">
        <v>819.16666666666674</v>
      </c>
      <c r="H184" s="278">
        <v>905.56666666666683</v>
      </c>
      <c r="I184" s="278">
        <v>922.88333333333344</v>
      </c>
      <c r="J184" s="278">
        <v>948.76666666666688</v>
      </c>
      <c r="K184" s="276">
        <v>897</v>
      </c>
      <c r="L184" s="276">
        <v>853.8</v>
      </c>
      <c r="M184" s="276">
        <v>28.972190000000001</v>
      </c>
    </row>
    <row r="185" spans="1:13">
      <c r="A185" s="300">
        <v>176</v>
      </c>
      <c r="B185" s="276" t="s">
        <v>280</v>
      </c>
      <c r="C185" s="276">
        <v>911.4</v>
      </c>
      <c r="D185" s="278">
        <v>907.63333333333333</v>
      </c>
      <c r="E185" s="278">
        <v>898.26666666666665</v>
      </c>
      <c r="F185" s="278">
        <v>885.13333333333333</v>
      </c>
      <c r="G185" s="278">
        <v>875.76666666666665</v>
      </c>
      <c r="H185" s="278">
        <v>920.76666666666665</v>
      </c>
      <c r="I185" s="278">
        <v>930.13333333333321</v>
      </c>
      <c r="J185" s="278">
        <v>943.26666666666665</v>
      </c>
      <c r="K185" s="276">
        <v>917</v>
      </c>
      <c r="L185" s="276">
        <v>894.5</v>
      </c>
      <c r="M185" s="276">
        <v>10.28233</v>
      </c>
    </row>
    <row r="186" spans="1:13">
      <c r="A186" s="300">
        <v>177</v>
      </c>
      <c r="B186" s="276" t="s">
        <v>172</v>
      </c>
      <c r="C186" s="276">
        <v>281.05</v>
      </c>
      <c r="D186" s="278">
        <v>280.90000000000003</v>
      </c>
      <c r="E186" s="278">
        <v>277.90000000000009</v>
      </c>
      <c r="F186" s="278">
        <v>274.75000000000006</v>
      </c>
      <c r="G186" s="278">
        <v>271.75000000000011</v>
      </c>
      <c r="H186" s="278">
        <v>284.05000000000007</v>
      </c>
      <c r="I186" s="278">
        <v>287.04999999999995</v>
      </c>
      <c r="J186" s="278">
        <v>290.20000000000005</v>
      </c>
      <c r="K186" s="276">
        <v>283.89999999999998</v>
      </c>
      <c r="L186" s="276">
        <v>277.75</v>
      </c>
      <c r="M186" s="276">
        <v>314.50608</v>
      </c>
    </row>
    <row r="187" spans="1:13">
      <c r="A187" s="300">
        <v>178</v>
      </c>
      <c r="B187" s="276" t="s">
        <v>173</v>
      </c>
      <c r="C187" s="276">
        <v>24034.2</v>
      </c>
      <c r="D187" s="278">
        <v>24040.399999999998</v>
      </c>
      <c r="E187" s="278">
        <v>23855.799999999996</v>
      </c>
      <c r="F187" s="278">
        <v>23677.399999999998</v>
      </c>
      <c r="G187" s="278">
        <v>23492.799999999996</v>
      </c>
      <c r="H187" s="278">
        <v>24218.799999999996</v>
      </c>
      <c r="I187" s="278">
        <v>24403.399999999994</v>
      </c>
      <c r="J187" s="278">
        <v>24581.799999999996</v>
      </c>
      <c r="K187" s="276">
        <v>24225</v>
      </c>
      <c r="L187" s="276">
        <v>23862</v>
      </c>
      <c r="M187" s="276">
        <v>0.39942</v>
      </c>
    </row>
    <row r="188" spans="1:13">
      <c r="A188" s="300">
        <v>179</v>
      </c>
      <c r="B188" s="276" t="s">
        <v>174</v>
      </c>
      <c r="C188" s="276">
        <v>1598.45</v>
      </c>
      <c r="D188" s="278">
        <v>1600.3666666666668</v>
      </c>
      <c r="E188" s="278">
        <v>1583.3833333333337</v>
      </c>
      <c r="F188" s="278">
        <v>1568.3166666666668</v>
      </c>
      <c r="G188" s="278">
        <v>1551.3333333333337</v>
      </c>
      <c r="H188" s="278">
        <v>1615.4333333333336</v>
      </c>
      <c r="I188" s="278">
        <v>1632.4166666666667</v>
      </c>
      <c r="J188" s="278">
        <v>1647.4833333333336</v>
      </c>
      <c r="K188" s="276">
        <v>1617.35</v>
      </c>
      <c r="L188" s="276">
        <v>1585.3</v>
      </c>
      <c r="M188" s="276">
        <v>2.4308000000000001</v>
      </c>
    </row>
    <row r="189" spans="1:13">
      <c r="A189" s="300">
        <v>180</v>
      </c>
      <c r="B189" s="276" t="s">
        <v>175</v>
      </c>
      <c r="C189" s="276">
        <v>5687.1</v>
      </c>
      <c r="D189" s="278">
        <v>5678.416666666667</v>
      </c>
      <c r="E189" s="278">
        <v>5633.6833333333343</v>
      </c>
      <c r="F189" s="278">
        <v>5580.2666666666673</v>
      </c>
      <c r="G189" s="278">
        <v>5535.5333333333347</v>
      </c>
      <c r="H189" s="278">
        <v>5731.8333333333339</v>
      </c>
      <c r="I189" s="278">
        <v>5776.5666666666657</v>
      </c>
      <c r="J189" s="278">
        <v>5829.9833333333336</v>
      </c>
      <c r="K189" s="276">
        <v>5723.15</v>
      </c>
      <c r="L189" s="276">
        <v>5625</v>
      </c>
      <c r="M189" s="276">
        <v>1.7703500000000001</v>
      </c>
    </row>
    <row r="190" spans="1:13">
      <c r="A190" s="300">
        <v>181</v>
      </c>
      <c r="B190" s="276" t="s">
        <v>176</v>
      </c>
      <c r="C190" s="276">
        <v>1076.75</v>
      </c>
      <c r="D190" s="278">
        <v>1076.1166666666666</v>
      </c>
      <c r="E190" s="278">
        <v>1064.2333333333331</v>
      </c>
      <c r="F190" s="278">
        <v>1051.7166666666665</v>
      </c>
      <c r="G190" s="278">
        <v>1039.833333333333</v>
      </c>
      <c r="H190" s="278">
        <v>1088.6333333333332</v>
      </c>
      <c r="I190" s="278">
        <v>1100.5166666666669</v>
      </c>
      <c r="J190" s="278">
        <v>1113.0333333333333</v>
      </c>
      <c r="K190" s="276">
        <v>1088</v>
      </c>
      <c r="L190" s="276">
        <v>1063.5999999999999</v>
      </c>
      <c r="M190" s="276">
        <v>22.0167</v>
      </c>
    </row>
    <row r="191" spans="1:13">
      <c r="A191" s="300">
        <v>182</v>
      </c>
      <c r="B191" s="276" t="s">
        <v>178</v>
      </c>
      <c r="C191" s="276">
        <v>604.4</v>
      </c>
      <c r="D191" s="278">
        <v>603.01666666666665</v>
      </c>
      <c r="E191" s="278">
        <v>596.58333333333326</v>
      </c>
      <c r="F191" s="278">
        <v>588.76666666666665</v>
      </c>
      <c r="G191" s="278">
        <v>582.33333333333326</v>
      </c>
      <c r="H191" s="278">
        <v>610.83333333333326</v>
      </c>
      <c r="I191" s="278">
        <v>617.26666666666665</v>
      </c>
      <c r="J191" s="278">
        <v>625.08333333333326</v>
      </c>
      <c r="K191" s="276">
        <v>609.45000000000005</v>
      </c>
      <c r="L191" s="276">
        <v>595.20000000000005</v>
      </c>
      <c r="M191" s="276">
        <v>113.29298</v>
      </c>
    </row>
    <row r="192" spans="1:13">
      <c r="A192" s="300">
        <v>183</v>
      </c>
      <c r="B192" s="276" t="s">
        <v>179</v>
      </c>
      <c r="C192" s="276">
        <v>495.6</v>
      </c>
      <c r="D192" s="278">
        <v>489.09999999999997</v>
      </c>
      <c r="E192" s="278">
        <v>480.79999999999995</v>
      </c>
      <c r="F192" s="278">
        <v>466</v>
      </c>
      <c r="G192" s="278">
        <v>457.7</v>
      </c>
      <c r="H192" s="278">
        <v>503.89999999999992</v>
      </c>
      <c r="I192" s="278">
        <v>512.20000000000005</v>
      </c>
      <c r="J192" s="278">
        <v>526.99999999999989</v>
      </c>
      <c r="K192" s="276">
        <v>497.4</v>
      </c>
      <c r="L192" s="276">
        <v>474.3</v>
      </c>
      <c r="M192" s="276">
        <v>35.14752</v>
      </c>
    </row>
    <row r="193" spans="1:13">
      <c r="A193" s="300">
        <v>184</v>
      </c>
      <c r="B193" s="276" t="s">
        <v>282</v>
      </c>
      <c r="C193" s="276">
        <v>637.04999999999995</v>
      </c>
      <c r="D193" s="278">
        <v>634.5333333333333</v>
      </c>
      <c r="E193" s="278">
        <v>629.16666666666663</v>
      </c>
      <c r="F193" s="278">
        <v>621.2833333333333</v>
      </c>
      <c r="G193" s="278">
        <v>615.91666666666663</v>
      </c>
      <c r="H193" s="278">
        <v>642.41666666666663</v>
      </c>
      <c r="I193" s="278">
        <v>647.78333333333342</v>
      </c>
      <c r="J193" s="278">
        <v>655.66666666666663</v>
      </c>
      <c r="K193" s="276">
        <v>639.9</v>
      </c>
      <c r="L193" s="276">
        <v>626.65</v>
      </c>
      <c r="M193" s="276">
        <v>4.1988000000000003</v>
      </c>
    </row>
    <row r="194" spans="1:13">
      <c r="A194" s="300">
        <v>185</v>
      </c>
      <c r="B194" s="276" t="s">
        <v>3464</v>
      </c>
      <c r="C194" s="276">
        <v>604</v>
      </c>
      <c r="D194" s="278">
        <v>602.81666666666672</v>
      </c>
      <c r="E194" s="278">
        <v>598.68333333333339</v>
      </c>
      <c r="F194" s="278">
        <v>593.36666666666667</v>
      </c>
      <c r="G194" s="278">
        <v>589.23333333333335</v>
      </c>
      <c r="H194" s="278">
        <v>608.13333333333344</v>
      </c>
      <c r="I194" s="278">
        <v>612.26666666666688</v>
      </c>
      <c r="J194" s="278">
        <v>617.58333333333348</v>
      </c>
      <c r="K194" s="276">
        <v>606.95000000000005</v>
      </c>
      <c r="L194" s="276">
        <v>597.5</v>
      </c>
      <c r="M194" s="276">
        <v>21.205310000000001</v>
      </c>
    </row>
    <row r="195" spans="1:13">
      <c r="A195" s="300">
        <v>186</v>
      </c>
      <c r="B195" s="276" t="s">
        <v>183</v>
      </c>
      <c r="C195" s="276">
        <v>191.3</v>
      </c>
      <c r="D195" s="278">
        <v>191.01666666666665</v>
      </c>
      <c r="E195" s="278">
        <v>189.0333333333333</v>
      </c>
      <c r="F195" s="278">
        <v>186.76666666666665</v>
      </c>
      <c r="G195" s="278">
        <v>184.7833333333333</v>
      </c>
      <c r="H195" s="278">
        <v>193.2833333333333</v>
      </c>
      <c r="I195" s="278">
        <v>195.26666666666665</v>
      </c>
      <c r="J195" s="278">
        <v>197.5333333333333</v>
      </c>
      <c r="K195" s="276">
        <v>193</v>
      </c>
      <c r="L195" s="276">
        <v>188.75</v>
      </c>
      <c r="M195" s="276">
        <v>639.80597</v>
      </c>
    </row>
    <row r="196" spans="1:13">
      <c r="A196" s="300">
        <v>187</v>
      </c>
      <c r="B196" s="267" t="s">
        <v>185</v>
      </c>
      <c r="C196" s="267">
        <v>79.25</v>
      </c>
      <c r="D196" s="307">
        <v>78.8</v>
      </c>
      <c r="E196" s="307">
        <v>77.949999999999989</v>
      </c>
      <c r="F196" s="307">
        <v>76.649999999999991</v>
      </c>
      <c r="G196" s="307">
        <v>75.799999999999983</v>
      </c>
      <c r="H196" s="307">
        <v>80.099999999999994</v>
      </c>
      <c r="I196" s="307">
        <v>80.949999999999989</v>
      </c>
      <c r="J196" s="307">
        <v>82.25</v>
      </c>
      <c r="K196" s="267">
        <v>79.650000000000006</v>
      </c>
      <c r="L196" s="267">
        <v>77.5</v>
      </c>
      <c r="M196" s="267">
        <v>237.12305000000001</v>
      </c>
    </row>
    <row r="197" spans="1:13">
      <c r="A197" s="300">
        <v>188</v>
      </c>
      <c r="B197" s="267" t="s">
        <v>186</v>
      </c>
      <c r="C197" s="267">
        <v>693</v>
      </c>
      <c r="D197" s="307">
        <v>679.78333333333342</v>
      </c>
      <c r="E197" s="307">
        <v>659.66666666666686</v>
      </c>
      <c r="F197" s="307">
        <v>626.33333333333348</v>
      </c>
      <c r="G197" s="307">
        <v>606.21666666666692</v>
      </c>
      <c r="H197" s="307">
        <v>713.11666666666679</v>
      </c>
      <c r="I197" s="307">
        <v>733.23333333333335</v>
      </c>
      <c r="J197" s="307">
        <v>766.56666666666672</v>
      </c>
      <c r="K197" s="267">
        <v>699.9</v>
      </c>
      <c r="L197" s="267">
        <v>646.45000000000005</v>
      </c>
      <c r="M197" s="267">
        <v>381.84955000000002</v>
      </c>
    </row>
    <row r="198" spans="1:13">
      <c r="A198" s="300">
        <v>189</v>
      </c>
      <c r="B198" s="267" t="s">
        <v>187</v>
      </c>
      <c r="C198" s="267">
        <v>3039.45</v>
      </c>
      <c r="D198" s="307">
        <v>3010.3833333333332</v>
      </c>
      <c r="E198" s="307">
        <v>2970.0166666666664</v>
      </c>
      <c r="F198" s="307">
        <v>2900.583333333333</v>
      </c>
      <c r="G198" s="307">
        <v>2860.2166666666662</v>
      </c>
      <c r="H198" s="307">
        <v>3079.8166666666666</v>
      </c>
      <c r="I198" s="307">
        <v>3120.1833333333334</v>
      </c>
      <c r="J198" s="307">
        <v>3189.6166666666668</v>
      </c>
      <c r="K198" s="267">
        <v>3050.75</v>
      </c>
      <c r="L198" s="267">
        <v>2940.95</v>
      </c>
      <c r="M198" s="267">
        <v>51.132930000000002</v>
      </c>
    </row>
    <row r="199" spans="1:13">
      <c r="A199" s="300">
        <v>190</v>
      </c>
      <c r="B199" s="267" t="s">
        <v>188</v>
      </c>
      <c r="C199" s="267">
        <v>1001.95</v>
      </c>
      <c r="D199" s="307">
        <v>993.98333333333323</v>
      </c>
      <c r="E199" s="307">
        <v>982.96666666666647</v>
      </c>
      <c r="F199" s="307">
        <v>963.98333333333323</v>
      </c>
      <c r="G199" s="307">
        <v>952.96666666666647</v>
      </c>
      <c r="H199" s="307">
        <v>1012.9666666666665</v>
      </c>
      <c r="I199" s="307">
        <v>1023.9833333333331</v>
      </c>
      <c r="J199" s="307">
        <v>1042.9666666666665</v>
      </c>
      <c r="K199" s="267">
        <v>1005</v>
      </c>
      <c r="L199" s="267">
        <v>975</v>
      </c>
      <c r="M199" s="267">
        <v>35.158250000000002</v>
      </c>
    </row>
    <row r="200" spans="1:13">
      <c r="A200" s="300">
        <v>191</v>
      </c>
      <c r="B200" s="267" t="s">
        <v>189</v>
      </c>
      <c r="C200" s="267">
        <v>1550.9</v>
      </c>
      <c r="D200" s="307">
        <v>1551.9666666666665</v>
      </c>
      <c r="E200" s="307">
        <v>1536.9333333333329</v>
      </c>
      <c r="F200" s="307">
        <v>1522.9666666666665</v>
      </c>
      <c r="G200" s="307">
        <v>1507.9333333333329</v>
      </c>
      <c r="H200" s="307">
        <v>1565.9333333333329</v>
      </c>
      <c r="I200" s="307">
        <v>1580.9666666666662</v>
      </c>
      <c r="J200" s="307">
        <v>1594.9333333333329</v>
      </c>
      <c r="K200" s="267">
        <v>1567</v>
      </c>
      <c r="L200" s="267">
        <v>1538</v>
      </c>
      <c r="M200" s="267">
        <v>13.839790000000001</v>
      </c>
    </row>
    <row r="201" spans="1:13">
      <c r="A201" s="300">
        <v>192</v>
      </c>
      <c r="B201" s="267" t="s">
        <v>190</v>
      </c>
      <c r="C201" s="267">
        <v>2794.65</v>
      </c>
      <c r="D201" s="307">
        <v>2799.5499999999997</v>
      </c>
      <c r="E201" s="307">
        <v>2775.5999999999995</v>
      </c>
      <c r="F201" s="307">
        <v>2756.5499999999997</v>
      </c>
      <c r="G201" s="307">
        <v>2732.5999999999995</v>
      </c>
      <c r="H201" s="307">
        <v>2818.5999999999995</v>
      </c>
      <c r="I201" s="307">
        <v>2842.5499999999993</v>
      </c>
      <c r="J201" s="307">
        <v>2861.5999999999995</v>
      </c>
      <c r="K201" s="267">
        <v>2823.5</v>
      </c>
      <c r="L201" s="267">
        <v>2780.5</v>
      </c>
      <c r="M201" s="267">
        <v>2.01484</v>
      </c>
    </row>
    <row r="202" spans="1:13">
      <c r="A202" s="300">
        <v>193</v>
      </c>
      <c r="B202" s="267" t="s">
        <v>191</v>
      </c>
      <c r="C202" s="267">
        <v>320</v>
      </c>
      <c r="D202" s="307">
        <v>320.73333333333335</v>
      </c>
      <c r="E202" s="307">
        <v>318.26666666666671</v>
      </c>
      <c r="F202" s="307">
        <v>316.53333333333336</v>
      </c>
      <c r="G202" s="307">
        <v>314.06666666666672</v>
      </c>
      <c r="H202" s="307">
        <v>322.4666666666667</v>
      </c>
      <c r="I202" s="307">
        <v>324.93333333333339</v>
      </c>
      <c r="J202" s="307">
        <v>326.66666666666669</v>
      </c>
      <c r="K202" s="267">
        <v>323.2</v>
      </c>
      <c r="L202" s="267">
        <v>319</v>
      </c>
      <c r="M202" s="267">
        <v>4.9657600000000004</v>
      </c>
    </row>
    <row r="203" spans="1:13">
      <c r="A203" s="300">
        <v>194</v>
      </c>
      <c r="B203" s="267" t="s">
        <v>550</v>
      </c>
      <c r="C203" s="267">
        <v>678.5</v>
      </c>
      <c r="D203" s="307">
        <v>678.6</v>
      </c>
      <c r="E203" s="307">
        <v>673.90000000000009</v>
      </c>
      <c r="F203" s="307">
        <v>669.30000000000007</v>
      </c>
      <c r="G203" s="307">
        <v>664.60000000000014</v>
      </c>
      <c r="H203" s="307">
        <v>683.2</v>
      </c>
      <c r="I203" s="307">
        <v>687.90000000000009</v>
      </c>
      <c r="J203" s="307">
        <v>692.5</v>
      </c>
      <c r="K203" s="267">
        <v>683.3</v>
      </c>
      <c r="L203" s="267">
        <v>674</v>
      </c>
      <c r="M203" s="267">
        <v>5.65557</v>
      </c>
    </row>
    <row r="204" spans="1:13">
      <c r="A204" s="300">
        <v>195</v>
      </c>
      <c r="B204" s="267" t="s">
        <v>192</v>
      </c>
      <c r="C204" s="267">
        <v>495.45</v>
      </c>
      <c r="D204" s="307">
        <v>494.11666666666662</v>
      </c>
      <c r="E204" s="307">
        <v>488.88333333333321</v>
      </c>
      <c r="F204" s="307">
        <v>482.31666666666661</v>
      </c>
      <c r="G204" s="307">
        <v>477.0833333333332</v>
      </c>
      <c r="H204" s="307">
        <v>500.68333333333322</v>
      </c>
      <c r="I204" s="307">
        <v>505.91666666666669</v>
      </c>
      <c r="J204" s="307">
        <v>512.48333333333323</v>
      </c>
      <c r="K204" s="267">
        <v>499.35</v>
      </c>
      <c r="L204" s="267">
        <v>487.55</v>
      </c>
      <c r="M204" s="267">
        <v>20.663989999999998</v>
      </c>
    </row>
    <row r="205" spans="1:13">
      <c r="A205" s="300">
        <v>196</v>
      </c>
      <c r="B205" s="267" t="s">
        <v>193</v>
      </c>
      <c r="C205" s="267">
        <v>1184.6500000000001</v>
      </c>
      <c r="D205" s="307">
        <v>1184.7833333333335</v>
      </c>
      <c r="E205" s="307">
        <v>1174.5666666666671</v>
      </c>
      <c r="F205" s="307">
        <v>1164.4833333333336</v>
      </c>
      <c r="G205" s="307">
        <v>1154.2666666666671</v>
      </c>
      <c r="H205" s="307">
        <v>1194.866666666667</v>
      </c>
      <c r="I205" s="307">
        <v>1205.0833333333337</v>
      </c>
      <c r="J205" s="307">
        <v>1215.166666666667</v>
      </c>
      <c r="K205" s="267">
        <v>1195</v>
      </c>
      <c r="L205" s="267">
        <v>1174.7</v>
      </c>
      <c r="M205" s="267">
        <v>2.7099899999999999</v>
      </c>
    </row>
    <row r="206" spans="1:13">
      <c r="A206" s="300">
        <v>197</v>
      </c>
      <c r="B206" s="267" t="s">
        <v>195</v>
      </c>
      <c r="C206" s="267">
        <v>5327.2</v>
      </c>
      <c r="D206" s="307">
        <v>5335.3666666666659</v>
      </c>
      <c r="E206" s="307">
        <v>5283.8833333333314</v>
      </c>
      <c r="F206" s="307">
        <v>5240.5666666666657</v>
      </c>
      <c r="G206" s="307">
        <v>5189.0833333333312</v>
      </c>
      <c r="H206" s="307">
        <v>5378.6833333333316</v>
      </c>
      <c r="I206" s="307">
        <v>5430.166666666667</v>
      </c>
      <c r="J206" s="307">
        <v>5473.4833333333318</v>
      </c>
      <c r="K206" s="267">
        <v>5386.85</v>
      </c>
      <c r="L206" s="267">
        <v>5292.05</v>
      </c>
      <c r="M206" s="267">
        <v>4.5378299999999996</v>
      </c>
    </row>
    <row r="207" spans="1:13">
      <c r="A207" s="300">
        <v>198</v>
      </c>
      <c r="B207" s="267" t="s">
        <v>196</v>
      </c>
      <c r="C207" s="267">
        <v>32.4</v>
      </c>
      <c r="D207" s="307">
        <v>32.416666666666664</v>
      </c>
      <c r="E207" s="307">
        <v>32.133333333333326</v>
      </c>
      <c r="F207" s="307">
        <v>31.86666666666666</v>
      </c>
      <c r="G207" s="307">
        <v>31.583333333333321</v>
      </c>
      <c r="H207" s="307">
        <v>32.68333333333333</v>
      </c>
      <c r="I207" s="307">
        <v>32.966666666666676</v>
      </c>
      <c r="J207" s="307">
        <v>33.233333333333334</v>
      </c>
      <c r="K207" s="267">
        <v>32.700000000000003</v>
      </c>
      <c r="L207" s="267">
        <v>32.15</v>
      </c>
      <c r="M207" s="267">
        <v>82.652670000000001</v>
      </c>
    </row>
    <row r="208" spans="1:13">
      <c r="A208" s="300">
        <v>199</v>
      </c>
      <c r="B208" s="267" t="s">
        <v>197</v>
      </c>
      <c r="C208" s="267">
        <v>473.15</v>
      </c>
      <c r="D208" s="307">
        <v>471.59999999999997</v>
      </c>
      <c r="E208" s="307">
        <v>468.19999999999993</v>
      </c>
      <c r="F208" s="307">
        <v>463.24999999999994</v>
      </c>
      <c r="G208" s="307">
        <v>459.84999999999991</v>
      </c>
      <c r="H208" s="307">
        <v>476.54999999999995</v>
      </c>
      <c r="I208" s="307">
        <v>479.94999999999993</v>
      </c>
      <c r="J208" s="307">
        <v>484.9</v>
      </c>
      <c r="K208" s="267">
        <v>475</v>
      </c>
      <c r="L208" s="267">
        <v>466.65</v>
      </c>
      <c r="M208" s="267">
        <v>36.158320000000003</v>
      </c>
    </row>
    <row r="209" spans="1:13">
      <c r="A209" s="300">
        <v>200</v>
      </c>
      <c r="B209" s="267" t="s">
        <v>563</v>
      </c>
      <c r="C209" s="267">
        <v>951.25</v>
      </c>
      <c r="D209" s="307">
        <v>939.2833333333333</v>
      </c>
      <c r="E209" s="307">
        <v>917.56666666666661</v>
      </c>
      <c r="F209" s="307">
        <v>883.88333333333333</v>
      </c>
      <c r="G209" s="307">
        <v>862.16666666666663</v>
      </c>
      <c r="H209" s="307">
        <v>972.96666666666658</v>
      </c>
      <c r="I209" s="307">
        <v>994.68333333333328</v>
      </c>
      <c r="J209" s="307">
        <v>1028.3666666666666</v>
      </c>
      <c r="K209" s="267">
        <v>961</v>
      </c>
      <c r="L209" s="267">
        <v>905.6</v>
      </c>
      <c r="M209" s="267">
        <v>5.8650799999999998</v>
      </c>
    </row>
    <row r="210" spans="1:13">
      <c r="A210" s="300">
        <v>201</v>
      </c>
      <c r="B210" s="267" t="s">
        <v>284</v>
      </c>
      <c r="C210" s="267">
        <v>193.7</v>
      </c>
      <c r="D210" s="307">
        <v>191.86666666666667</v>
      </c>
      <c r="E210" s="307">
        <v>189.33333333333334</v>
      </c>
      <c r="F210" s="307">
        <v>184.96666666666667</v>
      </c>
      <c r="G210" s="307">
        <v>182.43333333333334</v>
      </c>
      <c r="H210" s="307">
        <v>196.23333333333335</v>
      </c>
      <c r="I210" s="307">
        <v>198.76666666666665</v>
      </c>
      <c r="J210" s="307">
        <v>203.13333333333335</v>
      </c>
      <c r="K210" s="267">
        <v>194.4</v>
      </c>
      <c r="L210" s="267">
        <v>187.5</v>
      </c>
      <c r="M210" s="267">
        <v>8.38218</v>
      </c>
    </row>
    <row r="211" spans="1:13">
      <c r="A211" s="300">
        <v>202</v>
      </c>
      <c r="B211" s="267" t="s">
        <v>199</v>
      </c>
      <c r="C211" s="267">
        <v>846</v>
      </c>
      <c r="D211" s="307">
        <v>842.25</v>
      </c>
      <c r="E211" s="307">
        <v>835.85</v>
      </c>
      <c r="F211" s="307">
        <v>825.7</v>
      </c>
      <c r="G211" s="307">
        <v>819.30000000000007</v>
      </c>
      <c r="H211" s="307">
        <v>852.4</v>
      </c>
      <c r="I211" s="307">
        <v>858.80000000000007</v>
      </c>
      <c r="J211" s="307">
        <v>868.94999999999993</v>
      </c>
      <c r="K211" s="267">
        <v>848.65</v>
      </c>
      <c r="L211" s="267">
        <v>832.1</v>
      </c>
      <c r="M211" s="267">
        <v>15.125299999999999</v>
      </c>
    </row>
    <row r="212" spans="1:13">
      <c r="A212" s="300">
        <v>203</v>
      </c>
      <c r="B212" s="267" t="s">
        <v>569</v>
      </c>
      <c r="C212" s="267">
        <v>2599.6999999999998</v>
      </c>
      <c r="D212" s="307">
        <v>2602.8333333333335</v>
      </c>
      <c r="E212" s="307">
        <v>2571.8666666666668</v>
      </c>
      <c r="F212" s="307">
        <v>2544.0333333333333</v>
      </c>
      <c r="G212" s="307">
        <v>2513.0666666666666</v>
      </c>
      <c r="H212" s="307">
        <v>2630.666666666667</v>
      </c>
      <c r="I212" s="307">
        <v>2661.6333333333332</v>
      </c>
      <c r="J212" s="307">
        <v>2689.4666666666672</v>
      </c>
      <c r="K212" s="267">
        <v>2633.8</v>
      </c>
      <c r="L212" s="267">
        <v>2575</v>
      </c>
      <c r="M212" s="267">
        <v>1.11052</v>
      </c>
    </row>
    <row r="213" spans="1:13">
      <c r="A213" s="300">
        <v>204</v>
      </c>
      <c r="B213" s="267" t="s">
        <v>200</v>
      </c>
      <c r="C213" s="267">
        <v>396.4</v>
      </c>
      <c r="D213" s="307">
        <v>394.04999999999995</v>
      </c>
      <c r="E213" s="307">
        <v>390.14999999999992</v>
      </c>
      <c r="F213" s="307">
        <v>383.9</v>
      </c>
      <c r="G213" s="307">
        <v>379.99999999999994</v>
      </c>
      <c r="H213" s="307">
        <v>400.2999999999999</v>
      </c>
      <c r="I213" s="307">
        <v>404.2</v>
      </c>
      <c r="J213" s="307">
        <v>410.44999999999987</v>
      </c>
      <c r="K213" s="267">
        <v>397.95</v>
      </c>
      <c r="L213" s="267">
        <v>387.8</v>
      </c>
      <c r="M213" s="267">
        <v>97.557209999999998</v>
      </c>
    </row>
    <row r="214" spans="1:13">
      <c r="A214" s="300">
        <v>205</v>
      </c>
      <c r="B214" s="267" t="s">
        <v>202</v>
      </c>
      <c r="C214" s="307">
        <v>219.05</v>
      </c>
      <c r="D214" s="307">
        <v>221.08333333333334</v>
      </c>
      <c r="E214" s="307">
        <v>213.9666666666667</v>
      </c>
      <c r="F214" s="307">
        <v>208.88333333333335</v>
      </c>
      <c r="G214" s="307">
        <v>201.76666666666671</v>
      </c>
      <c r="H214" s="307">
        <v>226.16666666666669</v>
      </c>
      <c r="I214" s="307">
        <v>233.2833333333333</v>
      </c>
      <c r="J214" s="307">
        <v>238.36666666666667</v>
      </c>
      <c r="K214" s="307">
        <v>228.2</v>
      </c>
      <c r="L214" s="307">
        <v>216</v>
      </c>
      <c r="M214" s="307">
        <v>263.46595000000002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41"/>
      <c r="B218" s="291"/>
      <c r="C218" s="290"/>
      <c r="D218" s="290"/>
      <c r="E218" s="290"/>
      <c r="F218" s="290"/>
      <c r="G218" s="290"/>
      <c r="H218" s="290"/>
      <c r="I218" s="290"/>
      <c r="J218" s="290"/>
      <c r="K218" s="290"/>
      <c r="L218" s="311"/>
      <c r="M218" s="16"/>
    </row>
    <row r="219" spans="1:13">
      <c r="A219" s="41"/>
      <c r="B219" s="16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308" t="s">
        <v>286</v>
      </c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A224" s="309" t="s">
        <v>287</v>
      </c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10"/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294" t="s">
        <v>288</v>
      </c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5" t="s">
        <v>203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  <c r="N227" s="16"/>
      <c r="O227" s="16"/>
    </row>
    <row r="228" spans="1:15">
      <c r="A228" s="295" t="s">
        <v>204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1"/>
      <c r="M229" s="16"/>
      <c r="N229" s="16"/>
      <c r="O229" s="16"/>
    </row>
    <row r="230" spans="1:15">
      <c r="A230" s="295" t="s">
        <v>206</v>
      </c>
      <c r="B230" s="16"/>
      <c r="C230" s="290"/>
      <c r="D230" s="290"/>
      <c r="E230" s="290"/>
      <c r="F230" s="290"/>
      <c r="G230" s="290"/>
      <c r="H230" s="290"/>
      <c r="I230" s="290"/>
      <c r="J230" s="290"/>
      <c r="K230" s="290"/>
      <c r="L230" s="311"/>
      <c r="M230" s="16"/>
      <c r="N230" s="16"/>
      <c r="O230" s="16"/>
    </row>
    <row r="231" spans="1:15">
      <c r="A231" s="295" t="s">
        <v>207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6"/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1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270" t="s">
        <v>208</v>
      </c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93" t="s">
        <v>209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</row>
    <row r="239" spans="1:15">
      <c r="A239" s="293" t="s">
        <v>210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211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7" t="s">
        <v>212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213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214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215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216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1"/>
      <c r="M246" s="16"/>
    </row>
    <row r="247" spans="1:13">
      <c r="B247" s="16"/>
      <c r="C247" s="290"/>
      <c r="D247" s="290"/>
      <c r="E247" s="290"/>
      <c r="F247" s="290"/>
      <c r="G247" s="290"/>
      <c r="H247" s="290"/>
      <c r="I247" s="290"/>
      <c r="J247" s="290"/>
      <c r="K247" s="290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1"/>
      <c r="M294" s="16"/>
    </row>
    <row r="295" spans="2:13">
      <c r="B295" s="16"/>
      <c r="C295" s="290"/>
      <c r="D295" s="290"/>
      <c r="E295" s="290"/>
      <c r="F295" s="290"/>
      <c r="G295" s="290"/>
      <c r="H295" s="290"/>
      <c r="I295" s="290"/>
      <c r="J295" s="290"/>
      <c r="K295" s="290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2"/>
      <c r="D335" s="292"/>
      <c r="E335" s="290"/>
      <c r="F335" s="290"/>
      <c r="G335" s="290"/>
      <c r="H335" s="292"/>
      <c r="I335" s="292"/>
      <c r="J335" s="292"/>
      <c r="K335" s="292"/>
      <c r="L335" s="311"/>
      <c r="M335" s="16"/>
    </row>
    <row r="336" spans="2:13">
      <c r="B336" s="16"/>
      <c r="C336" s="290"/>
      <c r="D336" s="290"/>
      <c r="E336" s="290"/>
      <c r="F336" s="290"/>
      <c r="G336" s="290"/>
      <c r="H336" s="290"/>
      <c r="I336" s="290"/>
      <c r="J336" s="290"/>
      <c r="K336" s="290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58"/>
      <c r="B1" s="558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44201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55" t="s">
        <v>16</v>
      </c>
      <c r="B9" s="556" t="s">
        <v>18</v>
      </c>
      <c r="C9" s="554" t="s">
        <v>19</v>
      </c>
      <c r="D9" s="554" t="s">
        <v>20</v>
      </c>
      <c r="E9" s="554" t="s">
        <v>21</v>
      </c>
      <c r="F9" s="554"/>
      <c r="G9" s="554"/>
      <c r="H9" s="554" t="s">
        <v>22</v>
      </c>
      <c r="I9" s="554"/>
      <c r="J9" s="554"/>
      <c r="K9" s="273"/>
      <c r="L9" s="280"/>
      <c r="M9" s="281"/>
    </row>
    <row r="10" spans="1:15" ht="42.75" customHeight="1">
      <c r="A10" s="550"/>
      <c r="B10" s="552"/>
      <c r="C10" s="557" t="s">
        <v>23</v>
      </c>
      <c r="D10" s="557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21154.65</v>
      </c>
      <c r="D11" s="278">
        <v>21173.216666666667</v>
      </c>
      <c r="E11" s="278">
        <v>21046.433333333334</v>
      </c>
      <c r="F11" s="278">
        <v>20938.216666666667</v>
      </c>
      <c r="G11" s="278">
        <v>20811.433333333334</v>
      </c>
      <c r="H11" s="278">
        <v>21281.433333333334</v>
      </c>
      <c r="I11" s="278">
        <v>21408.216666666667</v>
      </c>
      <c r="J11" s="278">
        <v>21516.433333333334</v>
      </c>
      <c r="K11" s="276">
        <v>21300</v>
      </c>
      <c r="L11" s="276">
        <v>21065</v>
      </c>
      <c r="M11" s="276">
        <v>3.0429999999999999E-2</v>
      </c>
    </row>
    <row r="12" spans="1:15" ht="12" customHeight="1">
      <c r="A12" s="267">
        <v>2</v>
      </c>
      <c r="B12" s="276" t="s">
        <v>802</v>
      </c>
      <c r="C12" s="277">
        <v>1282.05</v>
      </c>
      <c r="D12" s="278">
        <v>1276.4000000000001</v>
      </c>
      <c r="E12" s="278">
        <v>1267.8000000000002</v>
      </c>
      <c r="F12" s="278">
        <v>1253.5500000000002</v>
      </c>
      <c r="G12" s="278">
        <v>1244.9500000000003</v>
      </c>
      <c r="H12" s="278">
        <v>1290.6500000000001</v>
      </c>
      <c r="I12" s="278">
        <v>1299.25</v>
      </c>
      <c r="J12" s="278">
        <v>1313.5</v>
      </c>
      <c r="K12" s="276">
        <v>1285</v>
      </c>
      <c r="L12" s="276">
        <v>1262.1500000000001</v>
      </c>
      <c r="M12" s="276">
        <v>3.32674</v>
      </c>
    </row>
    <row r="13" spans="1:15" ht="12" customHeight="1">
      <c r="A13" s="267">
        <v>3</v>
      </c>
      <c r="B13" s="276" t="s">
        <v>294</v>
      </c>
      <c r="C13" s="277">
        <v>1867.05</v>
      </c>
      <c r="D13" s="278">
        <v>1826.55</v>
      </c>
      <c r="E13" s="278">
        <v>1714.1</v>
      </c>
      <c r="F13" s="278">
        <v>1561.1499999999999</v>
      </c>
      <c r="G13" s="278">
        <v>1448.6999999999998</v>
      </c>
      <c r="H13" s="278">
        <v>1979.5</v>
      </c>
      <c r="I13" s="278">
        <v>2091.9500000000003</v>
      </c>
      <c r="J13" s="278">
        <v>2244.9</v>
      </c>
      <c r="K13" s="276">
        <v>1939</v>
      </c>
      <c r="L13" s="276">
        <v>1673.6</v>
      </c>
      <c r="M13" s="276">
        <v>0.79683000000000004</v>
      </c>
    </row>
    <row r="14" spans="1:15" ht="12" customHeight="1">
      <c r="A14" s="267">
        <v>4</v>
      </c>
      <c r="B14" s="276" t="s">
        <v>3119</v>
      </c>
      <c r="C14" s="277">
        <v>1262.9000000000001</v>
      </c>
      <c r="D14" s="278">
        <v>1262.6333333333334</v>
      </c>
      <c r="E14" s="278">
        <v>1235.2666666666669</v>
      </c>
      <c r="F14" s="278">
        <v>1207.6333333333334</v>
      </c>
      <c r="G14" s="278">
        <v>1180.2666666666669</v>
      </c>
      <c r="H14" s="278">
        <v>1290.2666666666669</v>
      </c>
      <c r="I14" s="278">
        <v>1317.6333333333332</v>
      </c>
      <c r="J14" s="278">
        <v>1345.2666666666669</v>
      </c>
      <c r="K14" s="276">
        <v>1290</v>
      </c>
      <c r="L14" s="276">
        <v>1235</v>
      </c>
      <c r="M14" s="276">
        <v>0.99580999999999997</v>
      </c>
    </row>
    <row r="15" spans="1:15" ht="12" customHeight="1">
      <c r="A15" s="267">
        <v>5</v>
      </c>
      <c r="B15" s="276" t="s">
        <v>295</v>
      </c>
      <c r="C15" s="277">
        <v>15668.05</v>
      </c>
      <c r="D15" s="278">
        <v>15720.616666666667</v>
      </c>
      <c r="E15" s="278">
        <v>15578.333333333334</v>
      </c>
      <c r="F15" s="278">
        <v>15488.616666666667</v>
      </c>
      <c r="G15" s="278">
        <v>15346.333333333334</v>
      </c>
      <c r="H15" s="278">
        <v>15810.333333333334</v>
      </c>
      <c r="I15" s="278">
        <v>15952.616666666667</v>
      </c>
      <c r="J15" s="278">
        <v>16042.333333333334</v>
      </c>
      <c r="K15" s="276">
        <v>15862.9</v>
      </c>
      <c r="L15" s="276">
        <v>15630.9</v>
      </c>
      <c r="M15" s="276">
        <v>0.16722999999999999</v>
      </c>
    </row>
    <row r="16" spans="1:15" ht="12" customHeight="1">
      <c r="A16" s="267">
        <v>6</v>
      </c>
      <c r="B16" s="276" t="s">
        <v>227</v>
      </c>
      <c r="C16" s="277">
        <v>89.35</v>
      </c>
      <c r="D16" s="278">
        <v>89.716666666666654</v>
      </c>
      <c r="E16" s="278">
        <v>87.933333333333309</v>
      </c>
      <c r="F16" s="278">
        <v>86.516666666666652</v>
      </c>
      <c r="G16" s="278">
        <v>84.733333333333306</v>
      </c>
      <c r="H16" s="278">
        <v>91.133333333333312</v>
      </c>
      <c r="I16" s="278">
        <v>92.916666666666643</v>
      </c>
      <c r="J16" s="278">
        <v>94.333333333333314</v>
      </c>
      <c r="K16" s="276">
        <v>91.5</v>
      </c>
      <c r="L16" s="276">
        <v>88.3</v>
      </c>
      <c r="M16" s="276">
        <v>47.729340000000001</v>
      </c>
    </row>
    <row r="17" spans="1:13" ht="12" customHeight="1">
      <c r="A17" s="267">
        <v>7</v>
      </c>
      <c r="B17" s="276" t="s">
        <v>228</v>
      </c>
      <c r="C17" s="277">
        <v>166.8</v>
      </c>
      <c r="D17" s="278">
        <v>166.51666666666668</v>
      </c>
      <c r="E17" s="278">
        <v>164.38333333333335</v>
      </c>
      <c r="F17" s="278">
        <v>161.96666666666667</v>
      </c>
      <c r="G17" s="278">
        <v>159.83333333333334</v>
      </c>
      <c r="H17" s="278">
        <v>168.93333333333337</v>
      </c>
      <c r="I17" s="278">
        <v>171.06666666666669</v>
      </c>
      <c r="J17" s="278">
        <v>173.48333333333338</v>
      </c>
      <c r="K17" s="276">
        <v>168.65</v>
      </c>
      <c r="L17" s="276">
        <v>164.1</v>
      </c>
      <c r="M17" s="276">
        <v>19.272839999999999</v>
      </c>
    </row>
    <row r="18" spans="1:13" ht="12" customHeight="1">
      <c r="A18" s="267">
        <v>8</v>
      </c>
      <c r="B18" s="276" t="s">
        <v>38</v>
      </c>
      <c r="C18" s="277">
        <v>1641.4</v>
      </c>
      <c r="D18" s="278">
        <v>1639.4666666666665</v>
      </c>
      <c r="E18" s="278">
        <v>1629.9333333333329</v>
      </c>
      <c r="F18" s="278">
        <v>1618.4666666666665</v>
      </c>
      <c r="G18" s="278">
        <v>1608.9333333333329</v>
      </c>
      <c r="H18" s="278">
        <v>1650.9333333333329</v>
      </c>
      <c r="I18" s="278">
        <v>1660.4666666666662</v>
      </c>
      <c r="J18" s="278">
        <v>1671.9333333333329</v>
      </c>
      <c r="K18" s="276">
        <v>1649</v>
      </c>
      <c r="L18" s="276">
        <v>1628</v>
      </c>
      <c r="M18" s="276">
        <v>14.461740000000001</v>
      </c>
    </row>
    <row r="19" spans="1:13" ht="12" customHeight="1">
      <c r="A19" s="267">
        <v>9</v>
      </c>
      <c r="B19" s="276" t="s">
        <v>296</v>
      </c>
      <c r="C19" s="277">
        <v>375.6</v>
      </c>
      <c r="D19" s="278">
        <v>376.13333333333338</v>
      </c>
      <c r="E19" s="278">
        <v>370.46666666666675</v>
      </c>
      <c r="F19" s="278">
        <v>365.33333333333337</v>
      </c>
      <c r="G19" s="278">
        <v>359.66666666666674</v>
      </c>
      <c r="H19" s="278">
        <v>381.26666666666677</v>
      </c>
      <c r="I19" s="278">
        <v>386.93333333333339</v>
      </c>
      <c r="J19" s="278">
        <v>392.06666666666678</v>
      </c>
      <c r="K19" s="276">
        <v>381.8</v>
      </c>
      <c r="L19" s="276">
        <v>371</v>
      </c>
      <c r="M19" s="276">
        <v>12.78975</v>
      </c>
    </row>
    <row r="20" spans="1:13" ht="12" customHeight="1">
      <c r="A20" s="267">
        <v>10</v>
      </c>
      <c r="B20" s="276" t="s">
        <v>297</v>
      </c>
      <c r="C20" s="277">
        <v>1082.25</v>
      </c>
      <c r="D20" s="278">
        <v>1081.1499999999999</v>
      </c>
      <c r="E20" s="278">
        <v>1072.2999999999997</v>
      </c>
      <c r="F20" s="278">
        <v>1062.3499999999999</v>
      </c>
      <c r="G20" s="278">
        <v>1053.4999999999998</v>
      </c>
      <c r="H20" s="278">
        <v>1091.0999999999997</v>
      </c>
      <c r="I20" s="278">
        <v>1099.9499999999996</v>
      </c>
      <c r="J20" s="278">
        <v>1109.8999999999996</v>
      </c>
      <c r="K20" s="276">
        <v>1090</v>
      </c>
      <c r="L20" s="276">
        <v>1071.2</v>
      </c>
      <c r="M20" s="276">
        <v>3.6077599999999999</v>
      </c>
    </row>
    <row r="21" spans="1:13" ht="12" customHeight="1">
      <c r="A21" s="267">
        <v>11</v>
      </c>
      <c r="B21" s="276" t="s">
        <v>41</v>
      </c>
      <c r="C21" s="277">
        <v>498.9</v>
      </c>
      <c r="D21" s="278">
        <v>501.66666666666669</v>
      </c>
      <c r="E21" s="278">
        <v>492.43333333333339</v>
      </c>
      <c r="F21" s="278">
        <v>485.9666666666667</v>
      </c>
      <c r="G21" s="278">
        <v>476.73333333333341</v>
      </c>
      <c r="H21" s="278">
        <v>508.13333333333338</v>
      </c>
      <c r="I21" s="278">
        <v>517.36666666666656</v>
      </c>
      <c r="J21" s="278">
        <v>523.83333333333337</v>
      </c>
      <c r="K21" s="276">
        <v>510.9</v>
      </c>
      <c r="L21" s="276">
        <v>495.2</v>
      </c>
      <c r="M21" s="276">
        <v>99.988029999999995</v>
      </c>
    </row>
    <row r="22" spans="1:13" ht="12" customHeight="1">
      <c r="A22" s="267">
        <v>12</v>
      </c>
      <c r="B22" s="276" t="s">
        <v>43</v>
      </c>
      <c r="C22" s="277">
        <v>50.2</v>
      </c>
      <c r="D22" s="278">
        <v>50.333333333333336</v>
      </c>
      <c r="E22" s="278">
        <v>49.766666666666673</v>
      </c>
      <c r="F22" s="278">
        <v>49.333333333333336</v>
      </c>
      <c r="G22" s="278">
        <v>48.766666666666673</v>
      </c>
      <c r="H22" s="278">
        <v>50.766666666666673</v>
      </c>
      <c r="I22" s="278">
        <v>51.333333333333336</v>
      </c>
      <c r="J22" s="278">
        <v>51.766666666666673</v>
      </c>
      <c r="K22" s="276">
        <v>50.9</v>
      </c>
      <c r="L22" s="276">
        <v>49.9</v>
      </c>
      <c r="M22" s="276">
        <v>65.577489999999997</v>
      </c>
    </row>
    <row r="23" spans="1:13">
      <c r="A23" s="267">
        <v>13</v>
      </c>
      <c r="B23" s="276" t="s">
        <v>298</v>
      </c>
      <c r="C23" s="277">
        <v>441.2</v>
      </c>
      <c r="D23" s="278">
        <v>440.58333333333331</v>
      </c>
      <c r="E23" s="278">
        <v>435.71666666666664</v>
      </c>
      <c r="F23" s="278">
        <v>430.23333333333335</v>
      </c>
      <c r="G23" s="278">
        <v>425.36666666666667</v>
      </c>
      <c r="H23" s="278">
        <v>446.06666666666661</v>
      </c>
      <c r="I23" s="278">
        <v>450.93333333333328</v>
      </c>
      <c r="J23" s="278">
        <v>456.41666666666657</v>
      </c>
      <c r="K23" s="276">
        <v>445.45</v>
      </c>
      <c r="L23" s="276">
        <v>435.1</v>
      </c>
      <c r="M23" s="276">
        <v>4.5446999999999997</v>
      </c>
    </row>
    <row r="24" spans="1:13">
      <c r="A24" s="267">
        <v>14</v>
      </c>
      <c r="B24" s="276" t="s">
        <v>299</v>
      </c>
      <c r="C24" s="277">
        <v>332.25</v>
      </c>
      <c r="D24" s="278">
        <v>333.06666666666666</v>
      </c>
      <c r="E24" s="278">
        <v>327.68333333333334</v>
      </c>
      <c r="F24" s="278">
        <v>323.11666666666667</v>
      </c>
      <c r="G24" s="278">
        <v>317.73333333333335</v>
      </c>
      <c r="H24" s="278">
        <v>337.63333333333333</v>
      </c>
      <c r="I24" s="278">
        <v>343.01666666666665</v>
      </c>
      <c r="J24" s="278">
        <v>347.58333333333331</v>
      </c>
      <c r="K24" s="276">
        <v>338.45</v>
      </c>
      <c r="L24" s="276">
        <v>328.5</v>
      </c>
      <c r="M24" s="276">
        <v>2.8210500000000001</v>
      </c>
    </row>
    <row r="25" spans="1:13">
      <c r="A25" s="267">
        <v>15</v>
      </c>
      <c r="B25" s="276" t="s">
        <v>300</v>
      </c>
      <c r="C25" s="277">
        <v>257.10000000000002</v>
      </c>
      <c r="D25" s="278">
        <v>256.31666666666666</v>
      </c>
      <c r="E25" s="278">
        <v>252.98333333333335</v>
      </c>
      <c r="F25" s="278">
        <v>248.86666666666667</v>
      </c>
      <c r="G25" s="278">
        <v>245.53333333333336</v>
      </c>
      <c r="H25" s="278">
        <v>260.43333333333334</v>
      </c>
      <c r="I25" s="278">
        <v>263.76666666666671</v>
      </c>
      <c r="J25" s="278">
        <v>267.88333333333333</v>
      </c>
      <c r="K25" s="276">
        <v>259.64999999999998</v>
      </c>
      <c r="L25" s="276">
        <v>252.2</v>
      </c>
      <c r="M25" s="276">
        <v>2.3899699999999999</v>
      </c>
    </row>
    <row r="26" spans="1:13">
      <c r="A26" s="267">
        <v>16</v>
      </c>
      <c r="B26" s="276" t="s">
        <v>832</v>
      </c>
      <c r="C26" s="277">
        <v>3958.55</v>
      </c>
      <c r="D26" s="278">
        <v>3954.85</v>
      </c>
      <c r="E26" s="278">
        <v>3869.7</v>
      </c>
      <c r="F26" s="278">
        <v>3780.85</v>
      </c>
      <c r="G26" s="278">
        <v>3695.7</v>
      </c>
      <c r="H26" s="278">
        <v>4043.7</v>
      </c>
      <c r="I26" s="278">
        <v>4128.8500000000004</v>
      </c>
      <c r="J26" s="278">
        <v>4217.7</v>
      </c>
      <c r="K26" s="276">
        <v>4040</v>
      </c>
      <c r="L26" s="276">
        <v>3866</v>
      </c>
      <c r="M26" s="276">
        <v>1.0072700000000001</v>
      </c>
    </row>
    <row r="27" spans="1:13">
      <c r="A27" s="267">
        <v>17</v>
      </c>
      <c r="B27" s="276" t="s">
        <v>292</v>
      </c>
      <c r="C27" s="277">
        <v>2036.85</v>
      </c>
      <c r="D27" s="278">
        <v>2021.3</v>
      </c>
      <c r="E27" s="278">
        <v>1992.4499999999998</v>
      </c>
      <c r="F27" s="278">
        <v>1948.05</v>
      </c>
      <c r="G27" s="278">
        <v>1919.1999999999998</v>
      </c>
      <c r="H27" s="278">
        <v>2065.6999999999998</v>
      </c>
      <c r="I27" s="278">
        <v>2094.5499999999997</v>
      </c>
      <c r="J27" s="278">
        <v>2138.9499999999998</v>
      </c>
      <c r="K27" s="276">
        <v>2050.15</v>
      </c>
      <c r="L27" s="276">
        <v>1976.9</v>
      </c>
      <c r="M27" s="276">
        <v>0.51393999999999995</v>
      </c>
    </row>
    <row r="28" spans="1:13">
      <c r="A28" s="267">
        <v>18</v>
      </c>
      <c r="B28" s="276" t="s">
        <v>229</v>
      </c>
      <c r="C28" s="277">
        <v>1649.8</v>
      </c>
      <c r="D28" s="278">
        <v>1655.5666666666666</v>
      </c>
      <c r="E28" s="278">
        <v>1636.2333333333331</v>
      </c>
      <c r="F28" s="278">
        <v>1622.6666666666665</v>
      </c>
      <c r="G28" s="278">
        <v>1603.333333333333</v>
      </c>
      <c r="H28" s="278">
        <v>1669.1333333333332</v>
      </c>
      <c r="I28" s="278">
        <v>1688.4666666666667</v>
      </c>
      <c r="J28" s="278">
        <v>1702.0333333333333</v>
      </c>
      <c r="K28" s="276">
        <v>1674.9</v>
      </c>
      <c r="L28" s="276">
        <v>1642</v>
      </c>
      <c r="M28" s="276">
        <v>0.91173999999999999</v>
      </c>
    </row>
    <row r="29" spans="1:13">
      <c r="A29" s="267">
        <v>19</v>
      </c>
      <c r="B29" s="276" t="s">
        <v>301</v>
      </c>
      <c r="C29" s="277">
        <v>2471.5</v>
      </c>
      <c r="D29" s="278">
        <v>2466.5833333333335</v>
      </c>
      <c r="E29" s="278">
        <v>2417.166666666667</v>
      </c>
      <c r="F29" s="278">
        <v>2362.8333333333335</v>
      </c>
      <c r="G29" s="278">
        <v>2313.416666666667</v>
      </c>
      <c r="H29" s="278">
        <v>2520.916666666667</v>
      </c>
      <c r="I29" s="278">
        <v>2570.3333333333339</v>
      </c>
      <c r="J29" s="278">
        <v>2624.666666666667</v>
      </c>
      <c r="K29" s="276">
        <v>2516</v>
      </c>
      <c r="L29" s="276">
        <v>2412.25</v>
      </c>
      <c r="M29" s="276">
        <v>0.40670000000000001</v>
      </c>
    </row>
    <row r="30" spans="1:13">
      <c r="A30" s="267">
        <v>20</v>
      </c>
      <c r="B30" s="276" t="s">
        <v>230</v>
      </c>
      <c r="C30" s="277">
        <v>2967.2</v>
      </c>
      <c r="D30" s="278">
        <v>2965.4</v>
      </c>
      <c r="E30" s="278">
        <v>2946.8</v>
      </c>
      <c r="F30" s="278">
        <v>2926.4</v>
      </c>
      <c r="G30" s="278">
        <v>2907.8</v>
      </c>
      <c r="H30" s="278">
        <v>2985.8</v>
      </c>
      <c r="I30" s="278">
        <v>3004.3999999999996</v>
      </c>
      <c r="J30" s="278">
        <v>3024.8</v>
      </c>
      <c r="K30" s="276">
        <v>2984</v>
      </c>
      <c r="L30" s="276">
        <v>2945</v>
      </c>
      <c r="M30" s="276">
        <v>0.68869999999999998</v>
      </c>
    </row>
    <row r="31" spans="1:13">
      <c r="A31" s="267">
        <v>21</v>
      </c>
      <c r="B31" s="276" t="s">
        <v>870</v>
      </c>
      <c r="C31" s="277">
        <v>4447.3</v>
      </c>
      <c r="D31" s="278">
        <v>4317.4333333333334</v>
      </c>
      <c r="E31" s="278">
        <v>4009.8666666666668</v>
      </c>
      <c r="F31" s="278">
        <v>3572.4333333333334</v>
      </c>
      <c r="G31" s="278">
        <v>3264.8666666666668</v>
      </c>
      <c r="H31" s="278">
        <v>4754.8666666666668</v>
      </c>
      <c r="I31" s="278">
        <v>5062.4333333333343</v>
      </c>
      <c r="J31" s="278">
        <v>5499.8666666666668</v>
      </c>
      <c r="K31" s="276">
        <v>4625</v>
      </c>
      <c r="L31" s="276">
        <v>3880</v>
      </c>
      <c r="M31" s="276">
        <v>3.6529099999999999</v>
      </c>
    </row>
    <row r="32" spans="1:13">
      <c r="A32" s="267">
        <v>22</v>
      </c>
      <c r="B32" s="276" t="s">
        <v>303</v>
      </c>
      <c r="C32" s="277">
        <v>134.4</v>
      </c>
      <c r="D32" s="278">
        <v>135.26666666666668</v>
      </c>
      <c r="E32" s="278">
        <v>132.83333333333337</v>
      </c>
      <c r="F32" s="278">
        <v>131.26666666666668</v>
      </c>
      <c r="G32" s="278">
        <v>128.83333333333337</v>
      </c>
      <c r="H32" s="278">
        <v>136.83333333333337</v>
      </c>
      <c r="I32" s="278">
        <v>139.26666666666671</v>
      </c>
      <c r="J32" s="278">
        <v>140.83333333333337</v>
      </c>
      <c r="K32" s="276">
        <v>137.69999999999999</v>
      </c>
      <c r="L32" s="276">
        <v>133.69999999999999</v>
      </c>
      <c r="M32" s="276">
        <v>7.4671099999999999</v>
      </c>
    </row>
    <row r="33" spans="1:13">
      <c r="A33" s="267">
        <v>23</v>
      </c>
      <c r="B33" s="276" t="s">
        <v>45</v>
      </c>
      <c r="C33" s="277">
        <v>965.75</v>
      </c>
      <c r="D33" s="278">
        <v>953.88333333333333</v>
      </c>
      <c r="E33" s="278">
        <v>935.76666666666665</v>
      </c>
      <c r="F33" s="278">
        <v>905.7833333333333</v>
      </c>
      <c r="G33" s="278">
        <v>887.66666666666663</v>
      </c>
      <c r="H33" s="278">
        <v>983.86666666666667</v>
      </c>
      <c r="I33" s="278">
        <v>1001.9833333333332</v>
      </c>
      <c r="J33" s="278">
        <v>1031.9666666666667</v>
      </c>
      <c r="K33" s="276">
        <v>972</v>
      </c>
      <c r="L33" s="276">
        <v>923.9</v>
      </c>
      <c r="M33" s="276">
        <v>15.23954</v>
      </c>
    </row>
    <row r="34" spans="1:13">
      <c r="A34" s="267">
        <v>24</v>
      </c>
      <c r="B34" s="276" t="s">
        <v>304</v>
      </c>
      <c r="C34" s="277">
        <v>2398.5</v>
      </c>
      <c r="D34" s="278">
        <v>2407.1</v>
      </c>
      <c r="E34" s="278">
        <v>2377.6999999999998</v>
      </c>
      <c r="F34" s="278">
        <v>2356.9</v>
      </c>
      <c r="G34" s="278">
        <v>2327.5</v>
      </c>
      <c r="H34" s="278">
        <v>2427.8999999999996</v>
      </c>
      <c r="I34" s="278">
        <v>2457.3000000000002</v>
      </c>
      <c r="J34" s="278">
        <v>2478.0999999999995</v>
      </c>
      <c r="K34" s="276">
        <v>2436.5</v>
      </c>
      <c r="L34" s="276">
        <v>2386.3000000000002</v>
      </c>
      <c r="M34" s="276">
        <v>0.96509999999999996</v>
      </c>
    </row>
    <row r="35" spans="1:13">
      <c r="A35" s="267">
        <v>25</v>
      </c>
      <c r="B35" s="276" t="s">
        <v>46</v>
      </c>
      <c r="C35" s="277">
        <v>252.9</v>
      </c>
      <c r="D35" s="278">
        <v>252.23333333333335</v>
      </c>
      <c r="E35" s="278">
        <v>250.66666666666669</v>
      </c>
      <c r="F35" s="278">
        <v>248.43333333333334</v>
      </c>
      <c r="G35" s="278">
        <v>246.86666666666667</v>
      </c>
      <c r="H35" s="278">
        <v>254.4666666666667</v>
      </c>
      <c r="I35" s="278">
        <v>256.03333333333336</v>
      </c>
      <c r="J35" s="278">
        <v>258.26666666666671</v>
      </c>
      <c r="K35" s="276">
        <v>253.8</v>
      </c>
      <c r="L35" s="276">
        <v>250</v>
      </c>
      <c r="M35" s="276">
        <v>48.605840000000001</v>
      </c>
    </row>
    <row r="36" spans="1:13">
      <c r="A36" s="267">
        <v>26</v>
      </c>
      <c r="B36" s="276" t="s">
        <v>293</v>
      </c>
      <c r="C36" s="277">
        <v>891.05</v>
      </c>
      <c r="D36" s="278">
        <v>883.38333333333333</v>
      </c>
      <c r="E36" s="278">
        <v>869.76666666666665</v>
      </c>
      <c r="F36" s="278">
        <v>848.48333333333335</v>
      </c>
      <c r="G36" s="278">
        <v>834.86666666666667</v>
      </c>
      <c r="H36" s="278">
        <v>904.66666666666663</v>
      </c>
      <c r="I36" s="278">
        <v>918.28333333333319</v>
      </c>
      <c r="J36" s="278">
        <v>939.56666666666661</v>
      </c>
      <c r="K36" s="276">
        <v>897</v>
      </c>
      <c r="L36" s="276">
        <v>862.1</v>
      </c>
      <c r="M36" s="276">
        <v>5.6758800000000003</v>
      </c>
    </row>
    <row r="37" spans="1:13">
      <c r="A37" s="267">
        <v>27</v>
      </c>
      <c r="B37" s="276" t="s">
        <v>302</v>
      </c>
      <c r="C37" s="277">
        <v>1062.7</v>
      </c>
      <c r="D37" s="278">
        <v>1053.9333333333334</v>
      </c>
      <c r="E37" s="278">
        <v>1039.9666666666667</v>
      </c>
      <c r="F37" s="278">
        <v>1017.2333333333333</v>
      </c>
      <c r="G37" s="278">
        <v>1003.2666666666667</v>
      </c>
      <c r="H37" s="278">
        <v>1076.6666666666667</v>
      </c>
      <c r="I37" s="278">
        <v>1090.6333333333334</v>
      </c>
      <c r="J37" s="278">
        <v>1113.3666666666668</v>
      </c>
      <c r="K37" s="276">
        <v>1067.9000000000001</v>
      </c>
      <c r="L37" s="276">
        <v>1031.2</v>
      </c>
      <c r="M37" s="276">
        <v>1.7399800000000001</v>
      </c>
    </row>
    <row r="38" spans="1:13">
      <c r="A38" s="267">
        <v>28</v>
      </c>
      <c r="B38" s="276" t="s">
        <v>47</v>
      </c>
      <c r="C38" s="277">
        <v>2409.25</v>
      </c>
      <c r="D38" s="278">
        <v>2412.1666666666665</v>
      </c>
      <c r="E38" s="278">
        <v>2395.333333333333</v>
      </c>
      <c r="F38" s="278">
        <v>2381.4166666666665</v>
      </c>
      <c r="G38" s="278">
        <v>2364.583333333333</v>
      </c>
      <c r="H38" s="278">
        <v>2426.083333333333</v>
      </c>
      <c r="I38" s="278">
        <v>2442.9166666666661</v>
      </c>
      <c r="J38" s="278">
        <v>2456.833333333333</v>
      </c>
      <c r="K38" s="276">
        <v>2429</v>
      </c>
      <c r="L38" s="276">
        <v>2398.25</v>
      </c>
      <c r="M38" s="276">
        <v>5.2701799999999999</v>
      </c>
    </row>
    <row r="39" spans="1:13">
      <c r="A39" s="267">
        <v>29</v>
      </c>
      <c r="B39" s="276" t="s">
        <v>48</v>
      </c>
      <c r="C39" s="277">
        <v>188.6</v>
      </c>
      <c r="D39" s="278">
        <v>186.26666666666665</v>
      </c>
      <c r="E39" s="278">
        <v>182.83333333333331</v>
      </c>
      <c r="F39" s="278">
        <v>177.06666666666666</v>
      </c>
      <c r="G39" s="278">
        <v>173.63333333333333</v>
      </c>
      <c r="H39" s="278">
        <v>192.0333333333333</v>
      </c>
      <c r="I39" s="278">
        <v>195.46666666666664</v>
      </c>
      <c r="J39" s="278">
        <v>201.23333333333329</v>
      </c>
      <c r="K39" s="276">
        <v>189.7</v>
      </c>
      <c r="L39" s="276">
        <v>180.5</v>
      </c>
      <c r="M39" s="276">
        <v>123.69741999999999</v>
      </c>
    </row>
    <row r="40" spans="1:13">
      <c r="A40" s="267">
        <v>30</v>
      </c>
      <c r="B40" s="276" t="s">
        <v>305</v>
      </c>
      <c r="C40" s="277">
        <v>156.19999999999999</v>
      </c>
      <c r="D40" s="278">
        <v>155.96666666666667</v>
      </c>
      <c r="E40" s="278">
        <v>153.53333333333333</v>
      </c>
      <c r="F40" s="278">
        <v>150.86666666666667</v>
      </c>
      <c r="G40" s="278">
        <v>148.43333333333334</v>
      </c>
      <c r="H40" s="278">
        <v>158.63333333333333</v>
      </c>
      <c r="I40" s="278">
        <v>161.06666666666666</v>
      </c>
      <c r="J40" s="278">
        <v>163.73333333333332</v>
      </c>
      <c r="K40" s="276">
        <v>158.4</v>
      </c>
      <c r="L40" s="276">
        <v>153.30000000000001</v>
      </c>
      <c r="M40" s="276">
        <v>3.5492400000000002</v>
      </c>
    </row>
    <row r="41" spans="1:13">
      <c r="A41" s="267">
        <v>31</v>
      </c>
      <c r="B41" s="276" t="s">
        <v>937</v>
      </c>
      <c r="C41" s="277">
        <v>284.55</v>
      </c>
      <c r="D41" s="278">
        <v>282.59999999999997</v>
      </c>
      <c r="E41" s="278">
        <v>278.24999999999994</v>
      </c>
      <c r="F41" s="278">
        <v>271.95</v>
      </c>
      <c r="G41" s="278">
        <v>267.59999999999997</v>
      </c>
      <c r="H41" s="278">
        <v>288.89999999999992</v>
      </c>
      <c r="I41" s="278">
        <v>293.24999999999994</v>
      </c>
      <c r="J41" s="278">
        <v>299.5499999999999</v>
      </c>
      <c r="K41" s="276">
        <v>286.95</v>
      </c>
      <c r="L41" s="276">
        <v>276.3</v>
      </c>
      <c r="M41" s="276">
        <v>1.3803300000000001</v>
      </c>
    </row>
    <row r="42" spans="1:13">
      <c r="A42" s="267">
        <v>32</v>
      </c>
      <c r="B42" s="276" t="s">
        <v>306</v>
      </c>
      <c r="C42" s="277">
        <v>92.9</v>
      </c>
      <c r="D42" s="278">
        <v>93.149999999999991</v>
      </c>
      <c r="E42" s="278">
        <v>91.799999999999983</v>
      </c>
      <c r="F42" s="278">
        <v>90.699999999999989</v>
      </c>
      <c r="G42" s="278">
        <v>89.34999999999998</v>
      </c>
      <c r="H42" s="278">
        <v>94.249999999999986</v>
      </c>
      <c r="I42" s="278">
        <v>95.59999999999998</v>
      </c>
      <c r="J42" s="278">
        <v>96.699999999999989</v>
      </c>
      <c r="K42" s="276">
        <v>94.5</v>
      </c>
      <c r="L42" s="276">
        <v>92.05</v>
      </c>
      <c r="M42" s="276">
        <v>9.0236699999999992</v>
      </c>
    </row>
    <row r="43" spans="1:13">
      <c r="A43" s="267">
        <v>33</v>
      </c>
      <c r="B43" s="276" t="s">
        <v>49</v>
      </c>
      <c r="C43" s="277">
        <v>104.05</v>
      </c>
      <c r="D43" s="278">
        <v>103.10000000000001</v>
      </c>
      <c r="E43" s="278">
        <v>100.45000000000002</v>
      </c>
      <c r="F43" s="278">
        <v>96.850000000000009</v>
      </c>
      <c r="G43" s="278">
        <v>94.200000000000017</v>
      </c>
      <c r="H43" s="278">
        <v>106.70000000000002</v>
      </c>
      <c r="I43" s="278">
        <v>109.35000000000002</v>
      </c>
      <c r="J43" s="278">
        <v>112.95000000000002</v>
      </c>
      <c r="K43" s="276">
        <v>105.75</v>
      </c>
      <c r="L43" s="276">
        <v>99.5</v>
      </c>
      <c r="M43" s="276">
        <v>703.13274000000001</v>
      </c>
    </row>
    <row r="44" spans="1:13">
      <c r="A44" s="267">
        <v>34</v>
      </c>
      <c r="B44" s="276" t="s">
        <v>51</v>
      </c>
      <c r="C44" s="277">
        <v>2753.7</v>
      </c>
      <c r="D44" s="278">
        <v>2763.2666666666664</v>
      </c>
      <c r="E44" s="278">
        <v>2735.4333333333329</v>
      </c>
      <c r="F44" s="278">
        <v>2717.1666666666665</v>
      </c>
      <c r="G44" s="278">
        <v>2689.333333333333</v>
      </c>
      <c r="H44" s="278">
        <v>2781.5333333333328</v>
      </c>
      <c r="I44" s="278">
        <v>2809.3666666666668</v>
      </c>
      <c r="J44" s="278">
        <v>2827.6333333333328</v>
      </c>
      <c r="K44" s="276">
        <v>2791.1</v>
      </c>
      <c r="L44" s="276">
        <v>2745</v>
      </c>
      <c r="M44" s="276">
        <v>13.60486</v>
      </c>
    </row>
    <row r="45" spans="1:13">
      <c r="A45" s="267">
        <v>35</v>
      </c>
      <c r="B45" s="276" t="s">
        <v>307</v>
      </c>
      <c r="C45" s="277">
        <v>168.35</v>
      </c>
      <c r="D45" s="278">
        <v>167.95000000000002</v>
      </c>
      <c r="E45" s="278">
        <v>166.40000000000003</v>
      </c>
      <c r="F45" s="278">
        <v>164.45000000000002</v>
      </c>
      <c r="G45" s="278">
        <v>162.90000000000003</v>
      </c>
      <c r="H45" s="278">
        <v>169.90000000000003</v>
      </c>
      <c r="I45" s="278">
        <v>171.45000000000005</v>
      </c>
      <c r="J45" s="278">
        <v>173.40000000000003</v>
      </c>
      <c r="K45" s="276">
        <v>169.5</v>
      </c>
      <c r="L45" s="276">
        <v>166</v>
      </c>
      <c r="M45" s="276">
        <v>1.66656</v>
      </c>
    </row>
    <row r="46" spans="1:13">
      <c r="A46" s="267">
        <v>36</v>
      </c>
      <c r="B46" s="276" t="s">
        <v>309</v>
      </c>
      <c r="C46" s="277">
        <v>1795.3</v>
      </c>
      <c r="D46" s="278">
        <v>1779.45</v>
      </c>
      <c r="E46" s="278">
        <v>1755.8500000000001</v>
      </c>
      <c r="F46" s="278">
        <v>1716.4</v>
      </c>
      <c r="G46" s="278">
        <v>1692.8000000000002</v>
      </c>
      <c r="H46" s="278">
        <v>1818.9</v>
      </c>
      <c r="I46" s="278">
        <v>1842.5</v>
      </c>
      <c r="J46" s="278">
        <v>1881.95</v>
      </c>
      <c r="K46" s="276">
        <v>1803.05</v>
      </c>
      <c r="L46" s="276">
        <v>1740</v>
      </c>
      <c r="M46" s="276">
        <v>1.28948</v>
      </c>
    </row>
    <row r="47" spans="1:13">
      <c r="A47" s="267">
        <v>37</v>
      </c>
      <c r="B47" s="276" t="s">
        <v>308</v>
      </c>
      <c r="C47" s="277">
        <v>4665.95</v>
      </c>
      <c r="D47" s="278">
        <v>4725.3166666666666</v>
      </c>
      <c r="E47" s="278">
        <v>4540.6333333333332</v>
      </c>
      <c r="F47" s="278">
        <v>4415.3166666666666</v>
      </c>
      <c r="G47" s="278">
        <v>4230.6333333333332</v>
      </c>
      <c r="H47" s="278">
        <v>4850.6333333333332</v>
      </c>
      <c r="I47" s="278">
        <v>5035.3166666666657</v>
      </c>
      <c r="J47" s="278">
        <v>5160.6333333333332</v>
      </c>
      <c r="K47" s="276">
        <v>4910</v>
      </c>
      <c r="L47" s="276">
        <v>4600</v>
      </c>
      <c r="M47" s="276">
        <v>4.1307</v>
      </c>
    </row>
    <row r="48" spans="1:13">
      <c r="A48" s="267">
        <v>38</v>
      </c>
      <c r="B48" s="276" t="s">
        <v>310</v>
      </c>
      <c r="C48" s="277">
        <v>6456.8</v>
      </c>
      <c r="D48" s="278">
        <v>6438.2666666666664</v>
      </c>
      <c r="E48" s="278">
        <v>6408.5333333333328</v>
      </c>
      <c r="F48" s="278">
        <v>6360.2666666666664</v>
      </c>
      <c r="G48" s="278">
        <v>6330.5333333333328</v>
      </c>
      <c r="H48" s="278">
        <v>6486.5333333333328</v>
      </c>
      <c r="I48" s="278">
        <v>6516.2666666666664</v>
      </c>
      <c r="J48" s="278">
        <v>6564.5333333333328</v>
      </c>
      <c r="K48" s="276">
        <v>6468</v>
      </c>
      <c r="L48" s="276">
        <v>6390</v>
      </c>
      <c r="M48" s="276">
        <v>0.25319999999999998</v>
      </c>
    </row>
    <row r="49" spans="1:13">
      <c r="A49" s="267">
        <v>39</v>
      </c>
      <c r="B49" s="276" t="s">
        <v>226</v>
      </c>
      <c r="C49" s="277">
        <v>883.25</v>
      </c>
      <c r="D49" s="278">
        <v>881</v>
      </c>
      <c r="E49" s="278">
        <v>870.25</v>
      </c>
      <c r="F49" s="278">
        <v>857.25</v>
      </c>
      <c r="G49" s="278">
        <v>846.5</v>
      </c>
      <c r="H49" s="278">
        <v>894</v>
      </c>
      <c r="I49" s="278">
        <v>904.75</v>
      </c>
      <c r="J49" s="278">
        <v>917.75</v>
      </c>
      <c r="K49" s="276">
        <v>891.75</v>
      </c>
      <c r="L49" s="276">
        <v>868</v>
      </c>
      <c r="M49" s="276">
        <v>13.46862</v>
      </c>
    </row>
    <row r="50" spans="1:13">
      <c r="A50" s="267">
        <v>40</v>
      </c>
      <c r="B50" s="276" t="s">
        <v>53</v>
      </c>
      <c r="C50" s="277">
        <v>965.75</v>
      </c>
      <c r="D50" s="278">
        <v>954.13333333333333</v>
      </c>
      <c r="E50" s="278">
        <v>938.26666666666665</v>
      </c>
      <c r="F50" s="278">
        <v>910.7833333333333</v>
      </c>
      <c r="G50" s="278">
        <v>894.91666666666663</v>
      </c>
      <c r="H50" s="278">
        <v>981.61666666666667</v>
      </c>
      <c r="I50" s="278">
        <v>997.48333333333323</v>
      </c>
      <c r="J50" s="278">
        <v>1024.9666666666667</v>
      </c>
      <c r="K50" s="276">
        <v>970</v>
      </c>
      <c r="L50" s="276">
        <v>926.65</v>
      </c>
      <c r="M50" s="276">
        <v>40.657609999999998</v>
      </c>
    </row>
    <row r="51" spans="1:13">
      <c r="A51" s="267">
        <v>41</v>
      </c>
      <c r="B51" s="276" t="s">
        <v>311</v>
      </c>
      <c r="C51" s="277">
        <v>522.25</v>
      </c>
      <c r="D51" s="278">
        <v>523.93333333333339</v>
      </c>
      <c r="E51" s="278">
        <v>518.41666666666674</v>
      </c>
      <c r="F51" s="278">
        <v>514.58333333333337</v>
      </c>
      <c r="G51" s="278">
        <v>509.06666666666672</v>
      </c>
      <c r="H51" s="278">
        <v>527.76666666666677</v>
      </c>
      <c r="I51" s="278">
        <v>533.28333333333342</v>
      </c>
      <c r="J51" s="278">
        <v>537.11666666666679</v>
      </c>
      <c r="K51" s="276">
        <v>529.45000000000005</v>
      </c>
      <c r="L51" s="276">
        <v>520.1</v>
      </c>
      <c r="M51" s="276">
        <v>2.4211800000000001</v>
      </c>
    </row>
    <row r="52" spans="1:13">
      <c r="A52" s="267">
        <v>42</v>
      </c>
      <c r="B52" s="276" t="s">
        <v>55</v>
      </c>
      <c r="C52" s="277">
        <v>624.70000000000005</v>
      </c>
      <c r="D52" s="278">
        <v>626.33333333333337</v>
      </c>
      <c r="E52" s="278">
        <v>619.66666666666674</v>
      </c>
      <c r="F52" s="278">
        <v>614.63333333333333</v>
      </c>
      <c r="G52" s="278">
        <v>607.9666666666667</v>
      </c>
      <c r="H52" s="278">
        <v>631.36666666666679</v>
      </c>
      <c r="I52" s="278">
        <v>638.03333333333353</v>
      </c>
      <c r="J52" s="278">
        <v>643.06666666666683</v>
      </c>
      <c r="K52" s="276">
        <v>633</v>
      </c>
      <c r="L52" s="276">
        <v>621.29999999999995</v>
      </c>
      <c r="M52" s="276">
        <v>140.68155999999999</v>
      </c>
    </row>
    <row r="53" spans="1:13">
      <c r="A53" s="267">
        <v>43</v>
      </c>
      <c r="B53" s="276" t="s">
        <v>56</v>
      </c>
      <c r="C53" s="277">
        <v>3522.45</v>
      </c>
      <c r="D53" s="278">
        <v>3505.15</v>
      </c>
      <c r="E53" s="278">
        <v>3482.3</v>
      </c>
      <c r="F53" s="278">
        <v>3442.15</v>
      </c>
      <c r="G53" s="278">
        <v>3419.3</v>
      </c>
      <c r="H53" s="278">
        <v>3545.3</v>
      </c>
      <c r="I53" s="278">
        <v>3568.1499999999996</v>
      </c>
      <c r="J53" s="278">
        <v>3608.3</v>
      </c>
      <c r="K53" s="276">
        <v>3528</v>
      </c>
      <c r="L53" s="276">
        <v>3465</v>
      </c>
      <c r="M53" s="276">
        <v>6.4782900000000003</v>
      </c>
    </row>
    <row r="54" spans="1:13">
      <c r="A54" s="267">
        <v>44</v>
      </c>
      <c r="B54" s="276" t="s">
        <v>315</v>
      </c>
      <c r="C54" s="277">
        <v>229.6</v>
      </c>
      <c r="D54" s="278">
        <v>225.83333333333334</v>
      </c>
      <c r="E54" s="278">
        <v>218.86666666666667</v>
      </c>
      <c r="F54" s="278">
        <v>208.13333333333333</v>
      </c>
      <c r="G54" s="278">
        <v>201.16666666666666</v>
      </c>
      <c r="H54" s="278">
        <v>236.56666666666669</v>
      </c>
      <c r="I54" s="278">
        <v>243.53333333333333</v>
      </c>
      <c r="J54" s="278">
        <v>254.26666666666671</v>
      </c>
      <c r="K54" s="276">
        <v>232.8</v>
      </c>
      <c r="L54" s="276">
        <v>215.1</v>
      </c>
      <c r="M54" s="276">
        <v>10.92309</v>
      </c>
    </row>
    <row r="55" spans="1:13">
      <c r="A55" s="267">
        <v>45</v>
      </c>
      <c r="B55" s="276" t="s">
        <v>316</v>
      </c>
      <c r="C55" s="277">
        <v>612.65</v>
      </c>
      <c r="D55" s="278">
        <v>614.7166666666667</v>
      </c>
      <c r="E55" s="278">
        <v>600.18333333333339</v>
      </c>
      <c r="F55" s="278">
        <v>587.7166666666667</v>
      </c>
      <c r="G55" s="278">
        <v>573.18333333333339</v>
      </c>
      <c r="H55" s="278">
        <v>627.18333333333339</v>
      </c>
      <c r="I55" s="278">
        <v>641.7166666666667</v>
      </c>
      <c r="J55" s="278">
        <v>654.18333333333339</v>
      </c>
      <c r="K55" s="276">
        <v>629.25</v>
      </c>
      <c r="L55" s="276">
        <v>602.25</v>
      </c>
      <c r="M55" s="276">
        <v>2.6289799999999999</v>
      </c>
    </row>
    <row r="56" spans="1:13">
      <c r="A56" s="267">
        <v>46</v>
      </c>
      <c r="B56" s="276" t="s">
        <v>58</v>
      </c>
      <c r="C56" s="277">
        <v>8898.75</v>
      </c>
      <c r="D56" s="278">
        <v>8935.1666666666661</v>
      </c>
      <c r="E56" s="278">
        <v>8805.3333333333321</v>
      </c>
      <c r="F56" s="278">
        <v>8711.9166666666661</v>
      </c>
      <c r="G56" s="278">
        <v>8582.0833333333321</v>
      </c>
      <c r="H56" s="278">
        <v>9028.5833333333321</v>
      </c>
      <c r="I56" s="278">
        <v>9158.4166666666642</v>
      </c>
      <c r="J56" s="278">
        <v>9251.8333333333321</v>
      </c>
      <c r="K56" s="276">
        <v>9065</v>
      </c>
      <c r="L56" s="276">
        <v>8841.75</v>
      </c>
      <c r="M56" s="276">
        <v>6.1330600000000004</v>
      </c>
    </row>
    <row r="57" spans="1:13">
      <c r="A57" s="267">
        <v>47</v>
      </c>
      <c r="B57" s="276" t="s">
        <v>232</v>
      </c>
      <c r="C57" s="277">
        <v>3142.6</v>
      </c>
      <c r="D57" s="278">
        <v>3138.4833333333336</v>
      </c>
      <c r="E57" s="278">
        <v>3124.4666666666672</v>
      </c>
      <c r="F57" s="278">
        <v>3106.3333333333335</v>
      </c>
      <c r="G57" s="278">
        <v>3092.3166666666671</v>
      </c>
      <c r="H57" s="278">
        <v>3156.6166666666672</v>
      </c>
      <c r="I57" s="278">
        <v>3170.6333333333337</v>
      </c>
      <c r="J57" s="278">
        <v>3188.7666666666673</v>
      </c>
      <c r="K57" s="276">
        <v>3152.5</v>
      </c>
      <c r="L57" s="276">
        <v>3120.35</v>
      </c>
      <c r="M57" s="276">
        <v>0.37408999999999998</v>
      </c>
    </row>
    <row r="58" spans="1:13">
      <c r="A58" s="267">
        <v>48</v>
      </c>
      <c r="B58" s="276" t="s">
        <v>59</v>
      </c>
      <c r="C58" s="277">
        <v>5216.2</v>
      </c>
      <c r="D58" s="278">
        <v>5245.4666666666672</v>
      </c>
      <c r="E58" s="278">
        <v>5166.9333333333343</v>
      </c>
      <c r="F58" s="278">
        <v>5117.666666666667</v>
      </c>
      <c r="G58" s="278">
        <v>5039.1333333333341</v>
      </c>
      <c r="H58" s="278">
        <v>5294.7333333333345</v>
      </c>
      <c r="I58" s="278">
        <v>5373.2666666666673</v>
      </c>
      <c r="J58" s="278">
        <v>5422.5333333333347</v>
      </c>
      <c r="K58" s="276">
        <v>5324</v>
      </c>
      <c r="L58" s="276">
        <v>5196.2</v>
      </c>
      <c r="M58" s="276">
        <v>23.336590000000001</v>
      </c>
    </row>
    <row r="59" spans="1:13">
      <c r="A59" s="267">
        <v>49</v>
      </c>
      <c r="B59" s="276" t="s">
        <v>60</v>
      </c>
      <c r="C59" s="277">
        <v>1674.75</v>
      </c>
      <c r="D59" s="278">
        <v>1657.9166666666667</v>
      </c>
      <c r="E59" s="278">
        <v>1633.8333333333335</v>
      </c>
      <c r="F59" s="278">
        <v>1592.9166666666667</v>
      </c>
      <c r="G59" s="278">
        <v>1568.8333333333335</v>
      </c>
      <c r="H59" s="278">
        <v>1698.8333333333335</v>
      </c>
      <c r="I59" s="278">
        <v>1722.916666666667</v>
      </c>
      <c r="J59" s="278">
        <v>1763.8333333333335</v>
      </c>
      <c r="K59" s="276">
        <v>1682</v>
      </c>
      <c r="L59" s="276">
        <v>1617</v>
      </c>
      <c r="M59" s="276">
        <v>7.7468899999999996</v>
      </c>
    </row>
    <row r="60" spans="1:13" ht="12" customHeight="1">
      <c r="A60" s="267">
        <v>50</v>
      </c>
      <c r="B60" s="276" t="s">
        <v>317</v>
      </c>
      <c r="C60" s="277">
        <v>127.95</v>
      </c>
      <c r="D60" s="278">
        <v>128.70000000000002</v>
      </c>
      <c r="E60" s="278">
        <v>126.35000000000002</v>
      </c>
      <c r="F60" s="278">
        <v>124.75</v>
      </c>
      <c r="G60" s="278">
        <v>122.4</v>
      </c>
      <c r="H60" s="278">
        <v>130.30000000000004</v>
      </c>
      <c r="I60" s="278">
        <v>132.65</v>
      </c>
      <c r="J60" s="278">
        <v>134.25000000000006</v>
      </c>
      <c r="K60" s="276">
        <v>131.05000000000001</v>
      </c>
      <c r="L60" s="276">
        <v>127.1</v>
      </c>
      <c r="M60" s="276">
        <v>6.1955</v>
      </c>
    </row>
    <row r="61" spans="1:13">
      <c r="A61" s="267">
        <v>51</v>
      </c>
      <c r="B61" s="276" t="s">
        <v>318</v>
      </c>
      <c r="C61" s="277">
        <v>170.6</v>
      </c>
      <c r="D61" s="278">
        <v>171.03333333333333</v>
      </c>
      <c r="E61" s="278">
        <v>168.66666666666666</v>
      </c>
      <c r="F61" s="278">
        <v>166.73333333333332</v>
      </c>
      <c r="G61" s="278">
        <v>164.36666666666665</v>
      </c>
      <c r="H61" s="278">
        <v>172.96666666666667</v>
      </c>
      <c r="I61" s="278">
        <v>175.33333333333334</v>
      </c>
      <c r="J61" s="278">
        <v>177.26666666666668</v>
      </c>
      <c r="K61" s="276">
        <v>173.4</v>
      </c>
      <c r="L61" s="276">
        <v>169.1</v>
      </c>
      <c r="M61" s="276">
        <v>11.163</v>
      </c>
    </row>
    <row r="62" spans="1:13">
      <c r="A62" s="267">
        <v>52</v>
      </c>
      <c r="B62" s="276" t="s">
        <v>233</v>
      </c>
      <c r="C62" s="277">
        <v>397</v>
      </c>
      <c r="D62" s="278">
        <v>398.8</v>
      </c>
      <c r="E62" s="278">
        <v>393.20000000000005</v>
      </c>
      <c r="F62" s="278">
        <v>389.40000000000003</v>
      </c>
      <c r="G62" s="278">
        <v>383.80000000000007</v>
      </c>
      <c r="H62" s="278">
        <v>402.6</v>
      </c>
      <c r="I62" s="278">
        <v>408.20000000000005</v>
      </c>
      <c r="J62" s="278">
        <v>412</v>
      </c>
      <c r="K62" s="276">
        <v>404.4</v>
      </c>
      <c r="L62" s="276">
        <v>395</v>
      </c>
      <c r="M62" s="276">
        <v>97.250659999999996</v>
      </c>
    </row>
    <row r="63" spans="1:13">
      <c r="A63" s="267">
        <v>53</v>
      </c>
      <c r="B63" s="276" t="s">
        <v>61</v>
      </c>
      <c r="C63" s="277">
        <v>65.8</v>
      </c>
      <c r="D63" s="278">
        <v>65.466666666666654</v>
      </c>
      <c r="E63" s="278">
        <v>64.633333333333312</v>
      </c>
      <c r="F63" s="278">
        <v>63.466666666666654</v>
      </c>
      <c r="G63" s="278">
        <v>62.633333333333312</v>
      </c>
      <c r="H63" s="278">
        <v>66.633333333333312</v>
      </c>
      <c r="I63" s="278">
        <v>67.466666666666654</v>
      </c>
      <c r="J63" s="278">
        <v>68.633333333333312</v>
      </c>
      <c r="K63" s="276">
        <v>66.3</v>
      </c>
      <c r="L63" s="276">
        <v>64.3</v>
      </c>
      <c r="M63" s="276">
        <v>402.79406999999998</v>
      </c>
    </row>
    <row r="64" spans="1:13">
      <c r="A64" s="267">
        <v>54</v>
      </c>
      <c r="B64" s="276" t="s">
        <v>62</v>
      </c>
      <c r="C64" s="277">
        <v>50.35</v>
      </c>
      <c r="D64" s="278">
        <v>50.433333333333337</v>
      </c>
      <c r="E64" s="278">
        <v>49.916666666666671</v>
      </c>
      <c r="F64" s="278">
        <v>49.483333333333334</v>
      </c>
      <c r="G64" s="278">
        <v>48.966666666666669</v>
      </c>
      <c r="H64" s="278">
        <v>50.866666666666674</v>
      </c>
      <c r="I64" s="278">
        <v>51.38333333333334</v>
      </c>
      <c r="J64" s="278">
        <v>51.816666666666677</v>
      </c>
      <c r="K64" s="276">
        <v>50.95</v>
      </c>
      <c r="L64" s="276">
        <v>50</v>
      </c>
      <c r="M64" s="276">
        <v>34.427149999999997</v>
      </c>
    </row>
    <row r="65" spans="1:13">
      <c r="A65" s="267">
        <v>55</v>
      </c>
      <c r="B65" s="276" t="s">
        <v>312</v>
      </c>
      <c r="C65" s="277">
        <v>1614.95</v>
      </c>
      <c r="D65" s="278">
        <v>1623.3166666666666</v>
      </c>
      <c r="E65" s="278">
        <v>1601.6333333333332</v>
      </c>
      <c r="F65" s="278">
        <v>1588.3166666666666</v>
      </c>
      <c r="G65" s="278">
        <v>1566.6333333333332</v>
      </c>
      <c r="H65" s="278">
        <v>1636.6333333333332</v>
      </c>
      <c r="I65" s="278">
        <v>1658.3166666666666</v>
      </c>
      <c r="J65" s="278">
        <v>1671.6333333333332</v>
      </c>
      <c r="K65" s="276">
        <v>1645</v>
      </c>
      <c r="L65" s="276">
        <v>1610</v>
      </c>
      <c r="M65" s="276">
        <v>0.30196000000000001</v>
      </c>
    </row>
    <row r="66" spans="1:13">
      <c r="A66" s="267">
        <v>56</v>
      </c>
      <c r="B66" s="276" t="s">
        <v>63</v>
      </c>
      <c r="C66" s="277">
        <v>1594.85</v>
      </c>
      <c r="D66" s="278">
        <v>1587.95</v>
      </c>
      <c r="E66" s="278">
        <v>1572.9</v>
      </c>
      <c r="F66" s="278">
        <v>1550.95</v>
      </c>
      <c r="G66" s="278">
        <v>1535.9</v>
      </c>
      <c r="H66" s="278">
        <v>1609.9</v>
      </c>
      <c r="I66" s="278">
        <v>1624.9499999999998</v>
      </c>
      <c r="J66" s="278">
        <v>1646.9</v>
      </c>
      <c r="K66" s="276">
        <v>1603</v>
      </c>
      <c r="L66" s="276">
        <v>1566</v>
      </c>
      <c r="M66" s="276">
        <v>5.2382099999999996</v>
      </c>
    </row>
    <row r="67" spans="1:13">
      <c r="A67" s="267">
        <v>57</v>
      </c>
      <c r="B67" s="276" t="s">
        <v>320</v>
      </c>
      <c r="C67" s="277">
        <v>5568.35</v>
      </c>
      <c r="D67" s="278">
        <v>5539.45</v>
      </c>
      <c r="E67" s="278">
        <v>5478.9</v>
      </c>
      <c r="F67" s="278">
        <v>5389.45</v>
      </c>
      <c r="G67" s="278">
        <v>5328.9</v>
      </c>
      <c r="H67" s="278">
        <v>5628.9</v>
      </c>
      <c r="I67" s="278">
        <v>5689.4500000000007</v>
      </c>
      <c r="J67" s="278">
        <v>5778.9</v>
      </c>
      <c r="K67" s="276">
        <v>5600</v>
      </c>
      <c r="L67" s="276">
        <v>5450</v>
      </c>
      <c r="M67" s="276">
        <v>0.44613000000000003</v>
      </c>
    </row>
    <row r="68" spans="1:13">
      <c r="A68" s="267">
        <v>58</v>
      </c>
      <c r="B68" s="276" t="s">
        <v>234</v>
      </c>
      <c r="C68" s="277">
        <v>1297.25</v>
      </c>
      <c r="D68" s="278">
        <v>1300.0166666666667</v>
      </c>
      <c r="E68" s="278">
        <v>1277.2333333333333</v>
      </c>
      <c r="F68" s="278">
        <v>1257.2166666666667</v>
      </c>
      <c r="G68" s="278">
        <v>1234.4333333333334</v>
      </c>
      <c r="H68" s="278">
        <v>1320.0333333333333</v>
      </c>
      <c r="I68" s="278">
        <v>1342.8166666666666</v>
      </c>
      <c r="J68" s="278">
        <v>1362.8333333333333</v>
      </c>
      <c r="K68" s="276">
        <v>1322.8</v>
      </c>
      <c r="L68" s="276">
        <v>1280</v>
      </c>
      <c r="M68" s="276">
        <v>0.47320000000000001</v>
      </c>
    </row>
    <row r="69" spans="1:13">
      <c r="A69" s="267">
        <v>59</v>
      </c>
      <c r="B69" s="276" t="s">
        <v>321</v>
      </c>
      <c r="C69" s="277">
        <v>350</v>
      </c>
      <c r="D69" s="278">
        <v>350.31666666666666</v>
      </c>
      <c r="E69" s="278">
        <v>347.73333333333335</v>
      </c>
      <c r="F69" s="278">
        <v>345.4666666666667</v>
      </c>
      <c r="G69" s="278">
        <v>342.88333333333338</v>
      </c>
      <c r="H69" s="278">
        <v>352.58333333333331</v>
      </c>
      <c r="I69" s="278">
        <v>355.16666666666669</v>
      </c>
      <c r="J69" s="278">
        <v>357.43333333333328</v>
      </c>
      <c r="K69" s="276">
        <v>352.9</v>
      </c>
      <c r="L69" s="276">
        <v>348.05</v>
      </c>
      <c r="M69" s="276">
        <v>5.0778999999999996</v>
      </c>
    </row>
    <row r="70" spans="1:13">
      <c r="A70" s="267">
        <v>60</v>
      </c>
      <c r="B70" s="276" t="s">
        <v>65</v>
      </c>
      <c r="C70" s="277">
        <v>131.30000000000001</v>
      </c>
      <c r="D70" s="278">
        <v>130</v>
      </c>
      <c r="E70" s="278">
        <v>128.19999999999999</v>
      </c>
      <c r="F70" s="278">
        <v>125.1</v>
      </c>
      <c r="G70" s="278">
        <v>123.29999999999998</v>
      </c>
      <c r="H70" s="278">
        <v>133.1</v>
      </c>
      <c r="I70" s="278">
        <v>134.9</v>
      </c>
      <c r="J70" s="278">
        <v>138</v>
      </c>
      <c r="K70" s="276">
        <v>131.80000000000001</v>
      </c>
      <c r="L70" s="276">
        <v>126.9</v>
      </c>
      <c r="M70" s="276">
        <v>352.04854999999998</v>
      </c>
    </row>
    <row r="71" spans="1:13">
      <c r="A71" s="267">
        <v>61</v>
      </c>
      <c r="B71" s="276" t="s">
        <v>313</v>
      </c>
      <c r="C71" s="277">
        <v>1006.15</v>
      </c>
      <c r="D71" s="278">
        <v>1018.1333333333333</v>
      </c>
      <c r="E71" s="278">
        <v>985.26666666666665</v>
      </c>
      <c r="F71" s="278">
        <v>964.38333333333333</v>
      </c>
      <c r="G71" s="278">
        <v>931.51666666666665</v>
      </c>
      <c r="H71" s="278">
        <v>1039.0166666666667</v>
      </c>
      <c r="I71" s="278">
        <v>1071.8833333333332</v>
      </c>
      <c r="J71" s="278">
        <v>1092.7666666666667</v>
      </c>
      <c r="K71" s="276">
        <v>1051</v>
      </c>
      <c r="L71" s="276">
        <v>997.25</v>
      </c>
      <c r="M71" s="276">
        <v>27.047930000000001</v>
      </c>
    </row>
    <row r="72" spans="1:13">
      <c r="A72" s="267">
        <v>62</v>
      </c>
      <c r="B72" s="276" t="s">
        <v>66</v>
      </c>
      <c r="C72" s="277">
        <v>778.5</v>
      </c>
      <c r="D72" s="278">
        <v>774.54999999999984</v>
      </c>
      <c r="E72" s="278">
        <v>769.24999999999966</v>
      </c>
      <c r="F72" s="278">
        <v>759.99999999999977</v>
      </c>
      <c r="G72" s="278">
        <v>754.69999999999959</v>
      </c>
      <c r="H72" s="278">
        <v>783.79999999999973</v>
      </c>
      <c r="I72" s="278">
        <v>789.09999999999991</v>
      </c>
      <c r="J72" s="278">
        <v>798.3499999999998</v>
      </c>
      <c r="K72" s="276">
        <v>779.85</v>
      </c>
      <c r="L72" s="276">
        <v>765.3</v>
      </c>
      <c r="M72" s="276">
        <v>7.2504099999999996</v>
      </c>
    </row>
    <row r="73" spans="1:13">
      <c r="A73" s="267">
        <v>63</v>
      </c>
      <c r="B73" s="276" t="s">
        <v>67</v>
      </c>
      <c r="C73" s="277">
        <v>552.6</v>
      </c>
      <c r="D73" s="278">
        <v>546.85</v>
      </c>
      <c r="E73" s="278">
        <v>539.95000000000005</v>
      </c>
      <c r="F73" s="278">
        <v>527.30000000000007</v>
      </c>
      <c r="G73" s="278">
        <v>520.40000000000009</v>
      </c>
      <c r="H73" s="278">
        <v>559.5</v>
      </c>
      <c r="I73" s="278">
        <v>566.39999999999986</v>
      </c>
      <c r="J73" s="278">
        <v>579.04999999999995</v>
      </c>
      <c r="K73" s="276">
        <v>553.75</v>
      </c>
      <c r="L73" s="276">
        <v>534.20000000000005</v>
      </c>
      <c r="M73" s="276">
        <v>29.256830000000001</v>
      </c>
    </row>
    <row r="74" spans="1:13">
      <c r="A74" s="267">
        <v>64</v>
      </c>
      <c r="B74" s="276" t="s">
        <v>1045</v>
      </c>
      <c r="C74" s="277">
        <v>9615.9</v>
      </c>
      <c r="D74" s="278">
        <v>9681.1</v>
      </c>
      <c r="E74" s="278">
        <v>9523.85</v>
      </c>
      <c r="F74" s="278">
        <v>9431.7999999999993</v>
      </c>
      <c r="G74" s="278">
        <v>9274.5499999999993</v>
      </c>
      <c r="H74" s="278">
        <v>9773.1500000000015</v>
      </c>
      <c r="I74" s="278">
        <v>9930.4000000000015</v>
      </c>
      <c r="J74" s="278">
        <v>10022.450000000003</v>
      </c>
      <c r="K74" s="276">
        <v>9838.35</v>
      </c>
      <c r="L74" s="276">
        <v>9589.0499999999993</v>
      </c>
      <c r="M74" s="276">
        <v>3.9989999999999998E-2</v>
      </c>
    </row>
    <row r="75" spans="1:13">
      <c r="A75" s="267">
        <v>65</v>
      </c>
      <c r="B75" s="276" t="s">
        <v>69</v>
      </c>
      <c r="C75" s="277">
        <v>517.1</v>
      </c>
      <c r="D75" s="278">
        <v>516.4</v>
      </c>
      <c r="E75" s="278">
        <v>512.29999999999995</v>
      </c>
      <c r="F75" s="278">
        <v>507.5</v>
      </c>
      <c r="G75" s="278">
        <v>503.4</v>
      </c>
      <c r="H75" s="278">
        <v>521.19999999999993</v>
      </c>
      <c r="I75" s="278">
        <v>525.30000000000007</v>
      </c>
      <c r="J75" s="278">
        <v>530.09999999999991</v>
      </c>
      <c r="K75" s="276">
        <v>520.5</v>
      </c>
      <c r="L75" s="276">
        <v>511.6</v>
      </c>
      <c r="M75" s="276">
        <v>132.40523999999999</v>
      </c>
    </row>
    <row r="76" spans="1:13" s="16" customFormat="1">
      <c r="A76" s="267">
        <v>66</v>
      </c>
      <c r="B76" s="276" t="s">
        <v>70</v>
      </c>
      <c r="C76" s="277">
        <v>40.65</v>
      </c>
      <c r="D76" s="278">
        <v>40.083333333333336</v>
      </c>
      <c r="E76" s="278">
        <v>39.31666666666667</v>
      </c>
      <c r="F76" s="278">
        <v>37.983333333333334</v>
      </c>
      <c r="G76" s="278">
        <v>37.216666666666669</v>
      </c>
      <c r="H76" s="278">
        <v>41.416666666666671</v>
      </c>
      <c r="I76" s="278">
        <v>42.183333333333337</v>
      </c>
      <c r="J76" s="278">
        <v>43.516666666666673</v>
      </c>
      <c r="K76" s="276">
        <v>40.85</v>
      </c>
      <c r="L76" s="276">
        <v>38.75</v>
      </c>
      <c r="M76" s="276">
        <v>1388.8518799999999</v>
      </c>
    </row>
    <row r="77" spans="1:13" s="16" customFormat="1">
      <c r="A77" s="267">
        <v>67</v>
      </c>
      <c r="B77" s="276" t="s">
        <v>71</v>
      </c>
      <c r="C77" s="277">
        <v>467</v>
      </c>
      <c r="D77" s="278">
        <v>467.08333333333331</v>
      </c>
      <c r="E77" s="278">
        <v>464.36666666666662</v>
      </c>
      <c r="F77" s="278">
        <v>461.73333333333329</v>
      </c>
      <c r="G77" s="278">
        <v>459.01666666666659</v>
      </c>
      <c r="H77" s="278">
        <v>469.71666666666664</v>
      </c>
      <c r="I77" s="278">
        <v>472.43333333333334</v>
      </c>
      <c r="J77" s="278">
        <v>475.06666666666666</v>
      </c>
      <c r="K77" s="276">
        <v>469.8</v>
      </c>
      <c r="L77" s="276">
        <v>464.45</v>
      </c>
      <c r="M77" s="276">
        <v>28.214960000000001</v>
      </c>
    </row>
    <row r="78" spans="1:13" s="16" customFormat="1">
      <c r="A78" s="267">
        <v>68</v>
      </c>
      <c r="B78" s="276" t="s">
        <v>322</v>
      </c>
      <c r="C78" s="277">
        <v>734.6</v>
      </c>
      <c r="D78" s="278">
        <v>735.48333333333323</v>
      </c>
      <c r="E78" s="278">
        <v>726.96666666666647</v>
      </c>
      <c r="F78" s="278">
        <v>719.33333333333326</v>
      </c>
      <c r="G78" s="278">
        <v>710.81666666666649</v>
      </c>
      <c r="H78" s="278">
        <v>743.11666666666645</v>
      </c>
      <c r="I78" s="278">
        <v>751.6333333333331</v>
      </c>
      <c r="J78" s="278">
        <v>759.26666666666642</v>
      </c>
      <c r="K78" s="276">
        <v>744</v>
      </c>
      <c r="L78" s="276">
        <v>727.85</v>
      </c>
      <c r="M78" s="276">
        <v>2.88768</v>
      </c>
    </row>
    <row r="79" spans="1:13" s="16" customFormat="1">
      <c r="A79" s="267">
        <v>69</v>
      </c>
      <c r="B79" s="276" t="s">
        <v>324</v>
      </c>
      <c r="C79" s="277">
        <v>201.35</v>
      </c>
      <c r="D79" s="278">
        <v>201.81666666666669</v>
      </c>
      <c r="E79" s="278">
        <v>197.53333333333339</v>
      </c>
      <c r="F79" s="278">
        <v>193.7166666666667</v>
      </c>
      <c r="G79" s="278">
        <v>189.43333333333339</v>
      </c>
      <c r="H79" s="278">
        <v>205.63333333333338</v>
      </c>
      <c r="I79" s="278">
        <v>209.91666666666669</v>
      </c>
      <c r="J79" s="278">
        <v>213.73333333333338</v>
      </c>
      <c r="K79" s="276">
        <v>206.1</v>
      </c>
      <c r="L79" s="276">
        <v>198</v>
      </c>
      <c r="M79" s="276">
        <v>10.44064</v>
      </c>
    </row>
    <row r="80" spans="1:13" s="16" customFormat="1">
      <c r="A80" s="267">
        <v>70</v>
      </c>
      <c r="B80" s="276" t="s">
        <v>325</v>
      </c>
      <c r="C80" s="277">
        <v>4065.2</v>
      </c>
      <c r="D80" s="278">
        <v>4071.7333333333336</v>
      </c>
      <c r="E80" s="278">
        <v>3998.4666666666672</v>
      </c>
      <c r="F80" s="278">
        <v>3931.7333333333336</v>
      </c>
      <c r="G80" s="278">
        <v>3858.4666666666672</v>
      </c>
      <c r="H80" s="278">
        <v>4138.4666666666672</v>
      </c>
      <c r="I80" s="278">
        <v>4211.7333333333336</v>
      </c>
      <c r="J80" s="278">
        <v>4278.4666666666672</v>
      </c>
      <c r="K80" s="276">
        <v>4145</v>
      </c>
      <c r="L80" s="276">
        <v>4005</v>
      </c>
      <c r="M80" s="276">
        <v>0.12077</v>
      </c>
    </row>
    <row r="81" spans="1:13" s="16" customFormat="1">
      <c r="A81" s="267">
        <v>71</v>
      </c>
      <c r="B81" s="276" t="s">
        <v>326</v>
      </c>
      <c r="C81" s="277">
        <v>807.45</v>
      </c>
      <c r="D81" s="278">
        <v>805.2166666666667</v>
      </c>
      <c r="E81" s="278">
        <v>798.48333333333335</v>
      </c>
      <c r="F81" s="278">
        <v>789.51666666666665</v>
      </c>
      <c r="G81" s="278">
        <v>782.7833333333333</v>
      </c>
      <c r="H81" s="278">
        <v>814.18333333333339</v>
      </c>
      <c r="I81" s="278">
        <v>820.91666666666674</v>
      </c>
      <c r="J81" s="278">
        <v>829.88333333333344</v>
      </c>
      <c r="K81" s="276">
        <v>811.95</v>
      </c>
      <c r="L81" s="276">
        <v>796.25</v>
      </c>
      <c r="M81" s="276">
        <v>0.64587000000000006</v>
      </c>
    </row>
    <row r="82" spans="1:13" s="16" customFormat="1">
      <c r="A82" s="267">
        <v>72</v>
      </c>
      <c r="B82" s="276" t="s">
        <v>327</v>
      </c>
      <c r="C82" s="277">
        <v>78.2</v>
      </c>
      <c r="D82" s="278">
        <v>78.350000000000009</v>
      </c>
      <c r="E82" s="278">
        <v>76.600000000000023</v>
      </c>
      <c r="F82" s="278">
        <v>75.000000000000014</v>
      </c>
      <c r="G82" s="278">
        <v>73.250000000000028</v>
      </c>
      <c r="H82" s="278">
        <v>79.950000000000017</v>
      </c>
      <c r="I82" s="278">
        <v>81.699999999999989</v>
      </c>
      <c r="J82" s="278">
        <v>83.300000000000011</v>
      </c>
      <c r="K82" s="276">
        <v>80.099999999999994</v>
      </c>
      <c r="L82" s="276">
        <v>76.75</v>
      </c>
      <c r="M82" s="276">
        <v>29.514880000000002</v>
      </c>
    </row>
    <row r="83" spans="1:13" s="16" customFormat="1">
      <c r="A83" s="267">
        <v>73</v>
      </c>
      <c r="B83" s="276" t="s">
        <v>72</v>
      </c>
      <c r="C83" s="277">
        <v>13334.3</v>
      </c>
      <c r="D83" s="278">
        <v>13241.949999999999</v>
      </c>
      <c r="E83" s="278">
        <v>13110.649999999998</v>
      </c>
      <c r="F83" s="278">
        <v>12886.999999999998</v>
      </c>
      <c r="G83" s="278">
        <v>12755.699999999997</v>
      </c>
      <c r="H83" s="278">
        <v>13465.599999999999</v>
      </c>
      <c r="I83" s="278">
        <v>13596.899999999998</v>
      </c>
      <c r="J83" s="278">
        <v>13820.55</v>
      </c>
      <c r="K83" s="276">
        <v>13373.25</v>
      </c>
      <c r="L83" s="276">
        <v>13018.3</v>
      </c>
      <c r="M83" s="276">
        <v>0.66154999999999997</v>
      </c>
    </row>
    <row r="84" spans="1:13" s="16" customFormat="1">
      <c r="A84" s="267">
        <v>74</v>
      </c>
      <c r="B84" s="276" t="s">
        <v>74</v>
      </c>
      <c r="C84" s="277">
        <v>395.35</v>
      </c>
      <c r="D84" s="278">
        <v>392.25</v>
      </c>
      <c r="E84" s="278">
        <v>387.6</v>
      </c>
      <c r="F84" s="278">
        <v>379.85</v>
      </c>
      <c r="G84" s="278">
        <v>375.20000000000005</v>
      </c>
      <c r="H84" s="278">
        <v>400</v>
      </c>
      <c r="I84" s="278">
        <v>404.65</v>
      </c>
      <c r="J84" s="278">
        <v>412.4</v>
      </c>
      <c r="K84" s="276">
        <v>396.9</v>
      </c>
      <c r="L84" s="276">
        <v>384.5</v>
      </c>
      <c r="M84" s="276">
        <v>82.388919999999999</v>
      </c>
    </row>
    <row r="85" spans="1:13" s="16" customFormat="1">
      <c r="A85" s="267">
        <v>75</v>
      </c>
      <c r="B85" s="276" t="s">
        <v>328</v>
      </c>
      <c r="C85" s="277">
        <v>252.7</v>
      </c>
      <c r="D85" s="278">
        <v>252.33333333333334</v>
      </c>
      <c r="E85" s="278">
        <v>245.66666666666669</v>
      </c>
      <c r="F85" s="278">
        <v>238.63333333333335</v>
      </c>
      <c r="G85" s="278">
        <v>231.9666666666667</v>
      </c>
      <c r="H85" s="278">
        <v>259.36666666666667</v>
      </c>
      <c r="I85" s="278">
        <v>266.03333333333336</v>
      </c>
      <c r="J85" s="278">
        <v>273.06666666666666</v>
      </c>
      <c r="K85" s="276">
        <v>259</v>
      </c>
      <c r="L85" s="276">
        <v>245.3</v>
      </c>
      <c r="M85" s="276">
        <v>5.5583200000000001</v>
      </c>
    </row>
    <row r="86" spans="1:13" s="16" customFormat="1">
      <c r="A86" s="267">
        <v>76</v>
      </c>
      <c r="B86" s="276" t="s">
        <v>75</v>
      </c>
      <c r="C86" s="277">
        <v>3552.9</v>
      </c>
      <c r="D86" s="278">
        <v>3561.2666666666664</v>
      </c>
      <c r="E86" s="278">
        <v>3528.6333333333328</v>
      </c>
      <c r="F86" s="278">
        <v>3504.3666666666663</v>
      </c>
      <c r="G86" s="278">
        <v>3471.7333333333327</v>
      </c>
      <c r="H86" s="278">
        <v>3585.5333333333328</v>
      </c>
      <c r="I86" s="278">
        <v>3618.1666666666661</v>
      </c>
      <c r="J86" s="278">
        <v>3642.4333333333329</v>
      </c>
      <c r="K86" s="276">
        <v>3593.9</v>
      </c>
      <c r="L86" s="276">
        <v>3537</v>
      </c>
      <c r="M86" s="276">
        <v>6.9840200000000001</v>
      </c>
    </row>
    <row r="87" spans="1:13" s="16" customFormat="1">
      <c r="A87" s="267">
        <v>77</v>
      </c>
      <c r="B87" s="276" t="s">
        <v>314</v>
      </c>
      <c r="C87" s="277">
        <v>647.15</v>
      </c>
      <c r="D87" s="278">
        <v>649.03333333333342</v>
      </c>
      <c r="E87" s="278">
        <v>640.06666666666683</v>
      </c>
      <c r="F87" s="278">
        <v>632.98333333333346</v>
      </c>
      <c r="G87" s="278">
        <v>624.01666666666688</v>
      </c>
      <c r="H87" s="278">
        <v>656.11666666666679</v>
      </c>
      <c r="I87" s="278">
        <v>665.08333333333326</v>
      </c>
      <c r="J87" s="278">
        <v>672.16666666666674</v>
      </c>
      <c r="K87" s="276">
        <v>658</v>
      </c>
      <c r="L87" s="276">
        <v>641.95000000000005</v>
      </c>
      <c r="M87" s="276">
        <v>9.7866499999999998</v>
      </c>
    </row>
    <row r="88" spans="1:13" s="16" customFormat="1">
      <c r="A88" s="267">
        <v>78</v>
      </c>
      <c r="B88" s="276" t="s">
        <v>323</v>
      </c>
      <c r="C88" s="277">
        <v>253.8</v>
      </c>
      <c r="D88" s="278">
        <v>252.16666666666666</v>
      </c>
      <c r="E88" s="278">
        <v>248.63333333333333</v>
      </c>
      <c r="F88" s="278">
        <v>243.46666666666667</v>
      </c>
      <c r="G88" s="278">
        <v>239.93333333333334</v>
      </c>
      <c r="H88" s="278">
        <v>257.33333333333331</v>
      </c>
      <c r="I88" s="278">
        <v>260.86666666666667</v>
      </c>
      <c r="J88" s="278">
        <v>266.0333333333333</v>
      </c>
      <c r="K88" s="276">
        <v>255.7</v>
      </c>
      <c r="L88" s="276">
        <v>247</v>
      </c>
      <c r="M88" s="276">
        <v>11.935689999999999</v>
      </c>
    </row>
    <row r="89" spans="1:13" s="16" customFormat="1">
      <c r="A89" s="267">
        <v>79</v>
      </c>
      <c r="B89" s="276" t="s">
        <v>76</v>
      </c>
      <c r="C89" s="277">
        <v>486.4</v>
      </c>
      <c r="D89" s="278">
        <v>486.5</v>
      </c>
      <c r="E89" s="278">
        <v>479</v>
      </c>
      <c r="F89" s="278">
        <v>471.6</v>
      </c>
      <c r="G89" s="278">
        <v>464.1</v>
      </c>
      <c r="H89" s="278">
        <v>493.9</v>
      </c>
      <c r="I89" s="278">
        <v>501.4</v>
      </c>
      <c r="J89" s="278">
        <v>508.79999999999995</v>
      </c>
      <c r="K89" s="276">
        <v>494</v>
      </c>
      <c r="L89" s="276">
        <v>479.1</v>
      </c>
      <c r="M89" s="276">
        <v>62.123550000000002</v>
      </c>
    </row>
    <row r="90" spans="1:13" s="16" customFormat="1">
      <c r="A90" s="267">
        <v>80</v>
      </c>
      <c r="B90" s="276" t="s">
        <v>77</v>
      </c>
      <c r="C90" s="277">
        <v>134</v>
      </c>
      <c r="D90" s="278">
        <v>133.46666666666667</v>
      </c>
      <c r="E90" s="278">
        <v>130.93333333333334</v>
      </c>
      <c r="F90" s="278">
        <v>127.86666666666667</v>
      </c>
      <c r="G90" s="278">
        <v>125.33333333333334</v>
      </c>
      <c r="H90" s="278">
        <v>136.53333333333333</v>
      </c>
      <c r="I90" s="278">
        <v>139.06666666666669</v>
      </c>
      <c r="J90" s="278">
        <v>142.13333333333333</v>
      </c>
      <c r="K90" s="276">
        <v>136</v>
      </c>
      <c r="L90" s="276">
        <v>130.4</v>
      </c>
      <c r="M90" s="276">
        <v>288.99189000000001</v>
      </c>
    </row>
    <row r="91" spans="1:13" s="16" customFormat="1">
      <c r="A91" s="267">
        <v>81</v>
      </c>
      <c r="B91" s="276" t="s">
        <v>332</v>
      </c>
      <c r="C91" s="277">
        <v>492.6</v>
      </c>
      <c r="D91" s="278">
        <v>495.65000000000003</v>
      </c>
      <c r="E91" s="278">
        <v>486.45000000000005</v>
      </c>
      <c r="F91" s="278">
        <v>480.3</v>
      </c>
      <c r="G91" s="278">
        <v>471.1</v>
      </c>
      <c r="H91" s="278">
        <v>501.80000000000007</v>
      </c>
      <c r="I91" s="278">
        <v>511</v>
      </c>
      <c r="J91" s="278">
        <v>517.15000000000009</v>
      </c>
      <c r="K91" s="276">
        <v>504.85</v>
      </c>
      <c r="L91" s="276">
        <v>489.5</v>
      </c>
      <c r="M91" s="276">
        <v>3.2039800000000001</v>
      </c>
    </row>
    <row r="92" spans="1:13" s="16" customFormat="1">
      <c r="A92" s="267">
        <v>82</v>
      </c>
      <c r="B92" s="276" t="s">
        <v>333</v>
      </c>
      <c r="C92" s="277">
        <v>507.7</v>
      </c>
      <c r="D92" s="278">
        <v>509.59999999999997</v>
      </c>
      <c r="E92" s="278">
        <v>504.09999999999991</v>
      </c>
      <c r="F92" s="278">
        <v>500.49999999999994</v>
      </c>
      <c r="G92" s="278">
        <v>494.99999999999989</v>
      </c>
      <c r="H92" s="278">
        <v>513.19999999999993</v>
      </c>
      <c r="I92" s="278">
        <v>518.70000000000005</v>
      </c>
      <c r="J92" s="278">
        <v>522.29999999999995</v>
      </c>
      <c r="K92" s="276">
        <v>515.1</v>
      </c>
      <c r="L92" s="276">
        <v>506</v>
      </c>
      <c r="M92" s="276">
        <v>1.21221</v>
      </c>
    </row>
    <row r="93" spans="1:13" s="16" customFormat="1">
      <c r="A93" s="267">
        <v>83</v>
      </c>
      <c r="B93" s="276" t="s">
        <v>335</v>
      </c>
      <c r="C93" s="277">
        <v>403.65</v>
      </c>
      <c r="D93" s="278">
        <v>403.4666666666667</v>
      </c>
      <c r="E93" s="278">
        <v>398.18333333333339</v>
      </c>
      <c r="F93" s="278">
        <v>392.7166666666667</v>
      </c>
      <c r="G93" s="278">
        <v>387.43333333333339</v>
      </c>
      <c r="H93" s="278">
        <v>408.93333333333339</v>
      </c>
      <c r="I93" s="278">
        <v>414.2166666666667</v>
      </c>
      <c r="J93" s="278">
        <v>419.68333333333339</v>
      </c>
      <c r="K93" s="276">
        <v>408.75</v>
      </c>
      <c r="L93" s="276">
        <v>398</v>
      </c>
      <c r="M93" s="276">
        <v>2.0964200000000002</v>
      </c>
    </row>
    <row r="94" spans="1:13" s="16" customFormat="1">
      <c r="A94" s="267">
        <v>84</v>
      </c>
      <c r="B94" s="276" t="s">
        <v>329</v>
      </c>
      <c r="C94" s="277">
        <v>526.15</v>
      </c>
      <c r="D94" s="278">
        <v>527.86666666666667</v>
      </c>
      <c r="E94" s="278">
        <v>520.5333333333333</v>
      </c>
      <c r="F94" s="278">
        <v>514.91666666666663</v>
      </c>
      <c r="G94" s="278">
        <v>507.58333333333326</v>
      </c>
      <c r="H94" s="278">
        <v>533.48333333333335</v>
      </c>
      <c r="I94" s="278">
        <v>540.81666666666661</v>
      </c>
      <c r="J94" s="278">
        <v>546.43333333333339</v>
      </c>
      <c r="K94" s="276">
        <v>535.20000000000005</v>
      </c>
      <c r="L94" s="276">
        <v>522.25</v>
      </c>
      <c r="M94" s="276">
        <v>1.09398</v>
      </c>
    </row>
    <row r="95" spans="1:13" s="16" customFormat="1">
      <c r="A95" s="267">
        <v>85</v>
      </c>
      <c r="B95" s="276" t="s">
        <v>78</v>
      </c>
      <c r="C95" s="277">
        <v>123.05</v>
      </c>
      <c r="D95" s="278">
        <v>123.08333333333333</v>
      </c>
      <c r="E95" s="278">
        <v>122.16666666666666</v>
      </c>
      <c r="F95" s="278">
        <v>121.28333333333333</v>
      </c>
      <c r="G95" s="278">
        <v>120.36666666666666</v>
      </c>
      <c r="H95" s="278">
        <v>123.96666666666665</v>
      </c>
      <c r="I95" s="278">
        <v>124.88333333333331</v>
      </c>
      <c r="J95" s="278">
        <v>125.76666666666665</v>
      </c>
      <c r="K95" s="276">
        <v>124</v>
      </c>
      <c r="L95" s="276">
        <v>122.2</v>
      </c>
      <c r="M95" s="276">
        <v>22.383669999999999</v>
      </c>
    </row>
    <row r="96" spans="1:13" s="16" customFormat="1">
      <c r="A96" s="267">
        <v>86</v>
      </c>
      <c r="B96" s="276" t="s">
        <v>330</v>
      </c>
      <c r="C96" s="277">
        <v>269.35000000000002</v>
      </c>
      <c r="D96" s="278">
        <v>269.95</v>
      </c>
      <c r="E96" s="278">
        <v>267.89999999999998</v>
      </c>
      <c r="F96" s="278">
        <v>266.45</v>
      </c>
      <c r="G96" s="278">
        <v>264.39999999999998</v>
      </c>
      <c r="H96" s="278">
        <v>271.39999999999998</v>
      </c>
      <c r="I96" s="278">
        <v>273.45000000000005</v>
      </c>
      <c r="J96" s="278">
        <v>274.89999999999998</v>
      </c>
      <c r="K96" s="276">
        <v>272</v>
      </c>
      <c r="L96" s="276">
        <v>268.5</v>
      </c>
      <c r="M96" s="276">
        <v>2.9042300000000001</v>
      </c>
    </row>
    <row r="97" spans="1:13" s="16" customFormat="1">
      <c r="A97" s="267">
        <v>87</v>
      </c>
      <c r="B97" s="276" t="s">
        <v>338</v>
      </c>
      <c r="C97" s="277">
        <v>526.25</v>
      </c>
      <c r="D97" s="278">
        <v>529.23333333333335</v>
      </c>
      <c r="E97" s="278">
        <v>522.01666666666665</v>
      </c>
      <c r="F97" s="278">
        <v>517.7833333333333</v>
      </c>
      <c r="G97" s="278">
        <v>510.56666666666661</v>
      </c>
      <c r="H97" s="278">
        <v>533.4666666666667</v>
      </c>
      <c r="I97" s="278">
        <v>540.68333333333339</v>
      </c>
      <c r="J97" s="278">
        <v>544.91666666666674</v>
      </c>
      <c r="K97" s="276">
        <v>536.45000000000005</v>
      </c>
      <c r="L97" s="276">
        <v>525</v>
      </c>
      <c r="M97" s="276">
        <v>6.3214100000000002</v>
      </c>
    </row>
    <row r="98" spans="1:13" s="16" customFormat="1">
      <c r="A98" s="267">
        <v>88</v>
      </c>
      <c r="B98" s="276" t="s">
        <v>336</v>
      </c>
      <c r="C98" s="277">
        <v>1134.05</v>
      </c>
      <c r="D98" s="278">
        <v>1121.3</v>
      </c>
      <c r="E98" s="278">
        <v>1101.3</v>
      </c>
      <c r="F98" s="278">
        <v>1068.55</v>
      </c>
      <c r="G98" s="278">
        <v>1048.55</v>
      </c>
      <c r="H98" s="278">
        <v>1154.05</v>
      </c>
      <c r="I98" s="278">
        <v>1174.05</v>
      </c>
      <c r="J98" s="278">
        <v>1206.8</v>
      </c>
      <c r="K98" s="276">
        <v>1141.3</v>
      </c>
      <c r="L98" s="276">
        <v>1088.55</v>
      </c>
      <c r="M98" s="276">
        <v>3.0155799999999999</v>
      </c>
    </row>
    <row r="99" spans="1:13" s="16" customFormat="1">
      <c r="A99" s="267">
        <v>89</v>
      </c>
      <c r="B99" s="276" t="s">
        <v>337</v>
      </c>
      <c r="C99" s="277">
        <v>14.15</v>
      </c>
      <c r="D99" s="278">
        <v>14.233333333333334</v>
      </c>
      <c r="E99" s="278">
        <v>13.966666666666669</v>
      </c>
      <c r="F99" s="278">
        <v>13.783333333333335</v>
      </c>
      <c r="G99" s="278">
        <v>13.516666666666669</v>
      </c>
      <c r="H99" s="278">
        <v>14.416666666666668</v>
      </c>
      <c r="I99" s="278">
        <v>14.683333333333334</v>
      </c>
      <c r="J99" s="278">
        <v>14.866666666666667</v>
      </c>
      <c r="K99" s="276">
        <v>14.5</v>
      </c>
      <c r="L99" s="276">
        <v>14.05</v>
      </c>
      <c r="M99" s="276">
        <v>51.124720000000003</v>
      </c>
    </row>
    <row r="100" spans="1:13" s="16" customFormat="1">
      <c r="A100" s="267">
        <v>90</v>
      </c>
      <c r="B100" s="276" t="s">
        <v>339</v>
      </c>
      <c r="C100" s="277">
        <v>240.55</v>
      </c>
      <c r="D100" s="278">
        <v>242.03333333333333</v>
      </c>
      <c r="E100" s="278">
        <v>235.06666666666666</v>
      </c>
      <c r="F100" s="278">
        <v>229.58333333333334</v>
      </c>
      <c r="G100" s="278">
        <v>222.61666666666667</v>
      </c>
      <c r="H100" s="278">
        <v>247.51666666666665</v>
      </c>
      <c r="I100" s="278">
        <v>254.48333333333329</v>
      </c>
      <c r="J100" s="278">
        <v>259.96666666666664</v>
      </c>
      <c r="K100" s="276">
        <v>249</v>
      </c>
      <c r="L100" s="276">
        <v>236.55</v>
      </c>
      <c r="M100" s="276">
        <v>4.6433200000000001</v>
      </c>
    </row>
    <row r="101" spans="1:13">
      <c r="A101" s="267">
        <v>91</v>
      </c>
      <c r="B101" s="276" t="s">
        <v>80</v>
      </c>
      <c r="C101" s="277">
        <v>417.1</v>
      </c>
      <c r="D101" s="278">
        <v>415.0333333333333</v>
      </c>
      <c r="E101" s="278">
        <v>407.36666666666662</v>
      </c>
      <c r="F101" s="278">
        <v>397.63333333333333</v>
      </c>
      <c r="G101" s="278">
        <v>389.96666666666664</v>
      </c>
      <c r="H101" s="278">
        <v>424.76666666666659</v>
      </c>
      <c r="I101" s="278">
        <v>432.43333333333334</v>
      </c>
      <c r="J101" s="278">
        <v>442.16666666666657</v>
      </c>
      <c r="K101" s="276">
        <v>422.7</v>
      </c>
      <c r="L101" s="276">
        <v>405.3</v>
      </c>
      <c r="M101" s="276">
        <v>17.517759999999999</v>
      </c>
    </row>
    <row r="102" spans="1:13">
      <c r="A102" s="267">
        <v>92</v>
      </c>
      <c r="B102" s="276" t="s">
        <v>340</v>
      </c>
      <c r="C102" s="277">
        <v>3519.85</v>
      </c>
      <c r="D102" s="278">
        <v>3466.6</v>
      </c>
      <c r="E102" s="278">
        <v>3404.7999999999997</v>
      </c>
      <c r="F102" s="278">
        <v>3289.75</v>
      </c>
      <c r="G102" s="278">
        <v>3227.95</v>
      </c>
      <c r="H102" s="278">
        <v>3581.6499999999996</v>
      </c>
      <c r="I102" s="278">
        <v>3643.45</v>
      </c>
      <c r="J102" s="278">
        <v>3758.4999999999995</v>
      </c>
      <c r="K102" s="276">
        <v>3528.4</v>
      </c>
      <c r="L102" s="276">
        <v>3351.55</v>
      </c>
      <c r="M102" s="276">
        <v>0.19452</v>
      </c>
    </row>
    <row r="103" spans="1:13">
      <c r="A103" s="267">
        <v>93</v>
      </c>
      <c r="B103" s="276" t="s">
        <v>81</v>
      </c>
      <c r="C103" s="277">
        <v>625.1</v>
      </c>
      <c r="D103" s="278">
        <v>624</v>
      </c>
      <c r="E103" s="278">
        <v>620.4</v>
      </c>
      <c r="F103" s="278">
        <v>615.69999999999993</v>
      </c>
      <c r="G103" s="278">
        <v>612.09999999999991</v>
      </c>
      <c r="H103" s="278">
        <v>628.70000000000005</v>
      </c>
      <c r="I103" s="278">
        <v>632.29999999999995</v>
      </c>
      <c r="J103" s="278">
        <v>637.00000000000011</v>
      </c>
      <c r="K103" s="276">
        <v>627.6</v>
      </c>
      <c r="L103" s="276">
        <v>619.29999999999995</v>
      </c>
      <c r="M103" s="276">
        <v>3.8167200000000001</v>
      </c>
    </row>
    <row r="104" spans="1:13">
      <c r="A104" s="267">
        <v>94</v>
      </c>
      <c r="B104" s="276" t="s">
        <v>334</v>
      </c>
      <c r="C104" s="277">
        <v>312.75</v>
      </c>
      <c r="D104" s="278">
        <v>315.45</v>
      </c>
      <c r="E104" s="278">
        <v>306.29999999999995</v>
      </c>
      <c r="F104" s="278">
        <v>299.84999999999997</v>
      </c>
      <c r="G104" s="278">
        <v>290.69999999999993</v>
      </c>
      <c r="H104" s="278">
        <v>321.89999999999998</v>
      </c>
      <c r="I104" s="278">
        <v>331.04999999999995</v>
      </c>
      <c r="J104" s="278">
        <v>337.5</v>
      </c>
      <c r="K104" s="276">
        <v>324.60000000000002</v>
      </c>
      <c r="L104" s="276">
        <v>309</v>
      </c>
      <c r="M104" s="276">
        <v>1.0182899999999999</v>
      </c>
    </row>
    <row r="105" spans="1:13">
      <c r="A105" s="267">
        <v>95</v>
      </c>
      <c r="B105" s="276" t="s">
        <v>342</v>
      </c>
      <c r="C105" s="277">
        <v>232.65</v>
      </c>
      <c r="D105" s="278">
        <v>231.06666666666669</v>
      </c>
      <c r="E105" s="278">
        <v>228.13333333333338</v>
      </c>
      <c r="F105" s="278">
        <v>223.6166666666667</v>
      </c>
      <c r="G105" s="278">
        <v>220.68333333333339</v>
      </c>
      <c r="H105" s="278">
        <v>235.58333333333337</v>
      </c>
      <c r="I105" s="278">
        <v>238.51666666666671</v>
      </c>
      <c r="J105" s="278">
        <v>243.03333333333336</v>
      </c>
      <c r="K105" s="276">
        <v>234</v>
      </c>
      <c r="L105" s="276">
        <v>226.55</v>
      </c>
      <c r="M105" s="276">
        <v>7.1178299999999997</v>
      </c>
    </row>
    <row r="106" spans="1:13">
      <c r="A106" s="267">
        <v>96</v>
      </c>
      <c r="B106" s="276" t="s">
        <v>343</v>
      </c>
      <c r="C106" s="277">
        <v>108.3</v>
      </c>
      <c r="D106" s="278">
        <v>108.33333333333333</v>
      </c>
      <c r="E106" s="278">
        <v>106.96666666666665</v>
      </c>
      <c r="F106" s="278">
        <v>105.63333333333333</v>
      </c>
      <c r="G106" s="278">
        <v>104.26666666666665</v>
      </c>
      <c r="H106" s="278">
        <v>109.66666666666666</v>
      </c>
      <c r="I106" s="278">
        <v>111.03333333333333</v>
      </c>
      <c r="J106" s="278">
        <v>112.36666666666666</v>
      </c>
      <c r="K106" s="276">
        <v>109.7</v>
      </c>
      <c r="L106" s="276">
        <v>107</v>
      </c>
      <c r="M106" s="276">
        <v>7.7754200000000004</v>
      </c>
    </row>
    <row r="107" spans="1:13">
      <c r="A107" s="267">
        <v>97</v>
      </c>
      <c r="B107" s="276" t="s">
        <v>82</v>
      </c>
      <c r="C107" s="277">
        <v>443.25</v>
      </c>
      <c r="D107" s="278">
        <v>434.66666666666669</v>
      </c>
      <c r="E107" s="278">
        <v>422.78333333333336</v>
      </c>
      <c r="F107" s="278">
        <v>402.31666666666666</v>
      </c>
      <c r="G107" s="278">
        <v>390.43333333333334</v>
      </c>
      <c r="H107" s="278">
        <v>455.13333333333338</v>
      </c>
      <c r="I107" s="278">
        <v>467.01666666666671</v>
      </c>
      <c r="J107" s="278">
        <v>487.48333333333341</v>
      </c>
      <c r="K107" s="276">
        <v>446.55</v>
      </c>
      <c r="L107" s="276">
        <v>414.2</v>
      </c>
      <c r="M107" s="276">
        <v>159.40056000000001</v>
      </c>
    </row>
    <row r="108" spans="1:13">
      <c r="A108" s="267">
        <v>98</v>
      </c>
      <c r="B108" s="284" t="s">
        <v>344</v>
      </c>
      <c r="C108" s="277">
        <v>583.6</v>
      </c>
      <c r="D108" s="278">
        <v>579.15</v>
      </c>
      <c r="E108" s="278">
        <v>567</v>
      </c>
      <c r="F108" s="278">
        <v>550.4</v>
      </c>
      <c r="G108" s="278">
        <v>538.25</v>
      </c>
      <c r="H108" s="278">
        <v>595.75</v>
      </c>
      <c r="I108" s="278">
        <v>607.89999999999986</v>
      </c>
      <c r="J108" s="278">
        <v>624.5</v>
      </c>
      <c r="K108" s="276">
        <v>591.29999999999995</v>
      </c>
      <c r="L108" s="276">
        <v>562.54999999999995</v>
      </c>
      <c r="M108" s="276">
        <v>2.66316</v>
      </c>
    </row>
    <row r="109" spans="1:13">
      <c r="A109" s="267">
        <v>99</v>
      </c>
      <c r="B109" s="276" t="s">
        <v>83</v>
      </c>
      <c r="C109" s="277">
        <v>832.25</v>
      </c>
      <c r="D109" s="278">
        <v>832.0333333333333</v>
      </c>
      <c r="E109" s="278">
        <v>826.76666666666665</v>
      </c>
      <c r="F109" s="278">
        <v>821.2833333333333</v>
      </c>
      <c r="G109" s="278">
        <v>816.01666666666665</v>
      </c>
      <c r="H109" s="278">
        <v>837.51666666666665</v>
      </c>
      <c r="I109" s="278">
        <v>842.7833333333333</v>
      </c>
      <c r="J109" s="278">
        <v>848.26666666666665</v>
      </c>
      <c r="K109" s="276">
        <v>837.3</v>
      </c>
      <c r="L109" s="276">
        <v>826.55</v>
      </c>
      <c r="M109" s="276">
        <v>34.878010000000003</v>
      </c>
    </row>
    <row r="110" spans="1:13">
      <c r="A110" s="267">
        <v>100</v>
      </c>
      <c r="B110" s="276" t="s">
        <v>84</v>
      </c>
      <c r="C110" s="277">
        <v>137.25</v>
      </c>
      <c r="D110" s="278">
        <v>136.93333333333334</v>
      </c>
      <c r="E110" s="278">
        <v>136.11666666666667</v>
      </c>
      <c r="F110" s="278">
        <v>134.98333333333335</v>
      </c>
      <c r="G110" s="278">
        <v>134.16666666666669</v>
      </c>
      <c r="H110" s="278">
        <v>138.06666666666666</v>
      </c>
      <c r="I110" s="278">
        <v>138.88333333333333</v>
      </c>
      <c r="J110" s="278">
        <v>140.01666666666665</v>
      </c>
      <c r="K110" s="276">
        <v>137.75</v>
      </c>
      <c r="L110" s="276">
        <v>135.80000000000001</v>
      </c>
      <c r="M110" s="276">
        <v>116.69647000000001</v>
      </c>
    </row>
    <row r="111" spans="1:13">
      <c r="A111" s="267">
        <v>101</v>
      </c>
      <c r="B111" s="276" t="s">
        <v>345</v>
      </c>
      <c r="C111" s="277">
        <v>381.9</v>
      </c>
      <c r="D111" s="278">
        <v>379.3</v>
      </c>
      <c r="E111" s="278">
        <v>373.6</v>
      </c>
      <c r="F111" s="278">
        <v>365.3</v>
      </c>
      <c r="G111" s="278">
        <v>359.6</v>
      </c>
      <c r="H111" s="278">
        <v>387.6</v>
      </c>
      <c r="I111" s="278">
        <v>393.29999999999995</v>
      </c>
      <c r="J111" s="278">
        <v>401.6</v>
      </c>
      <c r="K111" s="276">
        <v>385</v>
      </c>
      <c r="L111" s="276">
        <v>371</v>
      </c>
      <c r="M111" s="276">
        <v>8.4691100000000006</v>
      </c>
    </row>
    <row r="112" spans="1:13">
      <c r="A112" s="267">
        <v>102</v>
      </c>
      <c r="B112" s="276" t="s">
        <v>3633</v>
      </c>
      <c r="C112" s="277">
        <v>2838.55</v>
      </c>
      <c r="D112" s="278">
        <v>2808.6</v>
      </c>
      <c r="E112" s="278">
        <v>2749.95</v>
      </c>
      <c r="F112" s="278">
        <v>2661.35</v>
      </c>
      <c r="G112" s="278">
        <v>2602.6999999999998</v>
      </c>
      <c r="H112" s="278">
        <v>2897.2</v>
      </c>
      <c r="I112" s="278">
        <v>2955.8500000000004</v>
      </c>
      <c r="J112" s="278">
        <v>3044.45</v>
      </c>
      <c r="K112" s="276">
        <v>2867.25</v>
      </c>
      <c r="L112" s="276">
        <v>2720</v>
      </c>
      <c r="M112" s="276">
        <v>5.2322199999999999</v>
      </c>
    </row>
    <row r="113" spans="1:13">
      <c r="A113" s="267">
        <v>103</v>
      </c>
      <c r="B113" s="276" t="s">
        <v>85</v>
      </c>
      <c r="C113" s="277">
        <v>1576.1</v>
      </c>
      <c r="D113" s="278">
        <v>1574.7666666666667</v>
      </c>
      <c r="E113" s="278">
        <v>1563.3333333333333</v>
      </c>
      <c r="F113" s="278">
        <v>1550.5666666666666</v>
      </c>
      <c r="G113" s="278">
        <v>1539.1333333333332</v>
      </c>
      <c r="H113" s="278">
        <v>1587.5333333333333</v>
      </c>
      <c r="I113" s="278">
        <v>1598.9666666666667</v>
      </c>
      <c r="J113" s="278">
        <v>1611.7333333333333</v>
      </c>
      <c r="K113" s="276">
        <v>1586.2</v>
      </c>
      <c r="L113" s="276">
        <v>1562</v>
      </c>
      <c r="M113" s="276">
        <v>5.61707</v>
      </c>
    </row>
    <row r="114" spans="1:13">
      <c r="A114" s="267">
        <v>104</v>
      </c>
      <c r="B114" s="276" t="s">
        <v>86</v>
      </c>
      <c r="C114" s="277">
        <v>413.8</v>
      </c>
      <c r="D114" s="278">
        <v>412.08333333333331</v>
      </c>
      <c r="E114" s="278">
        <v>405.41666666666663</v>
      </c>
      <c r="F114" s="278">
        <v>397.0333333333333</v>
      </c>
      <c r="G114" s="278">
        <v>390.36666666666662</v>
      </c>
      <c r="H114" s="278">
        <v>420.46666666666664</v>
      </c>
      <c r="I114" s="278">
        <v>427.13333333333327</v>
      </c>
      <c r="J114" s="278">
        <v>435.51666666666665</v>
      </c>
      <c r="K114" s="276">
        <v>418.75</v>
      </c>
      <c r="L114" s="276">
        <v>403.7</v>
      </c>
      <c r="M114" s="276">
        <v>47.211770000000001</v>
      </c>
    </row>
    <row r="115" spans="1:13">
      <c r="A115" s="267">
        <v>105</v>
      </c>
      <c r="B115" s="276" t="s">
        <v>236</v>
      </c>
      <c r="C115" s="277">
        <v>822</v>
      </c>
      <c r="D115" s="278">
        <v>817.63333333333333</v>
      </c>
      <c r="E115" s="278">
        <v>810.56666666666661</v>
      </c>
      <c r="F115" s="278">
        <v>799.13333333333333</v>
      </c>
      <c r="G115" s="278">
        <v>792.06666666666661</v>
      </c>
      <c r="H115" s="278">
        <v>829.06666666666661</v>
      </c>
      <c r="I115" s="278">
        <v>836.13333333333344</v>
      </c>
      <c r="J115" s="278">
        <v>847.56666666666661</v>
      </c>
      <c r="K115" s="276">
        <v>824.7</v>
      </c>
      <c r="L115" s="276">
        <v>806.2</v>
      </c>
      <c r="M115" s="276">
        <v>6.5643500000000001</v>
      </c>
    </row>
    <row r="116" spans="1:13">
      <c r="A116" s="267">
        <v>106</v>
      </c>
      <c r="B116" s="276" t="s">
        <v>346</v>
      </c>
      <c r="C116" s="277">
        <v>749.95</v>
      </c>
      <c r="D116" s="278">
        <v>758.4666666666667</v>
      </c>
      <c r="E116" s="278">
        <v>740.23333333333335</v>
      </c>
      <c r="F116" s="278">
        <v>730.51666666666665</v>
      </c>
      <c r="G116" s="278">
        <v>712.2833333333333</v>
      </c>
      <c r="H116" s="278">
        <v>768.18333333333339</v>
      </c>
      <c r="I116" s="278">
        <v>786.41666666666674</v>
      </c>
      <c r="J116" s="278">
        <v>796.13333333333344</v>
      </c>
      <c r="K116" s="276">
        <v>776.7</v>
      </c>
      <c r="L116" s="276">
        <v>748.75</v>
      </c>
      <c r="M116" s="276">
        <v>3.0024000000000002</v>
      </c>
    </row>
    <row r="117" spans="1:13">
      <c r="A117" s="267">
        <v>107</v>
      </c>
      <c r="B117" s="276" t="s">
        <v>331</v>
      </c>
      <c r="C117" s="277">
        <v>1941.55</v>
      </c>
      <c r="D117" s="278">
        <v>1937.1833333333334</v>
      </c>
      <c r="E117" s="278">
        <v>1922.3666666666668</v>
      </c>
      <c r="F117" s="278">
        <v>1903.1833333333334</v>
      </c>
      <c r="G117" s="278">
        <v>1888.3666666666668</v>
      </c>
      <c r="H117" s="278">
        <v>1956.3666666666668</v>
      </c>
      <c r="I117" s="278">
        <v>1971.1833333333334</v>
      </c>
      <c r="J117" s="278">
        <v>1990.3666666666668</v>
      </c>
      <c r="K117" s="276">
        <v>1952</v>
      </c>
      <c r="L117" s="276">
        <v>1918</v>
      </c>
      <c r="M117" s="276">
        <v>0.24481</v>
      </c>
    </row>
    <row r="118" spans="1:13">
      <c r="A118" s="267">
        <v>108</v>
      </c>
      <c r="B118" s="276" t="s">
        <v>237</v>
      </c>
      <c r="C118" s="277">
        <v>373.7</v>
      </c>
      <c r="D118" s="278">
        <v>374.38333333333338</v>
      </c>
      <c r="E118" s="278">
        <v>368.31666666666678</v>
      </c>
      <c r="F118" s="278">
        <v>362.93333333333339</v>
      </c>
      <c r="G118" s="278">
        <v>356.86666666666679</v>
      </c>
      <c r="H118" s="278">
        <v>379.76666666666677</v>
      </c>
      <c r="I118" s="278">
        <v>385.83333333333337</v>
      </c>
      <c r="J118" s="278">
        <v>391.21666666666675</v>
      </c>
      <c r="K118" s="276">
        <v>380.45</v>
      </c>
      <c r="L118" s="276">
        <v>369</v>
      </c>
      <c r="M118" s="276">
        <v>10.18281</v>
      </c>
    </row>
    <row r="119" spans="1:13">
      <c r="A119" s="267">
        <v>109</v>
      </c>
      <c r="B119" s="276" t="s">
        <v>2995</v>
      </c>
      <c r="C119" s="277">
        <v>224.4</v>
      </c>
      <c r="D119" s="278">
        <v>224.56666666666669</v>
      </c>
      <c r="E119" s="278">
        <v>221.13333333333338</v>
      </c>
      <c r="F119" s="278">
        <v>217.8666666666667</v>
      </c>
      <c r="G119" s="278">
        <v>214.43333333333339</v>
      </c>
      <c r="H119" s="278">
        <v>227.83333333333337</v>
      </c>
      <c r="I119" s="278">
        <v>231.26666666666671</v>
      </c>
      <c r="J119" s="278">
        <v>234.53333333333336</v>
      </c>
      <c r="K119" s="276">
        <v>228</v>
      </c>
      <c r="L119" s="276">
        <v>221.3</v>
      </c>
      <c r="M119" s="276">
        <v>9.6170200000000001</v>
      </c>
    </row>
    <row r="120" spans="1:13">
      <c r="A120" s="267">
        <v>110</v>
      </c>
      <c r="B120" s="276" t="s">
        <v>235</v>
      </c>
      <c r="C120" s="277">
        <v>179.1</v>
      </c>
      <c r="D120" s="278">
        <v>179.86666666666665</v>
      </c>
      <c r="E120" s="278">
        <v>177.43333333333328</v>
      </c>
      <c r="F120" s="278">
        <v>175.76666666666662</v>
      </c>
      <c r="G120" s="278">
        <v>173.33333333333326</v>
      </c>
      <c r="H120" s="278">
        <v>181.5333333333333</v>
      </c>
      <c r="I120" s="278">
        <v>183.96666666666664</v>
      </c>
      <c r="J120" s="278">
        <v>185.63333333333333</v>
      </c>
      <c r="K120" s="276">
        <v>182.3</v>
      </c>
      <c r="L120" s="276">
        <v>178.2</v>
      </c>
      <c r="M120" s="276">
        <v>20.23601</v>
      </c>
    </row>
    <row r="121" spans="1:13">
      <c r="A121" s="267">
        <v>111</v>
      </c>
      <c r="B121" s="276" t="s">
        <v>87</v>
      </c>
      <c r="C121" s="277">
        <v>609.25</v>
      </c>
      <c r="D121" s="278">
        <v>602.44999999999993</v>
      </c>
      <c r="E121" s="278">
        <v>591.29999999999984</v>
      </c>
      <c r="F121" s="278">
        <v>573.34999999999991</v>
      </c>
      <c r="G121" s="278">
        <v>562.19999999999982</v>
      </c>
      <c r="H121" s="278">
        <v>620.39999999999986</v>
      </c>
      <c r="I121" s="278">
        <v>631.54999999999995</v>
      </c>
      <c r="J121" s="278">
        <v>649.49999999999989</v>
      </c>
      <c r="K121" s="276">
        <v>613.6</v>
      </c>
      <c r="L121" s="276">
        <v>584.5</v>
      </c>
      <c r="M121" s="276">
        <v>25.931840000000001</v>
      </c>
    </row>
    <row r="122" spans="1:13">
      <c r="A122" s="267">
        <v>112</v>
      </c>
      <c r="B122" s="276" t="s">
        <v>347</v>
      </c>
      <c r="C122" s="277">
        <v>525.20000000000005</v>
      </c>
      <c r="D122" s="278">
        <v>522.69999999999993</v>
      </c>
      <c r="E122" s="278">
        <v>517.49999999999989</v>
      </c>
      <c r="F122" s="278">
        <v>509.79999999999995</v>
      </c>
      <c r="G122" s="278">
        <v>504.59999999999991</v>
      </c>
      <c r="H122" s="278">
        <v>530.39999999999986</v>
      </c>
      <c r="I122" s="278">
        <v>535.59999999999991</v>
      </c>
      <c r="J122" s="278">
        <v>543.29999999999984</v>
      </c>
      <c r="K122" s="276">
        <v>527.9</v>
      </c>
      <c r="L122" s="276">
        <v>515</v>
      </c>
      <c r="M122" s="276">
        <v>3.8688099999999999</v>
      </c>
    </row>
    <row r="123" spans="1:13">
      <c r="A123" s="267">
        <v>113</v>
      </c>
      <c r="B123" s="276" t="s">
        <v>88</v>
      </c>
      <c r="C123" s="277">
        <v>543.35</v>
      </c>
      <c r="D123" s="278">
        <v>539.91666666666663</v>
      </c>
      <c r="E123" s="278">
        <v>535.83333333333326</v>
      </c>
      <c r="F123" s="278">
        <v>528.31666666666661</v>
      </c>
      <c r="G123" s="278">
        <v>524.23333333333323</v>
      </c>
      <c r="H123" s="278">
        <v>547.43333333333328</v>
      </c>
      <c r="I123" s="278">
        <v>551.51666666666654</v>
      </c>
      <c r="J123" s="278">
        <v>559.0333333333333</v>
      </c>
      <c r="K123" s="276">
        <v>544</v>
      </c>
      <c r="L123" s="276">
        <v>532.4</v>
      </c>
      <c r="M123" s="276">
        <v>30.262530000000002</v>
      </c>
    </row>
    <row r="124" spans="1:13">
      <c r="A124" s="267">
        <v>114</v>
      </c>
      <c r="B124" s="276" t="s">
        <v>238</v>
      </c>
      <c r="C124" s="277">
        <v>1137.25</v>
      </c>
      <c r="D124" s="278">
        <v>1126.8666666666668</v>
      </c>
      <c r="E124" s="278">
        <v>1110.4333333333336</v>
      </c>
      <c r="F124" s="278">
        <v>1083.6166666666668</v>
      </c>
      <c r="G124" s="278">
        <v>1067.1833333333336</v>
      </c>
      <c r="H124" s="278">
        <v>1153.6833333333336</v>
      </c>
      <c r="I124" s="278">
        <v>1170.116666666667</v>
      </c>
      <c r="J124" s="278">
        <v>1196.9333333333336</v>
      </c>
      <c r="K124" s="276">
        <v>1143.3</v>
      </c>
      <c r="L124" s="276">
        <v>1100.05</v>
      </c>
      <c r="M124" s="276">
        <v>1.8732800000000001</v>
      </c>
    </row>
    <row r="125" spans="1:13">
      <c r="A125" s="267">
        <v>115</v>
      </c>
      <c r="B125" s="276" t="s">
        <v>348</v>
      </c>
      <c r="C125" s="277">
        <v>83.6</v>
      </c>
      <c r="D125" s="278">
        <v>83.95</v>
      </c>
      <c r="E125" s="278">
        <v>82.9</v>
      </c>
      <c r="F125" s="278">
        <v>82.2</v>
      </c>
      <c r="G125" s="278">
        <v>81.150000000000006</v>
      </c>
      <c r="H125" s="278">
        <v>84.65</v>
      </c>
      <c r="I125" s="278">
        <v>85.699999999999989</v>
      </c>
      <c r="J125" s="278">
        <v>86.4</v>
      </c>
      <c r="K125" s="276">
        <v>85</v>
      </c>
      <c r="L125" s="276">
        <v>83.25</v>
      </c>
      <c r="M125" s="276">
        <v>3.3945400000000001</v>
      </c>
    </row>
    <row r="126" spans="1:13">
      <c r="A126" s="267">
        <v>116</v>
      </c>
      <c r="B126" s="276" t="s">
        <v>355</v>
      </c>
      <c r="C126" s="277">
        <v>396.2</v>
      </c>
      <c r="D126" s="278">
        <v>397.09999999999997</v>
      </c>
      <c r="E126" s="278">
        <v>391.59999999999991</v>
      </c>
      <c r="F126" s="278">
        <v>386.99999999999994</v>
      </c>
      <c r="G126" s="278">
        <v>381.49999999999989</v>
      </c>
      <c r="H126" s="278">
        <v>401.69999999999993</v>
      </c>
      <c r="I126" s="278">
        <v>407.20000000000005</v>
      </c>
      <c r="J126" s="278">
        <v>411.79999999999995</v>
      </c>
      <c r="K126" s="276">
        <v>402.6</v>
      </c>
      <c r="L126" s="276">
        <v>392.5</v>
      </c>
      <c r="M126" s="276">
        <v>1.4775400000000001</v>
      </c>
    </row>
    <row r="127" spans="1:13">
      <c r="A127" s="267">
        <v>117</v>
      </c>
      <c r="B127" s="276" t="s">
        <v>356</v>
      </c>
      <c r="C127" s="277">
        <v>140.80000000000001</v>
      </c>
      <c r="D127" s="278">
        <v>142.29999999999998</v>
      </c>
      <c r="E127" s="278">
        <v>137.99999999999997</v>
      </c>
      <c r="F127" s="278">
        <v>135.19999999999999</v>
      </c>
      <c r="G127" s="278">
        <v>130.89999999999998</v>
      </c>
      <c r="H127" s="278">
        <v>145.09999999999997</v>
      </c>
      <c r="I127" s="278">
        <v>149.39999999999998</v>
      </c>
      <c r="J127" s="278">
        <v>152.19999999999996</v>
      </c>
      <c r="K127" s="276">
        <v>146.6</v>
      </c>
      <c r="L127" s="276">
        <v>139.5</v>
      </c>
      <c r="M127" s="276">
        <v>4.4859200000000001</v>
      </c>
    </row>
    <row r="128" spans="1:13">
      <c r="A128" s="267">
        <v>118</v>
      </c>
      <c r="B128" s="276" t="s">
        <v>349</v>
      </c>
      <c r="C128" s="277">
        <v>122.85</v>
      </c>
      <c r="D128" s="278">
        <v>122.55</v>
      </c>
      <c r="E128" s="278">
        <v>120.6</v>
      </c>
      <c r="F128" s="278">
        <v>118.35</v>
      </c>
      <c r="G128" s="278">
        <v>116.39999999999999</v>
      </c>
      <c r="H128" s="278">
        <v>124.8</v>
      </c>
      <c r="I128" s="278">
        <v>126.75000000000001</v>
      </c>
      <c r="J128" s="278">
        <v>129</v>
      </c>
      <c r="K128" s="276">
        <v>124.5</v>
      </c>
      <c r="L128" s="276">
        <v>120.3</v>
      </c>
      <c r="M128" s="276">
        <v>23.735790000000001</v>
      </c>
    </row>
    <row r="129" spans="1:13">
      <c r="A129" s="267">
        <v>119</v>
      </c>
      <c r="B129" s="276" t="s">
        <v>350</v>
      </c>
      <c r="C129" s="277">
        <v>395.7</v>
      </c>
      <c r="D129" s="278">
        <v>397.66666666666669</v>
      </c>
      <c r="E129" s="278">
        <v>392.38333333333338</v>
      </c>
      <c r="F129" s="278">
        <v>389.06666666666672</v>
      </c>
      <c r="G129" s="278">
        <v>383.78333333333342</v>
      </c>
      <c r="H129" s="278">
        <v>400.98333333333335</v>
      </c>
      <c r="I129" s="278">
        <v>406.26666666666665</v>
      </c>
      <c r="J129" s="278">
        <v>409.58333333333331</v>
      </c>
      <c r="K129" s="276">
        <v>402.95</v>
      </c>
      <c r="L129" s="276">
        <v>394.35</v>
      </c>
      <c r="M129" s="276">
        <v>0.55884999999999996</v>
      </c>
    </row>
    <row r="130" spans="1:13">
      <c r="A130" s="267">
        <v>120</v>
      </c>
      <c r="B130" s="276" t="s">
        <v>351</v>
      </c>
      <c r="C130" s="277">
        <v>1034.05</v>
      </c>
      <c r="D130" s="278">
        <v>1020.3833333333333</v>
      </c>
      <c r="E130" s="278">
        <v>999.56666666666661</v>
      </c>
      <c r="F130" s="278">
        <v>965.08333333333326</v>
      </c>
      <c r="G130" s="278">
        <v>944.26666666666654</v>
      </c>
      <c r="H130" s="278">
        <v>1054.8666666666668</v>
      </c>
      <c r="I130" s="278">
        <v>1075.6833333333334</v>
      </c>
      <c r="J130" s="278">
        <v>1110.1666666666667</v>
      </c>
      <c r="K130" s="276">
        <v>1041.2</v>
      </c>
      <c r="L130" s="276">
        <v>985.9</v>
      </c>
      <c r="M130" s="276">
        <v>19.997479999999999</v>
      </c>
    </row>
    <row r="131" spans="1:13">
      <c r="A131" s="267">
        <v>121</v>
      </c>
      <c r="B131" s="276" t="s">
        <v>352</v>
      </c>
      <c r="C131" s="277">
        <v>160.85</v>
      </c>
      <c r="D131" s="278">
        <v>161.18333333333331</v>
      </c>
      <c r="E131" s="278">
        <v>159.01666666666662</v>
      </c>
      <c r="F131" s="278">
        <v>157.18333333333331</v>
      </c>
      <c r="G131" s="278">
        <v>155.01666666666662</v>
      </c>
      <c r="H131" s="278">
        <v>163.01666666666662</v>
      </c>
      <c r="I131" s="278">
        <v>165.18333333333331</v>
      </c>
      <c r="J131" s="278">
        <v>167.01666666666662</v>
      </c>
      <c r="K131" s="276">
        <v>163.35</v>
      </c>
      <c r="L131" s="276">
        <v>159.35</v>
      </c>
      <c r="M131" s="276">
        <v>13.817360000000001</v>
      </c>
    </row>
    <row r="132" spans="1:13">
      <c r="A132" s="267">
        <v>122</v>
      </c>
      <c r="B132" s="276" t="s">
        <v>1220</v>
      </c>
      <c r="C132" s="277">
        <v>779.85</v>
      </c>
      <c r="D132" s="278">
        <v>783.2833333333333</v>
      </c>
      <c r="E132" s="278">
        <v>770.56666666666661</v>
      </c>
      <c r="F132" s="278">
        <v>761.2833333333333</v>
      </c>
      <c r="G132" s="278">
        <v>748.56666666666661</v>
      </c>
      <c r="H132" s="278">
        <v>792.56666666666661</v>
      </c>
      <c r="I132" s="278">
        <v>805.2833333333333</v>
      </c>
      <c r="J132" s="278">
        <v>814.56666666666661</v>
      </c>
      <c r="K132" s="276">
        <v>796</v>
      </c>
      <c r="L132" s="276">
        <v>774</v>
      </c>
      <c r="M132" s="276">
        <v>0.67342999999999997</v>
      </c>
    </row>
    <row r="133" spans="1:13">
      <c r="A133" s="267">
        <v>123</v>
      </c>
      <c r="B133" s="276" t="s">
        <v>90</v>
      </c>
      <c r="C133" s="277">
        <v>13.05</v>
      </c>
      <c r="D133" s="278">
        <v>13.133333333333335</v>
      </c>
      <c r="E133" s="278">
        <v>12.616666666666669</v>
      </c>
      <c r="F133" s="278">
        <v>12.183333333333334</v>
      </c>
      <c r="G133" s="278">
        <v>11.666666666666668</v>
      </c>
      <c r="H133" s="278">
        <v>13.56666666666667</v>
      </c>
      <c r="I133" s="278">
        <v>14.083333333333336</v>
      </c>
      <c r="J133" s="278">
        <v>14.516666666666671</v>
      </c>
      <c r="K133" s="276">
        <v>13.65</v>
      </c>
      <c r="L133" s="276">
        <v>12.7</v>
      </c>
      <c r="M133" s="276">
        <v>227.88323</v>
      </c>
    </row>
    <row r="134" spans="1:13">
      <c r="A134" s="267">
        <v>124</v>
      </c>
      <c r="B134" s="276" t="s">
        <v>91</v>
      </c>
      <c r="C134" s="277">
        <v>3862.25</v>
      </c>
      <c r="D134" s="278">
        <v>3875.4</v>
      </c>
      <c r="E134" s="278">
        <v>3835.8500000000004</v>
      </c>
      <c r="F134" s="278">
        <v>3809.4500000000003</v>
      </c>
      <c r="G134" s="278">
        <v>3769.9000000000005</v>
      </c>
      <c r="H134" s="278">
        <v>3901.8</v>
      </c>
      <c r="I134" s="278">
        <v>3941.3500000000004</v>
      </c>
      <c r="J134" s="278">
        <v>3967.75</v>
      </c>
      <c r="K134" s="276">
        <v>3914.95</v>
      </c>
      <c r="L134" s="276">
        <v>3849</v>
      </c>
      <c r="M134" s="276">
        <v>5.7816400000000003</v>
      </c>
    </row>
    <row r="135" spans="1:13">
      <c r="A135" s="267">
        <v>125</v>
      </c>
      <c r="B135" s="276" t="s">
        <v>357</v>
      </c>
      <c r="C135" s="277">
        <v>13773</v>
      </c>
      <c r="D135" s="278">
        <v>13787</v>
      </c>
      <c r="E135" s="278">
        <v>13586</v>
      </c>
      <c r="F135" s="278">
        <v>13399</v>
      </c>
      <c r="G135" s="278">
        <v>13198</v>
      </c>
      <c r="H135" s="278">
        <v>13974</v>
      </c>
      <c r="I135" s="278">
        <v>14175</v>
      </c>
      <c r="J135" s="278">
        <v>14362</v>
      </c>
      <c r="K135" s="276">
        <v>13988</v>
      </c>
      <c r="L135" s="276">
        <v>13600</v>
      </c>
      <c r="M135" s="276">
        <v>0.43075000000000002</v>
      </c>
    </row>
    <row r="136" spans="1:13">
      <c r="A136" s="267">
        <v>126</v>
      </c>
      <c r="B136" s="276" t="s">
        <v>93</v>
      </c>
      <c r="C136" s="277">
        <v>244.3</v>
      </c>
      <c r="D136" s="278">
        <v>240.83333333333334</v>
      </c>
      <c r="E136" s="278">
        <v>236.66666666666669</v>
      </c>
      <c r="F136" s="278">
        <v>229.03333333333333</v>
      </c>
      <c r="G136" s="278">
        <v>224.86666666666667</v>
      </c>
      <c r="H136" s="278">
        <v>248.4666666666667</v>
      </c>
      <c r="I136" s="278">
        <v>252.63333333333338</v>
      </c>
      <c r="J136" s="278">
        <v>260.26666666666671</v>
      </c>
      <c r="K136" s="276">
        <v>245</v>
      </c>
      <c r="L136" s="276">
        <v>233.2</v>
      </c>
      <c r="M136" s="276">
        <v>171.7277</v>
      </c>
    </row>
    <row r="137" spans="1:13">
      <c r="A137" s="267">
        <v>127</v>
      </c>
      <c r="B137" s="276" t="s">
        <v>231</v>
      </c>
      <c r="C137" s="277">
        <v>2898.45</v>
      </c>
      <c r="D137" s="278">
        <v>2884.15</v>
      </c>
      <c r="E137" s="278">
        <v>2819.3</v>
      </c>
      <c r="F137" s="278">
        <v>2740.15</v>
      </c>
      <c r="G137" s="278">
        <v>2675.3</v>
      </c>
      <c r="H137" s="278">
        <v>2963.3</v>
      </c>
      <c r="I137" s="278">
        <v>3028.1499999999996</v>
      </c>
      <c r="J137" s="278">
        <v>3107.3</v>
      </c>
      <c r="K137" s="276">
        <v>2949</v>
      </c>
      <c r="L137" s="276">
        <v>2805</v>
      </c>
      <c r="M137" s="276">
        <v>8.6853400000000001</v>
      </c>
    </row>
    <row r="138" spans="1:13">
      <c r="A138" s="267">
        <v>128</v>
      </c>
      <c r="B138" s="276" t="s">
        <v>94</v>
      </c>
      <c r="C138" s="277">
        <v>5272.25</v>
      </c>
      <c r="D138" s="278">
        <v>5273.9833333333336</v>
      </c>
      <c r="E138" s="278">
        <v>5239.6166666666668</v>
      </c>
      <c r="F138" s="278">
        <v>5206.9833333333336</v>
      </c>
      <c r="G138" s="278">
        <v>5172.6166666666668</v>
      </c>
      <c r="H138" s="278">
        <v>5306.6166666666668</v>
      </c>
      <c r="I138" s="278">
        <v>5340.9833333333336</v>
      </c>
      <c r="J138" s="278">
        <v>5373.6166666666668</v>
      </c>
      <c r="K138" s="276">
        <v>5308.35</v>
      </c>
      <c r="L138" s="276">
        <v>5241.3500000000004</v>
      </c>
      <c r="M138" s="276">
        <v>7.8468799999999996</v>
      </c>
    </row>
    <row r="139" spans="1:13">
      <c r="A139" s="267">
        <v>129</v>
      </c>
      <c r="B139" s="276" t="s">
        <v>1263</v>
      </c>
      <c r="C139" s="277">
        <v>883.35</v>
      </c>
      <c r="D139" s="278">
        <v>883.11666666666667</v>
      </c>
      <c r="E139" s="278">
        <v>873.23333333333335</v>
      </c>
      <c r="F139" s="278">
        <v>863.11666666666667</v>
      </c>
      <c r="G139" s="278">
        <v>853.23333333333335</v>
      </c>
      <c r="H139" s="278">
        <v>893.23333333333335</v>
      </c>
      <c r="I139" s="278">
        <v>903.11666666666679</v>
      </c>
      <c r="J139" s="278">
        <v>913.23333333333335</v>
      </c>
      <c r="K139" s="276">
        <v>893</v>
      </c>
      <c r="L139" s="276">
        <v>873</v>
      </c>
      <c r="M139" s="276">
        <v>0.46700999999999998</v>
      </c>
    </row>
    <row r="140" spans="1:13">
      <c r="A140" s="267">
        <v>130</v>
      </c>
      <c r="B140" s="276" t="s">
        <v>239</v>
      </c>
      <c r="C140" s="277">
        <v>69.7</v>
      </c>
      <c r="D140" s="278">
        <v>69.7</v>
      </c>
      <c r="E140" s="278">
        <v>69.050000000000011</v>
      </c>
      <c r="F140" s="278">
        <v>68.400000000000006</v>
      </c>
      <c r="G140" s="278">
        <v>67.750000000000014</v>
      </c>
      <c r="H140" s="278">
        <v>70.350000000000009</v>
      </c>
      <c r="I140" s="278">
        <v>71.000000000000014</v>
      </c>
      <c r="J140" s="278">
        <v>71.650000000000006</v>
      </c>
      <c r="K140" s="276">
        <v>70.349999999999994</v>
      </c>
      <c r="L140" s="276">
        <v>69.05</v>
      </c>
      <c r="M140" s="276">
        <v>8.5441500000000001</v>
      </c>
    </row>
    <row r="141" spans="1:13">
      <c r="A141" s="267">
        <v>131</v>
      </c>
      <c r="B141" s="276" t="s">
        <v>95</v>
      </c>
      <c r="C141" s="277">
        <v>2655.7</v>
      </c>
      <c r="D141" s="278">
        <v>2635.2333333333331</v>
      </c>
      <c r="E141" s="278">
        <v>2600.4666666666662</v>
      </c>
      <c r="F141" s="278">
        <v>2545.2333333333331</v>
      </c>
      <c r="G141" s="278">
        <v>2510.4666666666662</v>
      </c>
      <c r="H141" s="278">
        <v>2690.4666666666662</v>
      </c>
      <c r="I141" s="278">
        <v>2725.2333333333336</v>
      </c>
      <c r="J141" s="278">
        <v>2780.4666666666662</v>
      </c>
      <c r="K141" s="276">
        <v>2670</v>
      </c>
      <c r="L141" s="276">
        <v>2580</v>
      </c>
      <c r="M141" s="276">
        <v>32.875109999999999</v>
      </c>
    </row>
    <row r="142" spans="1:13">
      <c r="A142" s="267">
        <v>132</v>
      </c>
      <c r="B142" s="276" t="s">
        <v>359</v>
      </c>
      <c r="C142" s="277">
        <v>339.65</v>
      </c>
      <c r="D142" s="278">
        <v>341.9666666666667</v>
      </c>
      <c r="E142" s="278">
        <v>335.78333333333342</v>
      </c>
      <c r="F142" s="278">
        <v>331.91666666666674</v>
      </c>
      <c r="G142" s="278">
        <v>325.73333333333346</v>
      </c>
      <c r="H142" s="278">
        <v>345.83333333333337</v>
      </c>
      <c r="I142" s="278">
        <v>352.01666666666665</v>
      </c>
      <c r="J142" s="278">
        <v>355.88333333333333</v>
      </c>
      <c r="K142" s="276">
        <v>348.15</v>
      </c>
      <c r="L142" s="276">
        <v>338.1</v>
      </c>
      <c r="M142" s="276">
        <v>3.8130199999999999</v>
      </c>
    </row>
    <row r="143" spans="1:13">
      <c r="A143" s="267">
        <v>133</v>
      </c>
      <c r="B143" s="276" t="s">
        <v>360</v>
      </c>
      <c r="C143" s="277">
        <v>96.2</v>
      </c>
      <c r="D143" s="278">
        <v>95.88333333333334</v>
      </c>
      <c r="E143" s="278">
        <v>94.616666666666674</v>
      </c>
      <c r="F143" s="278">
        <v>93.033333333333331</v>
      </c>
      <c r="G143" s="278">
        <v>91.766666666666666</v>
      </c>
      <c r="H143" s="278">
        <v>97.466666666666683</v>
      </c>
      <c r="I143" s="278">
        <v>98.733333333333363</v>
      </c>
      <c r="J143" s="278">
        <v>100.31666666666669</v>
      </c>
      <c r="K143" s="276">
        <v>97.15</v>
      </c>
      <c r="L143" s="276">
        <v>94.3</v>
      </c>
      <c r="M143" s="276">
        <v>12.2247</v>
      </c>
    </row>
    <row r="144" spans="1:13">
      <c r="A144" s="267">
        <v>134</v>
      </c>
      <c r="B144" s="276" t="s">
        <v>361</v>
      </c>
      <c r="C144" s="277">
        <v>159.9</v>
      </c>
      <c r="D144" s="278">
        <v>159</v>
      </c>
      <c r="E144" s="278">
        <v>157.85</v>
      </c>
      <c r="F144" s="278">
        <v>155.79999999999998</v>
      </c>
      <c r="G144" s="278">
        <v>154.64999999999998</v>
      </c>
      <c r="H144" s="278">
        <v>161.05000000000001</v>
      </c>
      <c r="I144" s="278">
        <v>162.19999999999999</v>
      </c>
      <c r="J144" s="278">
        <v>164.25000000000003</v>
      </c>
      <c r="K144" s="276">
        <v>160.15</v>
      </c>
      <c r="L144" s="276">
        <v>156.94999999999999</v>
      </c>
      <c r="M144" s="276">
        <v>1.64131</v>
      </c>
    </row>
    <row r="145" spans="1:13">
      <c r="A145" s="267">
        <v>135</v>
      </c>
      <c r="B145" s="276" t="s">
        <v>240</v>
      </c>
      <c r="C145" s="277">
        <v>425.4</v>
      </c>
      <c r="D145" s="278">
        <v>427</v>
      </c>
      <c r="E145" s="278">
        <v>419</v>
      </c>
      <c r="F145" s="278">
        <v>412.6</v>
      </c>
      <c r="G145" s="278">
        <v>404.6</v>
      </c>
      <c r="H145" s="278">
        <v>433.4</v>
      </c>
      <c r="I145" s="278">
        <v>441.4</v>
      </c>
      <c r="J145" s="278">
        <v>447.79999999999995</v>
      </c>
      <c r="K145" s="276">
        <v>435</v>
      </c>
      <c r="L145" s="276">
        <v>420.6</v>
      </c>
      <c r="M145" s="276">
        <v>9.6900200000000005</v>
      </c>
    </row>
    <row r="146" spans="1:13">
      <c r="A146" s="267">
        <v>136</v>
      </c>
      <c r="B146" s="276" t="s">
        <v>241</v>
      </c>
      <c r="C146" s="277">
        <v>1425.85</v>
      </c>
      <c r="D146" s="278">
        <v>1401.95</v>
      </c>
      <c r="E146" s="278">
        <v>1353.9</v>
      </c>
      <c r="F146" s="278">
        <v>1281.95</v>
      </c>
      <c r="G146" s="278">
        <v>1233.9000000000001</v>
      </c>
      <c r="H146" s="278">
        <v>1473.9</v>
      </c>
      <c r="I146" s="278">
        <v>1521.9499999999998</v>
      </c>
      <c r="J146" s="278">
        <v>1593.9</v>
      </c>
      <c r="K146" s="276">
        <v>1450</v>
      </c>
      <c r="L146" s="276">
        <v>1330</v>
      </c>
      <c r="M146" s="276">
        <v>3.1187299999999998</v>
      </c>
    </row>
    <row r="147" spans="1:13">
      <c r="A147" s="267">
        <v>137</v>
      </c>
      <c r="B147" s="276" t="s">
        <v>242</v>
      </c>
      <c r="C147" s="277">
        <v>79.2</v>
      </c>
      <c r="D147" s="278">
        <v>79.233333333333334</v>
      </c>
      <c r="E147" s="278">
        <v>78.516666666666666</v>
      </c>
      <c r="F147" s="278">
        <v>77.833333333333329</v>
      </c>
      <c r="G147" s="278">
        <v>77.11666666666666</v>
      </c>
      <c r="H147" s="278">
        <v>79.916666666666671</v>
      </c>
      <c r="I147" s="278">
        <v>80.63333333333334</v>
      </c>
      <c r="J147" s="278">
        <v>81.316666666666677</v>
      </c>
      <c r="K147" s="276">
        <v>79.95</v>
      </c>
      <c r="L147" s="276">
        <v>78.55</v>
      </c>
      <c r="M147" s="276">
        <v>23.900729999999999</v>
      </c>
    </row>
    <row r="148" spans="1:13">
      <c r="A148" s="267">
        <v>138</v>
      </c>
      <c r="B148" s="276" t="s">
        <v>96</v>
      </c>
      <c r="C148" s="277">
        <v>68.55</v>
      </c>
      <c r="D148" s="278">
        <v>68.616666666666674</v>
      </c>
      <c r="E148" s="278">
        <v>67.733333333333348</v>
      </c>
      <c r="F148" s="278">
        <v>66.916666666666671</v>
      </c>
      <c r="G148" s="278">
        <v>66.033333333333346</v>
      </c>
      <c r="H148" s="278">
        <v>69.433333333333351</v>
      </c>
      <c r="I148" s="278">
        <v>70.316666666666677</v>
      </c>
      <c r="J148" s="278">
        <v>71.133333333333354</v>
      </c>
      <c r="K148" s="276">
        <v>69.5</v>
      </c>
      <c r="L148" s="276">
        <v>67.8</v>
      </c>
      <c r="M148" s="276">
        <v>26.176469999999998</v>
      </c>
    </row>
    <row r="149" spans="1:13">
      <c r="A149" s="267">
        <v>139</v>
      </c>
      <c r="B149" s="276" t="s">
        <v>362</v>
      </c>
      <c r="C149" s="277">
        <v>582.75</v>
      </c>
      <c r="D149" s="278">
        <v>586.55000000000007</v>
      </c>
      <c r="E149" s="278">
        <v>574.20000000000016</v>
      </c>
      <c r="F149" s="278">
        <v>565.65000000000009</v>
      </c>
      <c r="G149" s="278">
        <v>553.30000000000018</v>
      </c>
      <c r="H149" s="278">
        <v>595.10000000000014</v>
      </c>
      <c r="I149" s="278">
        <v>607.45000000000005</v>
      </c>
      <c r="J149" s="278">
        <v>616.00000000000011</v>
      </c>
      <c r="K149" s="276">
        <v>598.9</v>
      </c>
      <c r="L149" s="276">
        <v>578</v>
      </c>
      <c r="M149" s="276">
        <v>1.1437200000000001</v>
      </c>
    </row>
    <row r="150" spans="1:13">
      <c r="A150" s="267">
        <v>140</v>
      </c>
      <c r="B150" s="276" t="s">
        <v>1297</v>
      </c>
      <c r="C150" s="277">
        <v>1891.6</v>
      </c>
      <c r="D150" s="278">
        <v>1896.8666666666668</v>
      </c>
      <c r="E150" s="278">
        <v>1874.7333333333336</v>
      </c>
      <c r="F150" s="278">
        <v>1857.8666666666668</v>
      </c>
      <c r="G150" s="278">
        <v>1835.7333333333336</v>
      </c>
      <c r="H150" s="278">
        <v>1913.7333333333336</v>
      </c>
      <c r="I150" s="278">
        <v>1935.8666666666668</v>
      </c>
      <c r="J150" s="278">
        <v>1952.7333333333336</v>
      </c>
      <c r="K150" s="276">
        <v>1919</v>
      </c>
      <c r="L150" s="276">
        <v>1880</v>
      </c>
      <c r="M150" s="276">
        <v>3.2230000000000002E-2</v>
      </c>
    </row>
    <row r="151" spans="1:13">
      <c r="A151" s="267">
        <v>141</v>
      </c>
      <c r="B151" s="276" t="s">
        <v>97</v>
      </c>
      <c r="C151" s="277">
        <v>1312.25</v>
      </c>
      <c r="D151" s="278">
        <v>1304.2666666666667</v>
      </c>
      <c r="E151" s="278">
        <v>1291.5333333333333</v>
      </c>
      <c r="F151" s="278">
        <v>1270.8166666666666</v>
      </c>
      <c r="G151" s="278">
        <v>1258.0833333333333</v>
      </c>
      <c r="H151" s="278">
        <v>1324.9833333333333</v>
      </c>
      <c r="I151" s="278">
        <v>1337.7166666666665</v>
      </c>
      <c r="J151" s="278">
        <v>1358.4333333333334</v>
      </c>
      <c r="K151" s="276">
        <v>1317</v>
      </c>
      <c r="L151" s="276">
        <v>1283.55</v>
      </c>
      <c r="M151" s="276">
        <v>18.799859999999999</v>
      </c>
    </row>
    <row r="152" spans="1:13">
      <c r="A152" s="267">
        <v>143</v>
      </c>
      <c r="B152" s="276" t="s">
        <v>98</v>
      </c>
      <c r="C152" s="277">
        <v>196.35</v>
      </c>
      <c r="D152" s="278">
        <v>195</v>
      </c>
      <c r="E152" s="278">
        <v>192.25</v>
      </c>
      <c r="F152" s="278">
        <v>188.15</v>
      </c>
      <c r="G152" s="278">
        <v>185.4</v>
      </c>
      <c r="H152" s="278">
        <v>199.1</v>
      </c>
      <c r="I152" s="278">
        <v>201.85</v>
      </c>
      <c r="J152" s="278">
        <v>205.95</v>
      </c>
      <c r="K152" s="276">
        <v>197.75</v>
      </c>
      <c r="L152" s="276">
        <v>190.9</v>
      </c>
      <c r="M152" s="276">
        <v>45.153880000000001</v>
      </c>
    </row>
    <row r="153" spans="1:13">
      <c r="A153" s="267">
        <v>144</v>
      </c>
      <c r="B153" s="276" t="s">
        <v>243</v>
      </c>
      <c r="C153" s="277">
        <v>8.4499999999999993</v>
      </c>
      <c r="D153" s="278">
        <v>8.5166666666666657</v>
      </c>
      <c r="E153" s="278">
        <v>8.3333333333333321</v>
      </c>
      <c r="F153" s="278">
        <v>8.2166666666666668</v>
      </c>
      <c r="G153" s="278">
        <v>8.0333333333333332</v>
      </c>
      <c r="H153" s="278">
        <v>8.6333333333333311</v>
      </c>
      <c r="I153" s="278">
        <v>8.8166666666666647</v>
      </c>
      <c r="J153" s="278">
        <v>8.93333333333333</v>
      </c>
      <c r="K153" s="276">
        <v>8.6999999999999993</v>
      </c>
      <c r="L153" s="276">
        <v>8.4</v>
      </c>
      <c r="M153" s="276">
        <v>78.819389999999999</v>
      </c>
    </row>
    <row r="154" spans="1:13">
      <c r="A154" s="267">
        <v>145</v>
      </c>
      <c r="B154" s="276" t="s">
        <v>364</v>
      </c>
      <c r="C154" s="277">
        <v>334.6</v>
      </c>
      <c r="D154" s="278">
        <v>333.38333333333338</v>
      </c>
      <c r="E154" s="278">
        <v>330.76666666666677</v>
      </c>
      <c r="F154" s="278">
        <v>326.93333333333339</v>
      </c>
      <c r="G154" s="278">
        <v>324.31666666666678</v>
      </c>
      <c r="H154" s="278">
        <v>337.21666666666675</v>
      </c>
      <c r="I154" s="278">
        <v>339.83333333333343</v>
      </c>
      <c r="J154" s="278">
        <v>343.66666666666674</v>
      </c>
      <c r="K154" s="276">
        <v>336</v>
      </c>
      <c r="L154" s="276">
        <v>329.55</v>
      </c>
      <c r="M154" s="276">
        <v>2.23082</v>
      </c>
    </row>
    <row r="155" spans="1:13">
      <c r="A155" s="267">
        <v>146</v>
      </c>
      <c r="B155" s="276" t="s">
        <v>99</v>
      </c>
      <c r="C155" s="277">
        <v>70.55</v>
      </c>
      <c r="D155" s="278">
        <v>70.25</v>
      </c>
      <c r="E155" s="278">
        <v>69.099999999999994</v>
      </c>
      <c r="F155" s="278">
        <v>67.649999999999991</v>
      </c>
      <c r="G155" s="278">
        <v>66.499999999999986</v>
      </c>
      <c r="H155" s="278">
        <v>71.7</v>
      </c>
      <c r="I155" s="278">
        <v>72.850000000000009</v>
      </c>
      <c r="J155" s="278">
        <v>74.300000000000011</v>
      </c>
      <c r="K155" s="276">
        <v>71.400000000000006</v>
      </c>
      <c r="L155" s="276">
        <v>68.8</v>
      </c>
      <c r="M155" s="276">
        <v>458.09327000000002</v>
      </c>
    </row>
    <row r="156" spans="1:13">
      <c r="A156" s="267">
        <v>147</v>
      </c>
      <c r="B156" s="276" t="s">
        <v>367</v>
      </c>
      <c r="C156" s="277">
        <v>355.3</v>
      </c>
      <c r="D156" s="278">
        <v>352.51666666666665</v>
      </c>
      <c r="E156" s="278">
        <v>349.0333333333333</v>
      </c>
      <c r="F156" s="278">
        <v>342.76666666666665</v>
      </c>
      <c r="G156" s="278">
        <v>339.2833333333333</v>
      </c>
      <c r="H156" s="278">
        <v>358.7833333333333</v>
      </c>
      <c r="I156" s="278">
        <v>362.26666666666665</v>
      </c>
      <c r="J156" s="278">
        <v>368.5333333333333</v>
      </c>
      <c r="K156" s="276">
        <v>356</v>
      </c>
      <c r="L156" s="276">
        <v>346.25</v>
      </c>
      <c r="M156" s="276">
        <v>1.5906199999999999</v>
      </c>
    </row>
    <row r="157" spans="1:13">
      <c r="A157" s="267">
        <v>148</v>
      </c>
      <c r="B157" s="276" t="s">
        <v>366</v>
      </c>
      <c r="C157" s="277">
        <v>2548.35</v>
      </c>
      <c r="D157" s="278">
        <v>2539.1</v>
      </c>
      <c r="E157" s="278">
        <v>2519.25</v>
      </c>
      <c r="F157" s="278">
        <v>2490.15</v>
      </c>
      <c r="G157" s="278">
        <v>2470.3000000000002</v>
      </c>
      <c r="H157" s="278">
        <v>2568.1999999999998</v>
      </c>
      <c r="I157" s="278">
        <v>2588.0499999999993</v>
      </c>
      <c r="J157" s="278">
        <v>2617.1499999999996</v>
      </c>
      <c r="K157" s="276">
        <v>2558.9499999999998</v>
      </c>
      <c r="L157" s="276">
        <v>2510</v>
      </c>
      <c r="M157" s="276">
        <v>0.29926000000000003</v>
      </c>
    </row>
    <row r="158" spans="1:13">
      <c r="A158" s="267">
        <v>149</v>
      </c>
      <c r="B158" s="276" t="s">
        <v>368</v>
      </c>
      <c r="C158" s="277">
        <v>654.70000000000005</v>
      </c>
      <c r="D158" s="278">
        <v>651.56666666666672</v>
      </c>
      <c r="E158" s="278">
        <v>645.13333333333344</v>
      </c>
      <c r="F158" s="278">
        <v>635.56666666666672</v>
      </c>
      <c r="G158" s="278">
        <v>629.13333333333344</v>
      </c>
      <c r="H158" s="278">
        <v>661.13333333333344</v>
      </c>
      <c r="I158" s="278">
        <v>667.56666666666661</v>
      </c>
      <c r="J158" s="278">
        <v>677.13333333333344</v>
      </c>
      <c r="K158" s="276">
        <v>658</v>
      </c>
      <c r="L158" s="276">
        <v>642</v>
      </c>
      <c r="M158" s="276">
        <v>0.59277000000000002</v>
      </c>
    </row>
    <row r="159" spans="1:13">
      <c r="A159" s="267">
        <v>150</v>
      </c>
      <c r="B159" s="276" t="s">
        <v>2940</v>
      </c>
      <c r="C159" s="277">
        <v>602.9</v>
      </c>
      <c r="D159" s="278">
        <v>598.61666666666667</v>
      </c>
      <c r="E159" s="278">
        <v>572.2833333333333</v>
      </c>
      <c r="F159" s="278">
        <v>541.66666666666663</v>
      </c>
      <c r="G159" s="278">
        <v>515.33333333333326</v>
      </c>
      <c r="H159" s="278">
        <v>629.23333333333335</v>
      </c>
      <c r="I159" s="278">
        <v>655.56666666666661</v>
      </c>
      <c r="J159" s="278">
        <v>686.18333333333339</v>
      </c>
      <c r="K159" s="276">
        <v>624.95000000000005</v>
      </c>
      <c r="L159" s="276">
        <v>568</v>
      </c>
      <c r="M159" s="276">
        <v>4.21861</v>
      </c>
    </row>
    <row r="160" spans="1:13">
      <c r="A160" s="267">
        <v>151</v>
      </c>
      <c r="B160" s="276" t="s">
        <v>370</v>
      </c>
      <c r="C160" s="277">
        <v>155.75</v>
      </c>
      <c r="D160" s="278">
        <v>155.46666666666667</v>
      </c>
      <c r="E160" s="278">
        <v>153.53333333333333</v>
      </c>
      <c r="F160" s="278">
        <v>151.31666666666666</v>
      </c>
      <c r="G160" s="278">
        <v>149.38333333333333</v>
      </c>
      <c r="H160" s="278">
        <v>157.68333333333334</v>
      </c>
      <c r="I160" s="278">
        <v>159.61666666666667</v>
      </c>
      <c r="J160" s="278">
        <v>161.83333333333334</v>
      </c>
      <c r="K160" s="276">
        <v>157.4</v>
      </c>
      <c r="L160" s="276">
        <v>153.25</v>
      </c>
      <c r="M160" s="276">
        <v>22.500710000000002</v>
      </c>
    </row>
    <row r="161" spans="1:13">
      <c r="A161" s="267">
        <v>152</v>
      </c>
      <c r="B161" s="276" t="s">
        <v>244</v>
      </c>
      <c r="C161" s="277">
        <v>77.75</v>
      </c>
      <c r="D161" s="278">
        <v>78.25</v>
      </c>
      <c r="E161" s="278">
        <v>77</v>
      </c>
      <c r="F161" s="278">
        <v>76.25</v>
      </c>
      <c r="G161" s="278">
        <v>75</v>
      </c>
      <c r="H161" s="278">
        <v>79</v>
      </c>
      <c r="I161" s="278">
        <v>80.25</v>
      </c>
      <c r="J161" s="278">
        <v>81</v>
      </c>
      <c r="K161" s="276">
        <v>79.5</v>
      </c>
      <c r="L161" s="276">
        <v>77.5</v>
      </c>
      <c r="M161" s="276">
        <v>19.40814</v>
      </c>
    </row>
    <row r="162" spans="1:13">
      <c r="A162" s="267">
        <v>153</v>
      </c>
      <c r="B162" s="276" t="s">
        <v>369</v>
      </c>
      <c r="C162" s="277">
        <v>101.45</v>
      </c>
      <c r="D162" s="278">
        <v>100.98333333333333</v>
      </c>
      <c r="E162" s="278">
        <v>99.466666666666669</v>
      </c>
      <c r="F162" s="278">
        <v>97.483333333333334</v>
      </c>
      <c r="G162" s="278">
        <v>95.966666666666669</v>
      </c>
      <c r="H162" s="278">
        <v>102.96666666666667</v>
      </c>
      <c r="I162" s="278">
        <v>104.48333333333335</v>
      </c>
      <c r="J162" s="278">
        <v>106.46666666666667</v>
      </c>
      <c r="K162" s="276">
        <v>102.5</v>
      </c>
      <c r="L162" s="276">
        <v>99</v>
      </c>
      <c r="M162" s="276">
        <v>24.864070000000002</v>
      </c>
    </row>
    <row r="163" spans="1:13">
      <c r="A163" s="267">
        <v>154</v>
      </c>
      <c r="B163" s="276" t="s">
        <v>100</v>
      </c>
      <c r="C163" s="277">
        <v>128</v>
      </c>
      <c r="D163" s="278">
        <v>127.03333333333335</v>
      </c>
      <c r="E163" s="278">
        <v>125.6166666666667</v>
      </c>
      <c r="F163" s="278">
        <v>123.23333333333336</v>
      </c>
      <c r="G163" s="278">
        <v>121.81666666666672</v>
      </c>
      <c r="H163" s="278">
        <v>129.41666666666669</v>
      </c>
      <c r="I163" s="278">
        <v>130.83333333333334</v>
      </c>
      <c r="J163" s="278">
        <v>133.21666666666667</v>
      </c>
      <c r="K163" s="276">
        <v>128.44999999999999</v>
      </c>
      <c r="L163" s="276">
        <v>124.65</v>
      </c>
      <c r="M163" s="276">
        <v>253.8295</v>
      </c>
    </row>
    <row r="164" spans="1:13">
      <c r="A164" s="267">
        <v>155</v>
      </c>
      <c r="B164" s="276" t="s">
        <v>375</v>
      </c>
      <c r="C164" s="277">
        <v>2130.1999999999998</v>
      </c>
      <c r="D164" s="278">
        <v>2100.4</v>
      </c>
      <c r="E164" s="278">
        <v>2040.8000000000002</v>
      </c>
      <c r="F164" s="278">
        <v>1951.4</v>
      </c>
      <c r="G164" s="278">
        <v>1891.8000000000002</v>
      </c>
      <c r="H164" s="278">
        <v>2189.8000000000002</v>
      </c>
      <c r="I164" s="278">
        <v>2249.3999999999996</v>
      </c>
      <c r="J164" s="278">
        <v>2338.8000000000002</v>
      </c>
      <c r="K164" s="276">
        <v>2160</v>
      </c>
      <c r="L164" s="276">
        <v>2011</v>
      </c>
      <c r="M164" s="276">
        <v>1.5587299999999999</v>
      </c>
    </row>
    <row r="165" spans="1:13">
      <c r="A165" s="267">
        <v>156</v>
      </c>
      <c r="B165" s="276" t="s">
        <v>376</v>
      </c>
      <c r="C165" s="277">
        <v>2325.6999999999998</v>
      </c>
      <c r="D165" s="278">
        <v>2330.2833333333333</v>
      </c>
      <c r="E165" s="278">
        <v>2295.5666666666666</v>
      </c>
      <c r="F165" s="278">
        <v>2265.4333333333334</v>
      </c>
      <c r="G165" s="278">
        <v>2230.7166666666667</v>
      </c>
      <c r="H165" s="278">
        <v>2360.4166666666665</v>
      </c>
      <c r="I165" s="278">
        <v>2395.1333333333328</v>
      </c>
      <c r="J165" s="278">
        <v>2425.2666666666664</v>
      </c>
      <c r="K165" s="276">
        <v>2365</v>
      </c>
      <c r="L165" s="276">
        <v>2300.15</v>
      </c>
      <c r="M165" s="276">
        <v>0.38072</v>
      </c>
    </row>
    <row r="166" spans="1:13">
      <c r="A166" s="267">
        <v>157</v>
      </c>
      <c r="B166" s="276" t="s">
        <v>372</v>
      </c>
      <c r="C166" s="277">
        <v>291.2</v>
      </c>
      <c r="D166" s="278">
        <v>289.43333333333334</v>
      </c>
      <c r="E166" s="278">
        <v>283.86666666666667</v>
      </c>
      <c r="F166" s="278">
        <v>276.53333333333336</v>
      </c>
      <c r="G166" s="278">
        <v>270.9666666666667</v>
      </c>
      <c r="H166" s="278">
        <v>296.76666666666665</v>
      </c>
      <c r="I166" s="278">
        <v>302.33333333333337</v>
      </c>
      <c r="J166" s="278">
        <v>309.66666666666663</v>
      </c>
      <c r="K166" s="276">
        <v>295</v>
      </c>
      <c r="L166" s="276">
        <v>282.10000000000002</v>
      </c>
      <c r="M166" s="276">
        <v>0.99278</v>
      </c>
    </row>
    <row r="167" spans="1:13">
      <c r="A167" s="267">
        <v>158</v>
      </c>
      <c r="B167" s="276" t="s">
        <v>382</v>
      </c>
      <c r="C167" s="277">
        <v>279.2</v>
      </c>
      <c r="D167" s="278">
        <v>277.26666666666671</v>
      </c>
      <c r="E167" s="278">
        <v>273.53333333333342</v>
      </c>
      <c r="F167" s="278">
        <v>267.86666666666673</v>
      </c>
      <c r="G167" s="278">
        <v>264.13333333333344</v>
      </c>
      <c r="H167" s="278">
        <v>282.93333333333339</v>
      </c>
      <c r="I167" s="278">
        <v>286.66666666666663</v>
      </c>
      <c r="J167" s="278">
        <v>292.33333333333337</v>
      </c>
      <c r="K167" s="276">
        <v>281</v>
      </c>
      <c r="L167" s="276">
        <v>271.60000000000002</v>
      </c>
      <c r="M167" s="276">
        <v>3.9329299999999998</v>
      </c>
    </row>
    <row r="168" spans="1:13">
      <c r="A168" s="267">
        <v>159</v>
      </c>
      <c r="B168" s="276" t="s">
        <v>373</v>
      </c>
      <c r="C168" s="277">
        <v>136.1</v>
      </c>
      <c r="D168" s="278">
        <v>130.11666666666667</v>
      </c>
      <c r="E168" s="278">
        <v>122.48333333333335</v>
      </c>
      <c r="F168" s="278">
        <v>108.86666666666667</v>
      </c>
      <c r="G168" s="278">
        <v>101.23333333333335</v>
      </c>
      <c r="H168" s="278">
        <v>143.73333333333335</v>
      </c>
      <c r="I168" s="278">
        <v>151.36666666666667</v>
      </c>
      <c r="J168" s="278">
        <v>164.98333333333335</v>
      </c>
      <c r="K168" s="276">
        <v>137.75</v>
      </c>
      <c r="L168" s="276">
        <v>116.5</v>
      </c>
      <c r="M168" s="276">
        <v>23.00094</v>
      </c>
    </row>
    <row r="169" spans="1:13">
      <c r="A169" s="267">
        <v>160</v>
      </c>
      <c r="B169" s="276" t="s">
        <v>374</v>
      </c>
      <c r="C169" s="277">
        <v>210.15</v>
      </c>
      <c r="D169" s="278">
        <v>211.54999999999998</v>
      </c>
      <c r="E169" s="278">
        <v>208.09999999999997</v>
      </c>
      <c r="F169" s="278">
        <v>206.04999999999998</v>
      </c>
      <c r="G169" s="278">
        <v>202.59999999999997</v>
      </c>
      <c r="H169" s="278">
        <v>213.59999999999997</v>
      </c>
      <c r="I169" s="278">
        <v>217.04999999999995</v>
      </c>
      <c r="J169" s="278">
        <v>219.09999999999997</v>
      </c>
      <c r="K169" s="276">
        <v>215</v>
      </c>
      <c r="L169" s="276">
        <v>209.5</v>
      </c>
      <c r="M169" s="276">
        <v>2.2560099999999998</v>
      </c>
    </row>
    <row r="170" spans="1:13">
      <c r="A170" s="267">
        <v>161</v>
      </c>
      <c r="B170" s="276" t="s">
        <v>245</v>
      </c>
      <c r="C170" s="277">
        <v>141.85</v>
      </c>
      <c r="D170" s="278">
        <v>141.85</v>
      </c>
      <c r="E170" s="278">
        <v>140.69999999999999</v>
      </c>
      <c r="F170" s="278">
        <v>139.54999999999998</v>
      </c>
      <c r="G170" s="278">
        <v>138.39999999999998</v>
      </c>
      <c r="H170" s="278">
        <v>143</v>
      </c>
      <c r="I170" s="278">
        <v>144.15000000000003</v>
      </c>
      <c r="J170" s="278">
        <v>145.30000000000001</v>
      </c>
      <c r="K170" s="276">
        <v>143</v>
      </c>
      <c r="L170" s="276">
        <v>140.69999999999999</v>
      </c>
      <c r="M170" s="276">
        <v>5.10358</v>
      </c>
    </row>
    <row r="171" spans="1:13">
      <c r="A171" s="267">
        <v>162</v>
      </c>
      <c r="B171" s="276" t="s">
        <v>378</v>
      </c>
      <c r="C171" s="277">
        <v>5765.55</v>
      </c>
      <c r="D171" s="278">
        <v>5766.0333333333328</v>
      </c>
      <c r="E171" s="278">
        <v>5682.0666666666657</v>
      </c>
      <c r="F171" s="278">
        <v>5598.583333333333</v>
      </c>
      <c r="G171" s="278">
        <v>5514.6166666666659</v>
      </c>
      <c r="H171" s="278">
        <v>5849.5166666666655</v>
      </c>
      <c r="I171" s="278">
        <v>5933.4833333333327</v>
      </c>
      <c r="J171" s="278">
        <v>6016.9666666666653</v>
      </c>
      <c r="K171" s="276">
        <v>5850</v>
      </c>
      <c r="L171" s="276">
        <v>5682.55</v>
      </c>
      <c r="M171" s="276">
        <v>0.14271</v>
      </c>
    </row>
    <row r="172" spans="1:13">
      <c r="A172" s="267">
        <v>163</v>
      </c>
      <c r="B172" s="276" t="s">
        <v>379</v>
      </c>
      <c r="C172" s="277">
        <v>1599.8</v>
      </c>
      <c r="D172" s="278">
        <v>1606.6000000000001</v>
      </c>
      <c r="E172" s="278">
        <v>1583.2000000000003</v>
      </c>
      <c r="F172" s="278">
        <v>1566.6000000000001</v>
      </c>
      <c r="G172" s="278">
        <v>1543.2000000000003</v>
      </c>
      <c r="H172" s="278">
        <v>1623.2000000000003</v>
      </c>
      <c r="I172" s="278">
        <v>1646.6000000000004</v>
      </c>
      <c r="J172" s="278">
        <v>1663.2000000000003</v>
      </c>
      <c r="K172" s="276">
        <v>1630</v>
      </c>
      <c r="L172" s="276">
        <v>1590</v>
      </c>
      <c r="M172" s="276">
        <v>0.23376</v>
      </c>
    </row>
    <row r="173" spans="1:13">
      <c r="A173" s="267">
        <v>164</v>
      </c>
      <c r="B173" s="276" t="s">
        <v>101</v>
      </c>
      <c r="C173" s="277">
        <v>514.6</v>
      </c>
      <c r="D173" s="278">
        <v>512.33333333333337</v>
      </c>
      <c r="E173" s="278">
        <v>505.26666666666677</v>
      </c>
      <c r="F173" s="278">
        <v>495.93333333333339</v>
      </c>
      <c r="G173" s="278">
        <v>488.86666666666679</v>
      </c>
      <c r="H173" s="278">
        <v>521.66666666666674</v>
      </c>
      <c r="I173" s="278">
        <v>528.73333333333335</v>
      </c>
      <c r="J173" s="278">
        <v>538.06666666666672</v>
      </c>
      <c r="K173" s="276">
        <v>519.4</v>
      </c>
      <c r="L173" s="276">
        <v>503</v>
      </c>
      <c r="M173" s="276">
        <v>25.519880000000001</v>
      </c>
    </row>
    <row r="174" spans="1:13">
      <c r="A174" s="267">
        <v>165</v>
      </c>
      <c r="B174" s="276" t="s">
        <v>387</v>
      </c>
      <c r="C174" s="277">
        <v>58.6</v>
      </c>
      <c r="D174" s="278">
        <v>57.716666666666661</v>
      </c>
      <c r="E174" s="278">
        <v>56.433333333333323</v>
      </c>
      <c r="F174" s="278">
        <v>54.266666666666659</v>
      </c>
      <c r="G174" s="278">
        <v>52.98333333333332</v>
      </c>
      <c r="H174" s="278">
        <v>59.883333333333326</v>
      </c>
      <c r="I174" s="278">
        <v>61.166666666666671</v>
      </c>
      <c r="J174" s="278">
        <v>63.333333333333329</v>
      </c>
      <c r="K174" s="276">
        <v>59</v>
      </c>
      <c r="L174" s="276">
        <v>55.55</v>
      </c>
      <c r="M174" s="276">
        <v>93.018140000000002</v>
      </c>
    </row>
    <row r="175" spans="1:13">
      <c r="A175" s="267">
        <v>166</v>
      </c>
      <c r="B175" s="276" t="s">
        <v>1396</v>
      </c>
      <c r="C175" s="277">
        <v>3720.05</v>
      </c>
      <c r="D175" s="278">
        <v>3741.6833333333329</v>
      </c>
      <c r="E175" s="278">
        <v>3683.3666666666659</v>
      </c>
      <c r="F175" s="278">
        <v>3646.6833333333329</v>
      </c>
      <c r="G175" s="278">
        <v>3588.3666666666659</v>
      </c>
      <c r="H175" s="278">
        <v>3778.3666666666659</v>
      </c>
      <c r="I175" s="278">
        <v>3836.6833333333325</v>
      </c>
      <c r="J175" s="278">
        <v>3873.3666666666659</v>
      </c>
      <c r="K175" s="276">
        <v>3800</v>
      </c>
      <c r="L175" s="276">
        <v>3705</v>
      </c>
      <c r="M175" s="276">
        <v>0.39084999999999998</v>
      </c>
    </row>
    <row r="176" spans="1:13">
      <c r="A176" s="267">
        <v>167</v>
      </c>
      <c r="B176" s="276" t="s">
        <v>103</v>
      </c>
      <c r="C176" s="277">
        <v>27.05</v>
      </c>
      <c r="D176" s="278">
        <v>26.816666666666663</v>
      </c>
      <c r="E176" s="278">
        <v>26.383333333333326</v>
      </c>
      <c r="F176" s="278">
        <v>25.716666666666661</v>
      </c>
      <c r="G176" s="278">
        <v>25.283333333333324</v>
      </c>
      <c r="H176" s="278">
        <v>27.483333333333327</v>
      </c>
      <c r="I176" s="278">
        <v>27.916666666666664</v>
      </c>
      <c r="J176" s="278">
        <v>28.583333333333329</v>
      </c>
      <c r="K176" s="276">
        <v>27.25</v>
      </c>
      <c r="L176" s="276">
        <v>26.15</v>
      </c>
      <c r="M176" s="276">
        <v>199.08072000000001</v>
      </c>
    </row>
    <row r="177" spans="1:13">
      <c r="A177" s="267">
        <v>168</v>
      </c>
      <c r="B177" s="276" t="s">
        <v>388</v>
      </c>
      <c r="C177" s="277">
        <v>225.95</v>
      </c>
      <c r="D177" s="278">
        <v>226.46666666666667</v>
      </c>
      <c r="E177" s="278">
        <v>223.48333333333335</v>
      </c>
      <c r="F177" s="278">
        <v>221.01666666666668</v>
      </c>
      <c r="G177" s="278">
        <v>218.03333333333336</v>
      </c>
      <c r="H177" s="278">
        <v>228.93333333333334</v>
      </c>
      <c r="I177" s="278">
        <v>231.91666666666663</v>
      </c>
      <c r="J177" s="278">
        <v>234.38333333333333</v>
      </c>
      <c r="K177" s="276">
        <v>229.45</v>
      </c>
      <c r="L177" s="276">
        <v>224</v>
      </c>
      <c r="M177" s="276">
        <v>5.0410399999999997</v>
      </c>
    </row>
    <row r="178" spans="1:13">
      <c r="A178" s="267">
        <v>169</v>
      </c>
      <c r="B178" s="276" t="s">
        <v>380</v>
      </c>
      <c r="C178" s="277">
        <v>986.2</v>
      </c>
      <c r="D178" s="278">
        <v>986.06666666666661</v>
      </c>
      <c r="E178" s="278">
        <v>977.13333333333321</v>
      </c>
      <c r="F178" s="278">
        <v>968.06666666666661</v>
      </c>
      <c r="G178" s="278">
        <v>959.13333333333321</v>
      </c>
      <c r="H178" s="278">
        <v>995.13333333333321</v>
      </c>
      <c r="I178" s="278">
        <v>1004.0666666666666</v>
      </c>
      <c r="J178" s="278">
        <v>1013.1333333333332</v>
      </c>
      <c r="K178" s="276">
        <v>995</v>
      </c>
      <c r="L178" s="276">
        <v>977</v>
      </c>
      <c r="M178" s="276">
        <v>0.58448999999999995</v>
      </c>
    </row>
    <row r="179" spans="1:13">
      <c r="A179" s="267">
        <v>170</v>
      </c>
      <c r="B179" s="276" t="s">
        <v>246</v>
      </c>
      <c r="C179" s="277">
        <v>542.35</v>
      </c>
      <c r="D179" s="278">
        <v>541.11666666666667</v>
      </c>
      <c r="E179" s="278">
        <v>536.23333333333335</v>
      </c>
      <c r="F179" s="278">
        <v>530.11666666666667</v>
      </c>
      <c r="G179" s="278">
        <v>525.23333333333335</v>
      </c>
      <c r="H179" s="278">
        <v>547.23333333333335</v>
      </c>
      <c r="I179" s="278">
        <v>552.11666666666679</v>
      </c>
      <c r="J179" s="278">
        <v>558.23333333333335</v>
      </c>
      <c r="K179" s="276">
        <v>546</v>
      </c>
      <c r="L179" s="276">
        <v>535</v>
      </c>
      <c r="M179" s="276">
        <v>0.92557</v>
      </c>
    </row>
    <row r="180" spans="1:13">
      <c r="A180" s="267">
        <v>171</v>
      </c>
      <c r="B180" s="276" t="s">
        <v>104</v>
      </c>
      <c r="C180" s="277">
        <v>758.1</v>
      </c>
      <c r="D180" s="278">
        <v>750.7833333333333</v>
      </c>
      <c r="E180" s="278">
        <v>741.56666666666661</v>
      </c>
      <c r="F180" s="278">
        <v>725.0333333333333</v>
      </c>
      <c r="G180" s="278">
        <v>715.81666666666661</v>
      </c>
      <c r="H180" s="278">
        <v>767.31666666666661</v>
      </c>
      <c r="I180" s="278">
        <v>776.5333333333333</v>
      </c>
      <c r="J180" s="278">
        <v>793.06666666666661</v>
      </c>
      <c r="K180" s="276">
        <v>760</v>
      </c>
      <c r="L180" s="276">
        <v>734.25</v>
      </c>
      <c r="M180" s="276">
        <v>15.033429999999999</v>
      </c>
    </row>
    <row r="181" spans="1:13">
      <c r="A181" s="267">
        <v>172</v>
      </c>
      <c r="B181" s="276" t="s">
        <v>247</v>
      </c>
      <c r="C181" s="277">
        <v>425.75</v>
      </c>
      <c r="D181" s="278">
        <v>428.5</v>
      </c>
      <c r="E181" s="278">
        <v>421.5</v>
      </c>
      <c r="F181" s="278">
        <v>417.25</v>
      </c>
      <c r="G181" s="278">
        <v>410.25</v>
      </c>
      <c r="H181" s="278">
        <v>432.75</v>
      </c>
      <c r="I181" s="278">
        <v>439.75</v>
      </c>
      <c r="J181" s="278">
        <v>444</v>
      </c>
      <c r="K181" s="276">
        <v>435.5</v>
      </c>
      <c r="L181" s="276">
        <v>424.25</v>
      </c>
      <c r="M181" s="276">
        <v>3.0007600000000001</v>
      </c>
    </row>
    <row r="182" spans="1:13">
      <c r="A182" s="267">
        <v>173</v>
      </c>
      <c r="B182" s="276" t="s">
        <v>248</v>
      </c>
      <c r="C182" s="277">
        <v>1407.2</v>
      </c>
      <c r="D182" s="278">
        <v>1417.3999999999999</v>
      </c>
      <c r="E182" s="278">
        <v>1390.7999999999997</v>
      </c>
      <c r="F182" s="278">
        <v>1374.3999999999999</v>
      </c>
      <c r="G182" s="278">
        <v>1347.7999999999997</v>
      </c>
      <c r="H182" s="278">
        <v>1433.7999999999997</v>
      </c>
      <c r="I182" s="278">
        <v>1460.3999999999996</v>
      </c>
      <c r="J182" s="278">
        <v>1476.7999999999997</v>
      </c>
      <c r="K182" s="276">
        <v>1444</v>
      </c>
      <c r="L182" s="276">
        <v>1401</v>
      </c>
      <c r="M182" s="276">
        <v>8.20791</v>
      </c>
    </row>
    <row r="183" spans="1:13">
      <c r="A183" s="267">
        <v>174</v>
      </c>
      <c r="B183" s="276" t="s">
        <v>389</v>
      </c>
      <c r="C183" s="277">
        <v>95.2</v>
      </c>
      <c r="D183" s="278">
        <v>95.183333333333323</v>
      </c>
      <c r="E183" s="278">
        <v>93.116666666666646</v>
      </c>
      <c r="F183" s="278">
        <v>91.033333333333317</v>
      </c>
      <c r="G183" s="278">
        <v>88.96666666666664</v>
      </c>
      <c r="H183" s="278">
        <v>97.266666666666652</v>
      </c>
      <c r="I183" s="278">
        <v>99.333333333333343</v>
      </c>
      <c r="J183" s="278">
        <v>101.41666666666666</v>
      </c>
      <c r="K183" s="276">
        <v>97.25</v>
      </c>
      <c r="L183" s="276">
        <v>93.1</v>
      </c>
      <c r="M183" s="276">
        <v>7.4359500000000001</v>
      </c>
    </row>
    <row r="184" spans="1:13">
      <c r="A184" s="267">
        <v>175</v>
      </c>
      <c r="B184" s="276" t="s">
        <v>381</v>
      </c>
      <c r="C184" s="277">
        <v>360.75</v>
      </c>
      <c r="D184" s="278">
        <v>360.66666666666669</v>
      </c>
      <c r="E184" s="278">
        <v>356.08333333333337</v>
      </c>
      <c r="F184" s="278">
        <v>351.41666666666669</v>
      </c>
      <c r="G184" s="278">
        <v>346.83333333333337</v>
      </c>
      <c r="H184" s="278">
        <v>365.33333333333337</v>
      </c>
      <c r="I184" s="278">
        <v>369.91666666666674</v>
      </c>
      <c r="J184" s="278">
        <v>374.58333333333337</v>
      </c>
      <c r="K184" s="276">
        <v>365.25</v>
      </c>
      <c r="L184" s="276">
        <v>356</v>
      </c>
      <c r="M184" s="276">
        <v>10.90723</v>
      </c>
    </row>
    <row r="185" spans="1:13">
      <c r="A185" s="267">
        <v>176</v>
      </c>
      <c r="B185" s="276" t="s">
        <v>249</v>
      </c>
      <c r="C185" s="277">
        <v>316.39999999999998</v>
      </c>
      <c r="D185" s="278">
        <v>313.90000000000003</v>
      </c>
      <c r="E185" s="278">
        <v>309.00000000000006</v>
      </c>
      <c r="F185" s="278">
        <v>301.60000000000002</v>
      </c>
      <c r="G185" s="278">
        <v>296.70000000000005</v>
      </c>
      <c r="H185" s="278">
        <v>321.30000000000007</v>
      </c>
      <c r="I185" s="278">
        <v>326.20000000000005</v>
      </c>
      <c r="J185" s="278">
        <v>333.60000000000008</v>
      </c>
      <c r="K185" s="276">
        <v>318.8</v>
      </c>
      <c r="L185" s="276">
        <v>306.5</v>
      </c>
      <c r="M185" s="276">
        <v>17.31944</v>
      </c>
    </row>
    <row r="186" spans="1:13">
      <c r="A186" s="267">
        <v>177</v>
      </c>
      <c r="B186" s="276" t="s">
        <v>105</v>
      </c>
      <c r="C186" s="277">
        <v>964.45</v>
      </c>
      <c r="D186" s="278">
        <v>956.19999999999993</v>
      </c>
      <c r="E186" s="278">
        <v>945.39999999999986</v>
      </c>
      <c r="F186" s="278">
        <v>926.34999999999991</v>
      </c>
      <c r="G186" s="278">
        <v>915.54999999999984</v>
      </c>
      <c r="H186" s="278">
        <v>975.24999999999989</v>
      </c>
      <c r="I186" s="278">
        <v>986.04999999999984</v>
      </c>
      <c r="J186" s="278">
        <v>1005.0999999999999</v>
      </c>
      <c r="K186" s="276">
        <v>967</v>
      </c>
      <c r="L186" s="276">
        <v>937.15</v>
      </c>
      <c r="M186" s="276">
        <v>26.675350000000002</v>
      </c>
    </row>
    <row r="187" spans="1:13">
      <c r="A187" s="267">
        <v>178</v>
      </c>
      <c r="B187" s="276" t="s">
        <v>383</v>
      </c>
      <c r="C187" s="277">
        <v>95.95</v>
      </c>
      <c r="D187" s="278">
        <v>94.116666666666674</v>
      </c>
      <c r="E187" s="278">
        <v>91.333333333333343</v>
      </c>
      <c r="F187" s="278">
        <v>86.716666666666669</v>
      </c>
      <c r="G187" s="278">
        <v>83.933333333333337</v>
      </c>
      <c r="H187" s="278">
        <v>98.733333333333348</v>
      </c>
      <c r="I187" s="278">
        <v>101.51666666666668</v>
      </c>
      <c r="J187" s="278">
        <v>106.13333333333335</v>
      </c>
      <c r="K187" s="276">
        <v>96.9</v>
      </c>
      <c r="L187" s="276">
        <v>89.5</v>
      </c>
      <c r="M187" s="276">
        <v>101.57792000000001</v>
      </c>
    </row>
    <row r="188" spans="1:13">
      <c r="A188" s="267">
        <v>179</v>
      </c>
      <c r="B188" s="276" t="s">
        <v>384</v>
      </c>
      <c r="C188" s="277">
        <v>717.8</v>
      </c>
      <c r="D188" s="278">
        <v>720.68333333333339</v>
      </c>
      <c r="E188" s="278">
        <v>712.36666666666679</v>
      </c>
      <c r="F188" s="278">
        <v>706.93333333333339</v>
      </c>
      <c r="G188" s="278">
        <v>698.61666666666679</v>
      </c>
      <c r="H188" s="278">
        <v>726.11666666666679</v>
      </c>
      <c r="I188" s="278">
        <v>734.43333333333339</v>
      </c>
      <c r="J188" s="278">
        <v>739.86666666666679</v>
      </c>
      <c r="K188" s="276">
        <v>729</v>
      </c>
      <c r="L188" s="276">
        <v>715.25</v>
      </c>
      <c r="M188" s="276">
        <v>0.72819999999999996</v>
      </c>
    </row>
    <row r="189" spans="1:13">
      <c r="A189" s="267">
        <v>180</v>
      </c>
      <c r="B189" s="276" t="s">
        <v>1439</v>
      </c>
      <c r="C189" s="277">
        <v>199.35</v>
      </c>
      <c r="D189" s="278">
        <v>199.63333333333335</v>
      </c>
      <c r="E189" s="278">
        <v>195.26666666666671</v>
      </c>
      <c r="F189" s="278">
        <v>191.18333333333337</v>
      </c>
      <c r="G189" s="278">
        <v>186.81666666666672</v>
      </c>
      <c r="H189" s="278">
        <v>203.7166666666667</v>
      </c>
      <c r="I189" s="278">
        <v>208.08333333333331</v>
      </c>
      <c r="J189" s="278">
        <v>212.16666666666669</v>
      </c>
      <c r="K189" s="276">
        <v>204</v>
      </c>
      <c r="L189" s="276">
        <v>195.55</v>
      </c>
      <c r="M189" s="276">
        <v>1.9473800000000001</v>
      </c>
    </row>
    <row r="190" spans="1:13">
      <c r="A190" s="267">
        <v>181</v>
      </c>
      <c r="B190" s="276" t="s">
        <v>390</v>
      </c>
      <c r="C190" s="277">
        <v>81.55</v>
      </c>
      <c r="D190" s="278">
        <v>80.283333333333331</v>
      </c>
      <c r="E190" s="278">
        <v>78.266666666666666</v>
      </c>
      <c r="F190" s="278">
        <v>74.983333333333334</v>
      </c>
      <c r="G190" s="278">
        <v>72.966666666666669</v>
      </c>
      <c r="H190" s="278">
        <v>83.566666666666663</v>
      </c>
      <c r="I190" s="278">
        <v>85.583333333333314</v>
      </c>
      <c r="J190" s="278">
        <v>88.86666666666666</v>
      </c>
      <c r="K190" s="276">
        <v>82.3</v>
      </c>
      <c r="L190" s="276">
        <v>77</v>
      </c>
      <c r="M190" s="276">
        <v>49.298630000000003</v>
      </c>
    </row>
    <row r="191" spans="1:13">
      <c r="A191" s="267">
        <v>182</v>
      </c>
      <c r="B191" s="276" t="s">
        <v>250</v>
      </c>
      <c r="C191" s="277">
        <v>219.3</v>
      </c>
      <c r="D191" s="278">
        <v>219.78333333333333</v>
      </c>
      <c r="E191" s="278">
        <v>217.06666666666666</v>
      </c>
      <c r="F191" s="278">
        <v>214.83333333333334</v>
      </c>
      <c r="G191" s="278">
        <v>212.11666666666667</v>
      </c>
      <c r="H191" s="278">
        <v>222.01666666666665</v>
      </c>
      <c r="I191" s="278">
        <v>224.73333333333329</v>
      </c>
      <c r="J191" s="278">
        <v>226.96666666666664</v>
      </c>
      <c r="K191" s="276">
        <v>222.5</v>
      </c>
      <c r="L191" s="276">
        <v>217.55</v>
      </c>
      <c r="M191" s="276">
        <v>14.822480000000001</v>
      </c>
    </row>
    <row r="192" spans="1:13">
      <c r="A192" s="267">
        <v>183</v>
      </c>
      <c r="B192" s="276" t="s">
        <v>385</v>
      </c>
      <c r="C192" s="277">
        <v>348.95</v>
      </c>
      <c r="D192" s="278">
        <v>350.66666666666669</v>
      </c>
      <c r="E192" s="278">
        <v>345.33333333333337</v>
      </c>
      <c r="F192" s="278">
        <v>341.7166666666667</v>
      </c>
      <c r="G192" s="278">
        <v>336.38333333333338</v>
      </c>
      <c r="H192" s="278">
        <v>354.28333333333336</v>
      </c>
      <c r="I192" s="278">
        <v>359.61666666666673</v>
      </c>
      <c r="J192" s="278">
        <v>363.23333333333335</v>
      </c>
      <c r="K192" s="276">
        <v>356</v>
      </c>
      <c r="L192" s="276">
        <v>347.05</v>
      </c>
      <c r="M192" s="276">
        <v>1.7381500000000001</v>
      </c>
    </row>
    <row r="193" spans="1:13">
      <c r="A193" s="267">
        <v>184</v>
      </c>
      <c r="B193" s="276" t="s">
        <v>386</v>
      </c>
      <c r="C193" s="277">
        <v>379.35</v>
      </c>
      <c r="D193" s="278">
        <v>380.61666666666662</v>
      </c>
      <c r="E193" s="278">
        <v>373.73333333333323</v>
      </c>
      <c r="F193" s="278">
        <v>368.11666666666662</v>
      </c>
      <c r="G193" s="278">
        <v>361.23333333333323</v>
      </c>
      <c r="H193" s="278">
        <v>386.23333333333323</v>
      </c>
      <c r="I193" s="278">
        <v>393.11666666666656</v>
      </c>
      <c r="J193" s="278">
        <v>398.73333333333323</v>
      </c>
      <c r="K193" s="276">
        <v>387.5</v>
      </c>
      <c r="L193" s="276">
        <v>375</v>
      </c>
      <c r="M193" s="276">
        <v>14.58239</v>
      </c>
    </row>
    <row r="194" spans="1:13">
      <c r="A194" s="267">
        <v>185</v>
      </c>
      <c r="B194" s="276" t="s">
        <v>391</v>
      </c>
      <c r="C194" s="277">
        <v>731</v>
      </c>
      <c r="D194" s="278">
        <v>728.19999999999993</v>
      </c>
      <c r="E194" s="278">
        <v>720.44999999999982</v>
      </c>
      <c r="F194" s="278">
        <v>709.89999999999986</v>
      </c>
      <c r="G194" s="278">
        <v>702.14999999999975</v>
      </c>
      <c r="H194" s="278">
        <v>738.74999999999989</v>
      </c>
      <c r="I194" s="278">
        <v>746.50000000000011</v>
      </c>
      <c r="J194" s="278">
        <v>757.05</v>
      </c>
      <c r="K194" s="276">
        <v>735.95</v>
      </c>
      <c r="L194" s="276">
        <v>717.65</v>
      </c>
      <c r="M194" s="276">
        <v>0.21862999999999999</v>
      </c>
    </row>
    <row r="195" spans="1:13">
      <c r="A195" s="267">
        <v>186</v>
      </c>
      <c r="B195" s="276" t="s">
        <v>399</v>
      </c>
      <c r="C195" s="277">
        <v>886.9</v>
      </c>
      <c r="D195" s="278">
        <v>878.23333333333323</v>
      </c>
      <c r="E195" s="278">
        <v>865.46666666666647</v>
      </c>
      <c r="F195" s="278">
        <v>844.03333333333319</v>
      </c>
      <c r="G195" s="278">
        <v>831.26666666666642</v>
      </c>
      <c r="H195" s="278">
        <v>899.66666666666652</v>
      </c>
      <c r="I195" s="278">
        <v>912.43333333333317</v>
      </c>
      <c r="J195" s="278">
        <v>933.86666666666656</v>
      </c>
      <c r="K195" s="276">
        <v>891</v>
      </c>
      <c r="L195" s="276">
        <v>856.8</v>
      </c>
      <c r="M195" s="276">
        <v>7.3933999999999997</v>
      </c>
    </row>
    <row r="196" spans="1:13">
      <c r="A196" s="267">
        <v>187</v>
      </c>
      <c r="B196" s="276" t="s">
        <v>392</v>
      </c>
      <c r="C196" s="277">
        <v>32.9</v>
      </c>
      <c r="D196" s="278">
        <v>33.016666666666666</v>
      </c>
      <c r="E196" s="278">
        <v>32.633333333333333</v>
      </c>
      <c r="F196" s="278">
        <v>32.366666666666667</v>
      </c>
      <c r="G196" s="278">
        <v>31.983333333333334</v>
      </c>
      <c r="H196" s="278">
        <v>33.283333333333331</v>
      </c>
      <c r="I196" s="278">
        <v>33.666666666666657</v>
      </c>
      <c r="J196" s="278">
        <v>33.93333333333333</v>
      </c>
      <c r="K196" s="276">
        <v>33.4</v>
      </c>
      <c r="L196" s="276">
        <v>32.75</v>
      </c>
      <c r="M196" s="276">
        <v>4.77257</v>
      </c>
    </row>
    <row r="197" spans="1:13">
      <c r="A197" s="267">
        <v>188</v>
      </c>
      <c r="B197" s="276" t="s">
        <v>393</v>
      </c>
      <c r="C197" s="277">
        <v>718.9</v>
      </c>
      <c r="D197" s="278">
        <v>718.95000000000016</v>
      </c>
      <c r="E197" s="278">
        <v>703.90000000000032</v>
      </c>
      <c r="F197" s="278">
        <v>688.9000000000002</v>
      </c>
      <c r="G197" s="278">
        <v>673.85000000000036</v>
      </c>
      <c r="H197" s="278">
        <v>733.95000000000027</v>
      </c>
      <c r="I197" s="278">
        <v>749.00000000000023</v>
      </c>
      <c r="J197" s="278">
        <v>764.00000000000023</v>
      </c>
      <c r="K197" s="276">
        <v>734</v>
      </c>
      <c r="L197" s="276">
        <v>703.95</v>
      </c>
      <c r="M197" s="276">
        <v>0.86007999999999996</v>
      </c>
    </row>
    <row r="198" spans="1:13">
      <c r="A198" s="267">
        <v>189</v>
      </c>
      <c r="B198" s="276" t="s">
        <v>106</v>
      </c>
      <c r="C198" s="277">
        <v>918.8</v>
      </c>
      <c r="D198" s="278">
        <v>917.11666666666667</v>
      </c>
      <c r="E198" s="278">
        <v>910.93333333333339</v>
      </c>
      <c r="F198" s="278">
        <v>903.06666666666672</v>
      </c>
      <c r="G198" s="278">
        <v>896.88333333333344</v>
      </c>
      <c r="H198" s="278">
        <v>924.98333333333335</v>
      </c>
      <c r="I198" s="278">
        <v>931.16666666666652</v>
      </c>
      <c r="J198" s="278">
        <v>939.0333333333333</v>
      </c>
      <c r="K198" s="276">
        <v>923.3</v>
      </c>
      <c r="L198" s="276">
        <v>909.25</v>
      </c>
      <c r="M198" s="276">
        <v>10.42065</v>
      </c>
    </row>
    <row r="199" spans="1:13">
      <c r="A199" s="267">
        <v>190</v>
      </c>
      <c r="B199" s="276" t="s">
        <v>108</v>
      </c>
      <c r="C199" s="277">
        <v>980.4</v>
      </c>
      <c r="D199" s="278">
        <v>972.58333333333337</v>
      </c>
      <c r="E199" s="278">
        <v>960.4666666666667</v>
      </c>
      <c r="F199" s="278">
        <v>940.5333333333333</v>
      </c>
      <c r="G199" s="278">
        <v>928.41666666666663</v>
      </c>
      <c r="H199" s="278">
        <v>992.51666666666677</v>
      </c>
      <c r="I199" s="278">
        <v>1004.6333333333333</v>
      </c>
      <c r="J199" s="278">
        <v>1024.5666666666668</v>
      </c>
      <c r="K199" s="276">
        <v>984.7</v>
      </c>
      <c r="L199" s="276">
        <v>952.65</v>
      </c>
      <c r="M199" s="276">
        <v>52.590919999999997</v>
      </c>
    </row>
    <row r="200" spans="1:13">
      <c r="A200" s="267">
        <v>191</v>
      </c>
      <c r="B200" s="276" t="s">
        <v>109</v>
      </c>
      <c r="C200" s="277">
        <v>2578.5</v>
      </c>
      <c r="D200" s="278">
        <v>2568</v>
      </c>
      <c r="E200" s="278">
        <v>2543.65</v>
      </c>
      <c r="F200" s="278">
        <v>2508.8000000000002</v>
      </c>
      <c r="G200" s="278">
        <v>2484.4500000000003</v>
      </c>
      <c r="H200" s="278">
        <v>2602.85</v>
      </c>
      <c r="I200" s="278">
        <v>2627.2000000000003</v>
      </c>
      <c r="J200" s="278">
        <v>2662.0499999999997</v>
      </c>
      <c r="K200" s="276">
        <v>2592.35</v>
      </c>
      <c r="L200" s="276">
        <v>2533.15</v>
      </c>
      <c r="M200" s="276">
        <v>27.959720000000001</v>
      </c>
    </row>
    <row r="201" spans="1:13">
      <c r="A201" s="267">
        <v>192</v>
      </c>
      <c r="B201" s="276" t="s">
        <v>252</v>
      </c>
      <c r="C201" s="277">
        <v>3025.65</v>
      </c>
      <c r="D201" s="278">
        <v>3009.9166666666665</v>
      </c>
      <c r="E201" s="278">
        <v>2986.1333333333332</v>
      </c>
      <c r="F201" s="278">
        <v>2946.6166666666668</v>
      </c>
      <c r="G201" s="278">
        <v>2922.8333333333335</v>
      </c>
      <c r="H201" s="278">
        <v>3049.4333333333329</v>
      </c>
      <c r="I201" s="278">
        <v>3073.2166666666667</v>
      </c>
      <c r="J201" s="278">
        <v>3112.7333333333327</v>
      </c>
      <c r="K201" s="276">
        <v>3033.7</v>
      </c>
      <c r="L201" s="276">
        <v>2970.4</v>
      </c>
      <c r="M201" s="276">
        <v>3.4204400000000001</v>
      </c>
    </row>
    <row r="202" spans="1:13">
      <c r="A202" s="267">
        <v>193</v>
      </c>
      <c r="B202" s="276" t="s">
        <v>110</v>
      </c>
      <c r="C202" s="277">
        <v>1416</v>
      </c>
      <c r="D202" s="278">
        <v>1417.6666666666667</v>
      </c>
      <c r="E202" s="278">
        <v>1397.3333333333335</v>
      </c>
      <c r="F202" s="278">
        <v>1378.6666666666667</v>
      </c>
      <c r="G202" s="278">
        <v>1358.3333333333335</v>
      </c>
      <c r="H202" s="278">
        <v>1436.3333333333335</v>
      </c>
      <c r="I202" s="278">
        <v>1456.666666666667</v>
      </c>
      <c r="J202" s="278">
        <v>1475.3333333333335</v>
      </c>
      <c r="K202" s="276">
        <v>1438</v>
      </c>
      <c r="L202" s="276">
        <v>1399</v>
      </c>
      <c r="M202" s="276">
        <v>78.700959999999995</v>
      </c>
    </row>
    <row r="203" spans="1:13">
      <c r="A203" s="267">
        <v>194</v>
      </c>
      <c r="B203" s="276" t="s">
        <v>253</v>
      </c>
      <c r="C203" s="277">
        <v>695.85</v>
      </c>
      <c r="D203" s="278">
        <v>691.26666666666677</v>
      </c>
      <c r="E203" s="278">
        <v>684.93333333333351</v>
      </c>
      <c r="F203" s="278">
        <v>674.01666666666677</v>
      </c>
      <c r="G203" s="278">
        <v>667.68333333333351</v>
      </c>
      <c r="H203" s="278">
        <v>702.18333333333351</v>
      </c>
      <c r="I203" s="278">
        <v>708.51666666666677</v>
      </c>
      <c r="J203" s="278">
        <v>719.43333333333351</v>
      </c>
      <c r="K203" s="276">
        <v>697.6</v>
      </c>
      <c r="L203" s="276">
        <v>680.35</v>
      </c>
      <c r="M203" s="276">
        <v>50.316549999999999</v>
      </c>
    </row>
    <row r="204" spans="1:13">
      <c r="A204" s="267">
        <v>195</v>
      </c>
      <c r="B204" s="276" t="s">
        <v>251</v>
      </c>
      <c r="C204" s="277">
        <v>960.85</v>
      </c>
      <c r="D204" s="278">
        <v>955.44999999999993</v>
      </c>
      <c r="E204" s="278">
        <v>942.89999999999986</v>
      </c>
      <c r="F204" s="278">
        <v>924.94999999999993</v>
      </c>
      <c r="G204" s="278">
        <v>912.39999999999986</v>
      </c>
      <c r="H204" s="278">
        <v>973.39999999999986</v>
      </c>
      <c r="I204" s="278">
        <v>985.94999999999982</v>
      </c>
      <c r="J204" s="278">
        <v>1003.8999999999999</v>
      </c>
      <c r="K204" s="276">
        <v>968</v>
      </c>
      <c r="L204" s="276">
        <v>937.5</v>
      </c>
      <c r="M204" s="276">
        <v>9.5613600000000005</v>
      </c>
    </row>
    <row r="205" spans="1:13">
      <c r="A205" s="267">
        <v>196</v>
      </c>
      <c r="B205" s="276" t="s">
        <v>394</v>
      </c>
      <c r="C205" s="277">
        <v>230.1</v>
      </c>
      <c r="D205" s="278">
        <v>228.35</v>
      </c>
      <c r="E205" s="278">
        <v>225.7</v>
      </c>
      <c r="F205" s="278">
        <v>221.29999999999998</v>
      </c>
      <c r="G205" s="278">
        <v>218.64999999999998</v>
      </c>
      <c r="H205" s="278">
        <v>232.75</v>
      </c>
      <c r="I205" s="278">
        <v>235.40000000000003</v>
      </c>
      <c r="J205" s="278">
        <v>239.8</v>
      </c>
      <c r="K205" s="276">
        <v>231</v>
      </c>
      <c r="L205" s="276">
        <v>223.95</v>
      </c>
      <c r="M205" s="276">
        <v>4.00162</v>
      </c>
    </row>
    <row r="206" spans="1:13">
      <c r="A206" s="267">
        <v>197</v>
      </c>
      <c r="B206" s="276" t="s">
        <v>395</v>
      </c>
      <c r="C206" s="277">
        <v>297.45</v>
      </c>
      <c r="D206" s="278">
        <v>298.76666666666665</v>
      </c>
      <c r="E206" s="278">
        <v>294.68333333333328</v>
      </c>
      <c r="F206" s="278">
        <v>291.91666666666663</v>
      </c>
      <c r="G206" s="278">
        <v>287.83333333333326</v>
      </c>
      <c r="H206" s="278">
        <v>301.5333333333333</v>
      </c>
      <c r="I206" s="278">
        <v>305.61666666666667</v>
      </c>
      <c r="J206" s="278">
        <v>308.38333333333333</v>
      </c>
      <c r="K206" s="276">
        <v>302.85000000000002</v>
      </c>
      <c r="L206" s="276">
        <v>296</v>
      </c>
      <c r="M206" s="276">
        <v>0.66779999999999995</v>
      </c>
    </row>
    <row r="207" spans="1:13">
      <c r="A207" s="267">
        <v>198</v>
      </c>
      <c r="B207" s="276" t="s">
        <v>111</v>
      </c>
      <c r="C207" s="277">
        <v>3043.85</v>
      </c>
      <c r="D207" s="278">
        <v>3068.35</v>
      </c>
      <c r="E207" s="278">
        <v>3012.75</v>
      </c>
      <c r="F207" s="278">
        <v>2981.65</v>
      </c>
      <c r="G207" s="278">
        <v>2926.05</v>
      </c>
      <c r="H207" s="278">
        <v>3099.45</v>
      </c>
      <c r="I207" s="278">
        <v>3155.0499999999993</v>
      </c>
      <c r="J207" s="278">
        <v>3186.1499999999996</v>
      </c>
      <c r="K207" s="276">
        <v>3123.95</v>
      </c>
      <c r="L207" s="276">
        <v>3037.25</v>
      </c>
      <c r="M207" s="276">
        <v>15.99835</v>
      </c>
    </row>
    <row r="208" spans="1:13">
      <c r="A208" s="267">
        <v>199</v>
      </c>
      <c r="B208" s="276" t="s">
        <v>396</v>
      </c>
      <c r="C208" s="277">
        <v>26.9</v>
      </c>
      <c r="D208" s="278">
        <v>26.75</v>
      </c>
      <c r="E208" s="278">
        <v>25.75</v>
      </c>
      <c r="F208" s="278">
        <v>24.6</v>
      </c>
      <c r="G208" s="278">
        <v>23.6</v>
      </c>
      <c r="H208" s="278">
        <v>27.9</v>
      </c>
      <c r="I208" s="278">
        <v>28.9</v>
      </c>
      <c r="J208" s="278">
        <v>30.049999999999997</v>
      </c>
      <c r="K208" s="276">
        <v>27.75</v>
      </c>
      <c r="L208" s="276">
        <v>25.6</v>
      </c>
      <c r="M208" s="276">
        <v>172.85013000000001</v>
      </c>
    </row>
    <row r="209" spans="1:13">
      <c r="A209" s="267">
        <v>200</v>
      </c>
      <c r="B209" s="276" t="s">
        <v>398</v>
      </c>
      <c r="C209" s="277">
        <v>144.19999999999999</v>
      </c>
      <c r="D209" s="278">
        <v>142.98333333333332</v>
      </c>
      <c r="E209" s="278">
        <v>140.71666666666664</v>
      </c>
      <c r="F209" s="278">
        <v>137.23333333333332</v>
      </c>
      <c r="G209" s="278">
        <v>134.96666666666664</v>
      </c>
      <c r="H209" s="278">
        <v>146.46666666666664</v>
      </c>
      <c r="I209" s="278">
        <v>148.73333333333335</v>
      </c>
      <c r="J209" s="278">
        <v>152.21666666666664</v>
      </c>
      <c r="K209" s="276">
        <v>145.25</v>
      </c>
      <c r="L209" s="276">
        <v>139.5</v>
      </c>
      <c r="M209" s="276">
        <v>5.3618300000000003</v>
      </c>
    </row>
    <row r="210" spans="1:13">
      <c r="A210" s="267">
        <v>201</v>
      </c>
      <c r="B210" s="276" t="s">
        <v>114</v>
      </c>
      <c r="C210" s="277">
        <v>254.3</v>
      </c>
      <c r="D210" s="278">
        <v>250.61666666666665</v>
      </c>
      <c r="E210" s="278">
        <v>243.23333333333329</v>
      </c>
      <c r="F210" s="278">
        <v>232.16666666666666</v>
      </c>
      <c r="G210" s="278">
        <v>224.7833333333333</v>
      </c>
      <c r="H210" s="278">
        <v>261.68333333333328</v>
      </c>
      <c r="I210" s="278">
        <v>269.06666666666666</v>
      </c>
      <c r="J210" s="278">
        <v>280.13333333333327</v>
      </c>
      <c r="K210" s="276">
        <v>258</v>
      </c>
      <c r="L210" s="276">
        <v>239.55</v>
      </c>
      <c r="M210" s="276">
        <v>249.02368999999999</v>
      </c>
    </row>
    <row r="211" spans="1:13">
      <c r="A211" s="267">
        <v>202</v>
      </c>
      <c r="B211" s="276" t="s">
        <v>400</v>
      </c>
      <c r="C211" s="277">
        <v>62.35</v>
      </c>
      <c r="D211" s="278">
        <v>61.949999999999996</v>
      </c>
      <c r="E211" s="278">
        <v>60.899999999999991</v>
      </c>
      <c r="F211" s="278">
        <v>59.449999999999996</v>
      </c>
      <c r="G211" s="278">
        <v>58.399999999999991</v>
      </c>
      <c r="H211" s="278">
        <v>63.399999999999991</v>
      </c>
      <c r="I211" s="278">
        <v>64.449999999999989</v>
      </c>
      <c r="J211" s="278">
        <v>65.899999999999991</v>
      </c>
      <c r="K211" s="276">
        <v>63</v>
      </c>
      <c r="L211" s="276">
        <v>60.5</v>
      </c>
      <c r="M211" s="276">
        <v>23.097090000000001</v>
      </c>
    </row>
    <row r="212" spans="1:13">
      <c r="A212" s="267">
        <v>203</v>
      </c>
      <c r="B212" s="276" t="s">
        <v>115</v>
      </c>
      <c r="C212" s="277">
        <v>222.75</v>
      </c>
      <c r="D212" s="278">
        <v>221.66666666666666</v>
      </c>
      <c r="E212" s="278">
        <v>219.68333333333331</v>
      </c>
      <c r="F212" s="278">
        <v>216.61666666666665</v>
      </c>
      <c r="G212" s="278">
        <v>214.6333333333333</v>
      </c>
      <c r="H212" s="278">
        <v>224.73333333333332</v>
      </c>
      <c r="I212" s="278">
        <v>226.71666666666667</v>
      </c>
      <c r="J212" s="278">
        <v>229.78333333333333</v>
      </c>
      <c r="K212" s="276">
        <v>223.65</v>
      </c>
      <c r="L212" s="276">
        <v>218.6</v>
      </c>
      <c r="M212" s="276">
        <v>65.745509999999996</v>
      </c>
    </row>
    <row r="213" spans="1:13">
      <c r="A213" s="267">
        <v>204</v>
      </c>
      <c r="B213" s="276" t="s">
        <v>116</v>
      </c>
      <c r="C213" s="277">
        <v>2426.5</v>
      </c>
      <c r="D213" s="278">
        <v>2419.0666666666666</v>
      </c>
      <c r="E213" s="278">
        <v>2408.1333333333332</v>
      </c>
      <c r="F213" s="278">
        <v>2389.7666666666664</v>
      </c>
      <c r="G213" s="278">
        <v>2378.833333333333</v>
      </c>
      <c r="H213" s="278">
        <v>2437.4333333333334</v>
      </c>
      <c r="I213" s="278">
        <v>2448.3666666666668</v>
      </c>
      <c r="J213" s="278">
        <v>2466.7333333333336</v>
      </c>
      <c r="K213" s="276">
        <v>2430</v>
      </c>
      <c r="L213" s="276">
        <v>2400.6999999999998</v>
      </c>
      <c r="M213" s="276">
        <v>16.144860000000001</v>
      </c>
    </row>
    <row r="214" spans="1:13">
      <c r="A214" s="267">
        <v>205</v>
      </c>
      <c r="B214" s="276" t="s">
        <v>254</v>
      </c>
      <c r="C214" s="277">
        <v>244.05</v>
      </c>
      <c r="D214" s="278">
        <v>243.46666666666667</v>
      </c>
      <c r="E214" s="278">
        <v>241.08333333333334</v>
      </c>
      <c r="F214" s="278">
        <v>238.11666666666667</v>
      </c>
      <c r="G214" s="278">
        <v>235.73333333333335</v>
      </c>
      <c r="H214" s="278">
        <v>246.43333333333334</v>
      </c>
      <c r="I214" s="278">
        <v>248.81666666666666</v>
      </c>
      <c r="J214" s="278">
        <v>251.78333333333333</v>
      </c>
      <c r="K214" s="276">
        <v>245.85</v>
      </c>
      <c r="L214" s="276">
        <v>240.5</v>
      </c>
      <c r="M214" s="276">
        <v>8.8673500000000001</v>
      </c>
    </row>
    <row r="215" spans="1:13">
      <c r="A215" s="267">
        <v>206</v>
      </c>
      <c r="B215" s="276" t="s">
        <v>401</v>
      </c>
      <c r="C215" s="277">
        <v>36852.400000000001</v>
      </c>
      <c r="D215" s="278">
        <v>37028.116666666669</v>
      </c>
      <c r="E215" s="278">
        <v>36569.383333333339</v>
      </c>
      <c r="F215" s="278">
        <v>36286.366666666669</v>
      </c>
      <c r="G215" s="278">
        <v>35827.633333333339</v>
      </c>
      <c r="H215" s="278">
        <v>37311.133333333339</v>
      </c>
      <c r="I215" s="278">
        <v>37769.866666666676</v>
      </c>
      <c r="J215" s="278">
        <v>38052.883333333339</v>
      </c>
      <c r="K215" s="276">
        <v>37486.85</v>
      </c>
      <c r="L215" s="276">
        <v>36745.1</v>
      </c>
      <c r="M215" s="276">
        <v>5.4039999999999998E-2</v>
      </c>
    </row>
    <row r="216" spans="1:13">
      <c r="A216" s="267">
        <v>207</v>
      </c>
      <c r="B216" s="276" t="s">
        <v>397</v>
      </c>
      <c r="C216" s="277">
        <v>45.4</v>
      </c>
      <c r="D216" s="278">
        <v>45.116666666666667</v>
      </c>
      <c r="E216" s="278">
        <v>44.333333333333336</v>
      </c>
      <c r="F216" s="278">
        <v>43.266666666666666</v>
      </c>
      <c r="G216" s="278">
        <v>42.483333333333334</v>
      </c>
      <c r="H216" s="278">
        <v>46.183333333333337</v>
      </c>
      <c r="I216" s="278">
        <v>46.966666666666669</v>
      </c>
      <c r="J216" s="278">
        <v>48.033333333333339</v>
      </c>
      <c r="K216" s="276">
        <v>45.9</v>
      </c>
      <c r="L216" s="276">
        <v>44.05</v>
      </c>
      <c r="M216" s="276">
        <v>46.404339999999998</v>
      </c>
    </row>
    <row r="217" spans="1:13">
      <c r="A217" s="267">
        <v>208</v>
      </c>
      <c r="B217" s="276" t="s">
        <v>255</v>
      </c>
      <c r="C217" s="277">
        <v>41.05</v>
      </c>
      <c r="D217" s="278">
        <v>41.133333333333333</v>
      </c>
      <c r="E217" s="278">
        <v>40.266666666666666</v>
      </c>
      <c r="F217" s="278">
        <v>39.483333333333334</v>
      </c>
      <c r="G217" s="278">
        <v>38.616666666666667</v>
      </c>
      <c r="H217" s="278">
        <v>41.916666666666664</v>
      </c>
      <c r="I217" s="278">
        <v>42.783333333333324</v>
      </c>
      <c r="J217" s="278">
        <v>43.566666666666663</v>
      </c>
      <c r="K217" s="276">
        <v>42</v>
      </c>
      <c r="L217" s="276">
        <v>40.35</v>
      </c>
      <c r="M217" s="276">
        <v>25.332439999999998</v>
      </c>
    </row>
    <row r="218" spans="1:13">
      <c r="A218" s="267">
        <v>209</v>
      </c>
      <c r="B218" s="276" t="s">
        <v>415</v>
      </c>
      <c r="C218" s="277">
        <v>80.900000000000006</v>
      </c>
      <c r="D218" s="278">
        <v>80.566666666666663</v>
      </c>
      <c r="E218" s="278">
        <v>79.333333333333329</v>
      </c>
      <c r="F218" s="278">
        <v>77.766666666666666</v>
      </c>
      <c r="G218" s="278">
        <v>76.533333333333331</v>
      </c>
      <c r="H218" s="278">
        <v>82.133333333333326</v>
      </c>
      <c r="I218" s="278">
        <v>83.366666666666674</v>
      </c>
      <c r="J218" s="278">
        <v>84.933333333333323</v>
      </c>
      <c r="K218" s="276">
        <v>81.8</v>
      </c>
      <c r="L218" s="276">
        <v>79</v>
      </c>
      <c r="M218" s="276">
        <v>56.257089999999998</v>
      </c>
    </row>
    <row r="219" spans="1:13">
      <c r="A219" s="267">
        <v>210</v>
      </c>
      <c r="B219" s="276" t="s">
        <v>117</v>
      </c>
      <c r="C219" s="277">
        <v>220.8</v>
      </c>
      <c r="D219" s="278">
        <v>221.06666666666669</v>
      </c>
      <c r="E219" s="278">
        <v>216.23333333333338</v>
      </c>
      <c r="F219" s="278">
        <v>211.66666666666669</v>
      </c>
      <c r="G219" s="278">
        <v>206.83333333333337</v>
      </c>
      <c r="H219" s="278">
        <v>225.63333333333338</v>
      </c>
      <c r="I219" s="278">
        <v>230.4666666666667</v>
      </c>
      <c r="J219" s="278">
        <v>235.03333333333339</v>
      </c>
      <c r="K219" s="276">
        <v>225.9</v>
      </c>
      <c r="L219" s="276">
        <v>216.5</v>
      </c>
      <c r="M219" s="276">
        <v>171.11802</v>
      </c>
    </row>
    <row r="220" spans="1:13">
      <c r="A220" s="267">
        <v>211</v>
      </c>
      <c r="B220" s="276" t="s">
        <v>118</v>
      </c>
      <c r="C220" s="277">
        <v>531.70000000000005</v>
      </c>
      <c r="D220" s="278">
        <v>530.33333333333337</v>
      </c>
      <c r="E220" s="278">
        <v>525.66666666666674</v>
      </c>
      <c r="F220" s="278">
        <v>519.63333333333333</v>
      </c>
      <c r="G220" s="278">
        <v>514.9666666666667</v>
      </c>
      <c r="H220" s="278">
        <v>536.36666666666679</v>
      </c>
      <c r="I220" s="278">
        <v>541.03333333333353</v>
      </c>
      <c r="J220" s="278">
        <v>547.06666666666683</v>
      </c>
      <c r="K220" s="276">
        <v>535</v>
      </c>
      <c r="L220" s="276">
        <v>524.29999999999995</v>
      </c>
      <c r="M220" s="276">
        <v>165.4975</v>
      </c>
    </row>
    <row r="221" spans="1:13">
      <c r="A221" s="267">
        <v>213</v>
      </c>
      <c r="B221" s="276" t="s">
        <v>256</v>
      </c>
      <c r="C221" s="277">
        <v>1549.45</v>
      </c>
      <c r="D221" s="278">
        <v>1542.7833333333335</v>
      </c>
      <c r="E221" s="278">
        <v>1530.666666666667</v>
      </c>
      <c r="F221" s="278">
        <v>1511.8833333333334</v>
      </c>
      <c r="G221" s="278">
        <v>1499.7666666666669</v>
      </c>
      <c r="H221" s="278">
        <v>1561.5666666666671</v>
      </c>
      <c r="I221" s="278">
        <v>1573.6833333333334</v>
      </c>
      <c r="J221" s="278">
        <v>1592.4666666666672</v>
      </c>
      <c r="K221" s="276">
        <v>1554.9</v>
      </c>
      <c r="L221" s="276">
        <v>1524</v>
      </c>
      <c r="M221" s="276">
        <v>5.8683500000000004</v>
      </c>
    </row>
    <row r="222" spans="1:13">
      <c r="A222" s="267">
        <v>214</v>
      </c>
      <c r="B222" s="276" t="s">
        <v>119</v>
      </c>
      <c r="C222" s="277">
        <v>503.9</v>
      </c>
      <c r="D222" s="278">
        <v>501.45</v>
      </c>
      <c r="E222" s="278">
        <v>496.95</v>
      </c>
      <c r="F222" s="278">
        <v>490</v>
      </c>
      <c r="G222" s="278">
        <v>485.5</v>
      </c>
      <c r="H222" s="278">
        <v>508.4</v>
      </c>
      <c r="I222" s="278">
        <v>512.9</v>
      </c>
      <c r="J222" s="278">
        <v>519.84999999999991</v>
      </c>
      <c r="K222" s="276">
        <v>505.95</v>
      </c>
      <c r="L222" s="276">
        <v>494.5</v>
      </c>
      <c r="M222" s="276">
        <v>20.45373</v>
      </c>
    </row>
    <row r="223" spans="1:13">
      <c r="A223" s="267">
        <v>215</v>
      </c>
      <c r="B223" s="276" t="s">
        <v>403</v>
      </c>
      <c r="C223" s="277">
        <v>2945.8</v>
      </c>
      <c r="D223" s="278">
        <v>2932.6</v>
      </c>
      <c r="E223" s="278">
        <v>2915.2</v>
      </c>
      <c r="F223" s="278">
        <v>2884.6</v>
      </c>
      <c r="G223" s="278">
        <v>2867.2</v>
      </c>
      <c r="H223" s="278">
        <v>2963.2</v>
      </c>
      <c r="I223" s="278">
        <v>2980.6000000000004</v>
      </c>
      <c r="J223" s="278">
        <v>3011.2</v>
      </c>
      <c r="K223" s="276">
        <v>2950</v>
      </c>
      <c r="L223" s="276">
        <v>2902</v>
      </c>
      <c r="M223" s="276">
        <v>2.9229999999999999E-2</v>
      </c>
    </row>
    <row r="224" spans="1:13">
      <c r="A224" s="267">
        <v>216</v>
      </c>
      <c r="B224" s="276" t="s">
        <v>257</v>
      </c>
      <c r="C224" s="277">
        <v>31.95</v>
      </c>
      <c r="D224" s="278">
        <v>32.199999999999996</v>
      </c>
      <c r="E224" s="278">
        <v>31.54999999999999</v>
      </c>
      <c r="F224" s="278">
        <v>31.149999999999995</v>
      </c>
      <c r="G224" s="278">
        <v>30.499999999999989</v>
      </c>
      <c r="H224" s="278">
        <v>32.599999999999994</v>
      </c>
      <c r="I224" s="278">
        <v>33.25</v>
      </c>
      <c r="J224" s="278">
        <v>33.649999999999991</v>
      </c>
      <c r="K224" s="276">
        <v>32.85</v>
      </c>
      <c r="L224" s="276">
        <v>31.8</v>
      </c>
      <c r="M224" s="276">
        <v>139.11775</v>
      </c>
    </row>
    <row r="225" spans="1:13">
      <c r="A225" s="267">
        <v>217</v>
      </c>
      <c r="B225" s="276" t="s">
        <v>120</v>
      </c>
      <c r="C225" s="277">
        <v>11.9</v>
      </c>
      <c r="D225" s="278">
        <v>11.833333333333334</v>
      </c>
      <c r="E225" s="278">
        <v>11.516666666666667</v>
      </c>
      <c r="F225" s="278">
        <v>11.133333333333333</v>
      </c>
      <c r="G225" s="278">
        <v>10.816666666666666</v>
      </c>
      <c r="H225" s="278">
        <v>12.216666666666669</v>
      </c>
      <c r="I225" s="278">
        <v>12.533333333333335</v>
      </c>
      <c r="J225" s="278">
        <v>12.91666666666667</v>
      </c>
      <c r="K225" s="276">
        <v>12.15</v>
      </c>
      <c r="L225" s="276">
        <v>11.45</v>
      </c>
      <c r="M225" s="276">
        <v>6499.73524</v>
      </c>
    </row>
    <row r="226" spans="1:13">
      <c r="A226" s="267">
        <v>218</v>
      </c>
      <c r="B226" s="276" t="s">
        <v>404</v>
      </c>
      <c r="C226" s="277">
        <v>36.9</v>
      </c>
      <c r="D226" s="278">
        <v>37.483333333333327</v>
      </c>
      <c r="E226" s="278">
        <v>36.016666666666652</v>
      </c>
      <c r="F226" s="278">
        <v>35.133333333333326</v>
      </c>
      <c r="G226" s="278">
        <v>33.66666666666665</v>
      </c>
      <c r="H226" s="278">
        <v>38.366666666666653</v>
      </c>
      <c r="I226" s="278">
        <v>39.833333333333336</v>
      </c>
      <c r="J226" s="278">
        <v>40.716666666666654</v>
      </c>
      <c r="K226" s="276">
        <v>38.950000000000003</v>
      </c>
      <c r="L226" s="276">
        <v>36.6</v>
      </c>
      <c r="M226" s="276">
        <v>150.23736</v>
      </c>
    </row>
    <row r="227" spans="1:13">
      <c r="A227" s="267">
        <v>219</v>
      </c>
      <c r="B227" s="276" t="s">
        <v>121</v>
      </c>
      <c r="C227" s="277">
        <v>38.6</v>
      </c>
      <c r="D227" s="278">
        <v>38.483333333333334</v>
      </c>
      <c r="E227" s="278">
        <v>37.81666666666667</v>
      </c>
      <c r="F227" s="278">
        <v>37.033333333333339</v>
      </c>
      <c r="G227" s="278">
        <v>36.366666666666674</v>
      </c>
      <c r="H227" s="278">
        <v>39.266666666666666</v>
      </c>
      <c r="I227" s="278">
        <v>39.933333333333323</v>
      </c>
      <c r="J227" s="278">
        <v>40.716666666666661</v>
      </c>
      <c r="K227" s="276">
        <v>39.15</v>
      </c>
      <c r="L227" s="276">
        <v>37.700000000000003</v>
      </c>
      <c r="M227" s="276">
        <v>487.22834</v>
      </c>
    </row>
    <row r="228" spans="1:13">
      <c r="A228" s="267">
        <v>220</v>
      </c>
      <c r="B228" s="276" t="s">
        <v>416</v>
      </c>
      <c r="C228" s="277">
        <v>228.9</v>
      </c>
      <c r="D228" s="278">
        <v>225.75</v>
      </c>
      <c r="E228" s="278">
        <v>221.4</v>
      </c>
      <c r="F228" s="278">
        <v>213.9</v>
      </c>
      <c r="G228" s="278">
        <v>209.55</v>
      </c>
      <c r="H228" s="278">
        <v>233.25</v>
      </c>
      <c r="I228" s="278">
        <v>237.60000000000002</v>
      </c>
      <c r="J228" s="278">
        <v>245.1</v>
      </c>
      <c r="K228" s="276">
        <v>230.1</v>
      </c>
      <c r="L228" s="276">
        <v>218.25</v>
      </c>
      <c r="M228" s="276">
        <v>18.428229999999999</v>
      </c>
    </row>
    <row r="229" spans="1:13">
      <c r="A229" s="267">
        <v>221</v>
      </c>
      <c r="B229" s="276" t="s">
        <v>405</v>
      </c>
      <c r="C229" s="277">
        <v>1207.2</v>
      </c>
      <c r="D229" s="278">
        <v>1210.0666666666666</v>
      </c>
      <c r="E229" s="278">
        <v>1185.1333333333332</v>
      </c>
      <c r="F229" s="278">
        <v>1163.0666666666666</v>
      </c>
      <c r="G229" s="278">
        <v>1138.1333333333332</v>
      </c>
      <c r="H229" s="278">
        <v>1232.1333333333332</v>
      </c>
      <c r="I229" s="278">
        <v>1257.0666666666666</v>
      </c>
      <c r="J229" s="278">
        <v>1279.1333333333332</v>
      </c>
      <c r="K229" s="276">
        <v>1235</v>
      </c>
      <c r="L229" s="276">
        <v>1188</v>
      </c>
      <c r="M229" s="276">
        <v>0.85850000000000004</v>
      </c>
    </row>
    <row r="230" spans="1:13">
      <c r="A230" s="267">
        <v>222</v>
      </c>
      <c r="B230" s="276" t="s">
        <v>406</v>
      </c>
      <c r="C230" s="277">
        <v>9.4499999999999993</v>
      </c>
      <c r="D230" s="278">
        <v>9.4833333333333343</v>
      </c>
      <c r="E230" s="278">
        <v>9.3166666666666682</v>
      </c>
      <c r="F230" s="278">
        <v>9.1833333333333336</v>
      </c>
      <c r="G230" s="278">
        <v>9.0166666666666675</v>
      </c>
      <c r="H230" s="278">
        <v>9.6166666666666689</v>
      </c>
      <c r="I230" s="278">
        <v>9.7833333333333332</v>
      </c>
      <c r="J230" s="278">
        <v>9.9166666666666696</v>
      </c>
      <c r="K230" s="276">
        <v>9.65</v>
      </c>
      <c r="L230" s="276">
        <v>9.35</v>
      </c>
      <c r="M230" s="276">
        <v>35.766390000000001</v>
      </c>
    </row>
    <row r="231" spans="1:13">
      <c r="A231" s="267">
        <v>223</v>
      </c>
      <c r="B231" s="276" t="s">
        <v>122</v>
      </c>
      <c r="C231" s="277">
        <v>506.7</v>
      </c>
      <c r="D231" s="278">
        <v>508.54999999999995</v>
      </c>
      <c r="E231" s="278">
        <v>503.19999999999993</v>
      </c>
      <c r="F231" s="278">
        <v>499.7</v>
      </c>
      <c r="G231" s="278">
        <v>494.34999999999997</v>
      </c>
      <c r="H231" s="278">
        <v>512.04999999999995</v>
      </c>
      <c r="I231" s="278">
        <v>517.39999999999986</v>
      </c>
      <c r="J231" s="278">
        <v>520.89999999999986</v>
      </c>
      <c r="K231" s="276">
        <v>513.9</v>
      </c>
      <c r="L231" s="276">
        <v>505.05</v>
      </c>
      <c r="M231" s="276">
        <v>26.132159999999999</v>
      </c>
    </row>
    <row r="232" spans="1:13">
      <c r="A232" s="267">
        <v>224</v>
      </c>
      <c r="B232" s="276" t="s">
        <v>407</v>
      </c>
      <c r="C232" s="277">
        <v>115.45</v>
      </c>
      <c r="D232" s="278">
        <v>115.98333333333333</v>
      </c>
      <c r="E232" s="278">
        <v>113.76666666666667</v>
      </c>
      <c r="F232" s="278">
        <v>112.08333333333333</v>
      </c>
      <c r="G232" s="278">
        <v>109.86666666666666</v>
      </c>
      <c r="H232" s="278">
        <v>117.66666666666667</v>
      </c>
      <c r="I232" s="278">
        <v>119.88333333333334</v>
      </c>
      <c r="J232" s="278">
        <v>121.56666666666668</v>
      </c>
      <c r="K232" s="276">
        <v>118.2</v>
      </c>
      <c r="L232" s="276">
        <v>114.3</v>
      </c>
      <c r="M232" s="276">
        <v>6.7183999999999999</v>
      </c>
    </row>
    <row r="233" spans="1:13">
      <c r="A233" s="267">
        <v>225</v>
      </c>
      <c r="B233" s="276" t="s">
        <v>1603</v>
      </c>
      <c r="C233" s="277">
        <v>1052.75</v>
      </c>
      <c r="D233" s="278">
        <v>1042.5333333333333</v>
      </c>
      <c r="E233" s="278">
        <v>1026.2166666666667</v>
      </c>
      <c r="F233" s="278">
        <v>999.68333333333339</v>
      </c>
      <c r="G233" s="278">
        <v>983.36666666666679</v>
      </c>
      <c r="H233" s="278">
        <v>1069.0666666666666</v>
      </c>
      <c r="I233" s="278">
        <v>1085.3833333333332</v>
      </c>
      <c r="J233" s="278">
        <v>1111.9166666666665</v>
      </c>
      <c r="K233" s="276">
        <v>1058.8499999999999</v>
      </c>
      <c r="L233" s="276">
        <v>1016</v>
      </c>
      <c r="M233" s="276">
        <v>0.39863999999999999</v>
      </c>
    </row>
    <row r="234" spans="1:13">
      <c r="A234" s="267">
        <v>226</v>
      </c>
      <c r="B234" s="276" t="s">
        <v>260</v>
      </c>
      <c r="C234" s="277">
        <v>126.4</v>
      </c>
      <c r="D234" s="278">
        <v>126.33333333333333</v>
      </c>
      <c r="E234" s="278">
        <v>125.16666666666666</v>
      </c>
      <c r="F234" s="278">
        <v>123.93333333333332</v>
      </c>
      <c r="G234" s="278">
        <v>122.76666666666665</v>
      </c>
      <c r="H234" s="278">
        <v>127.56666666666666</v>
      </c>
      <c r="I234" s="278">
        <v>128.73333333333332</v>
      </c>
      <c r="J234" s="278">
        <v>129.96666666666667</v>
      </c>
      <c r="K234" s="276">
        <v>127.5</v>
      </c>
      <c r="L234" s="276">
        <v>125.1</v>
      </c>
      <c r="M234" s="276">
        <v>25.701499999999999</v>
      </c>
    </row>
    <row r="235" spans="1:13">
      <c r="A235" s="267">
        <v>227</v>
      </c>
      <c r="B235" s="276" t="s">
        <v>412</v>
      </c>
      <c r="C235" s="277">
        <v>176.35</v>
      </c>
      <c r="D235" s="278">
        <v>178.31666666666669</v>
      </c>
      <c r="E235" s="278">
        <v>172.83333333333337</v>
      </c>
      <c r="F235" s="278">
        <v>169.31666666666669</v>
      </c>
      <c r="G235" s="278">
        <v>163.83333333333337</v>
      </c>
      <c r="H235" s="278">
        <v>181.83333333333337</v>
      </c>
      <c r="I235" s="278">
        <v>187.31666666666666</v>
      </c>
      <c r="J235" s="278">
        <v>190.83333333333337</v>
      </c>
      <c r="K235" s="276">
        <v>183.8</v>
      </c>
      <c r="L235" s="276">
        <v>174.8</v>
      </c>
      <c r="M235" s="276">
        <v>42.798200000000001</v>
      </c>
    </row>
    <row r="236" spans="1:13">
      <c r="A236" s="267">
        <v>228</v>
      </c>
      <c r="B236" s="276" t="s">
        <v>1615</v>
      </c>
      <c r="C236" s="277">
        <v>7287.7</v>
      </c>
      <c r="D236" s="278">
        <v>7320.5</v>
      </c>
      <c r="E236" s="278">
        <v>7151.2</v>
      </c>
      <c r="F236" s="278">
        <v>7014.7</v>
      </c>
      <c r="G236" s="278">
        <v>6845.4</v>
      </c>
      <c r="H236" s="278">
        <v>7457</v>
      </c>
      <c r="I236" s="278">
        <v>7626.2999999999993</v>
      </c>
      <c r="J236" s="278">
        <v>7762.8</v>
      </c>
      <c r="K236" s="276">
        <v>7489.8</v>
      </c>
      <c r="L236" s="276">
        <v>7184</v>
      </c>
      <c r="M236" s="276">
        <v>2.6202000000000001</v>
      </c>
    </row>
    <row r="237" spans="1:13">
      <c r="A237" s="267">
        <v>229</v>
      </c>
      <c r="B237" s="276" t="s">
        <v>259</v>
      </c>
      <c r="C237" s="277">
        <v>88.7</v>
      </c>
      <c r="D237" s="278">
        <v>88.55</v>
      </c>
      <c r="E237" s="278">
        <v>87.35</v>
      </c>
      <c r="F237" s="278">
        <v>86</v>
      </c>
      <c r="G237" s="278">
        <v>84.8</v>
      </c>
      <c r="H237" s="278">
        <v>89.899999999999991</v>
      </c>
      <c r="I237" s="278">
        <v>91.100000000000009</v>
      </c>
      <c r="J237" s="278">
        <v>92.449999999999989</v>
      </c>
      <c r="K237" s="276">
        <v>89.75</v>
      </c>
      <c r="L237" s="276">
        <v>87.2</v>
      </c>
      <c r="M237" s="276">
        <v>20.969580000000001</v>
      </c>
    </row>
    <row r="238" spans="1:13">
      <c r="A238" s="267">
        <v>230</v>
      </c>
      <c r="B238" s="276" t="s">
        <v>123</v>
      </c>
      <c r="C238" s="277">
        <v>1744.95</v>
      </c>
      <c r="D238" s="278">
        <v>1738.0333333333335</v>
      </c>
      <c r="E238" s="278">
        <v>1725.0666666666671</v>
      </c>
      <c r="F238" s="278">
        <v>1705.1833333333336</v>
      </c>
      <c r="G238" s="278">
        <v>1692.2166666666672</v>
      </c>
      <c r="H238" s="278">
        <v>1757.916666666667</v>
      </c>
      <c r="I238" s="278">
        <v>1770.8833333333337</v>
      </c>
      <c r="J238" s="278">
        <v>1790.7666666666669</v>
      </c>
      <c r="K238" s="276">
        <v>1751</v>
      </c>
      <c r="L238" s="276">
        <v>1718.15</v>
      </c>
      <c r="M238" s="276">
        <v>8.6463900000000002</v>
      </c>
    </row>
    <row r="239" spans="1:13">
      <c r="A239" s="267">
        <v>231</v>
      </c>
      <c r="B239" s="276" t="s">
        <v>1622</v>
      </c>
      <c r="C239" s="277">
        <v>313.75</v>
      </c>
      <c r="D239" s="278">
        <v>311.59999999999997</v>
      </c>
      <c r="E239" s="278">
        <v>307.19999999999993</v>
      </c>
      <c r="F239" s="278">
        <v>300.64999999999998</v>
      </c>
      <c r="G239" s="278">
        <v>296.24999999999994</v>
      </c>
      <c r="H239" s="278">
        <v>318.14999999999992</v>
      </c>
      <c r="I239" s="278">
        <v>322.5499999999999</v>
      </c>
      <c r="J239" s="278">
        <v>329.09999999999991</v>
      </c>
      <c r="K239" s="276">
        <v>316</v>
      </c>
      <c r="L239" s="276">
        <v>305.05</v>
      </c>
      <c r="M239" s="276">
        <v>3.9256000000000002</v>
      </c>
    </row>
    <row r="240" spans="1:13">
      <c r="A240" s="267">
        <v>232</v>
      </c>
      <c r="B240" s="276" t="s">
        <v>418</v>
      </c>
      <c r="C240" s="277">
        <v>329.7</v>
      </c>
      <c r="D240" s="278">
        <v>334.18333333333334</v>
      </c>
      <c r="E240" s="278">
        <v>321.51666666666665</v>
      </c>
      <c r="F240" s="278">
        <v>313.33333333333331</v>
      </c>
      <c r="G240" s="278">
        <v>300.66666666666663</v>
      </c>
      <c r="H240" s="278">
        <v>342.36666666666667</v>
      </c>
      <c r="I240" s="278">
        <v>355.0333333333333</v>
      </c>
      <c r="J240" s="278">
        <v>363.2166666666667</v>
      </c>
      <c r="K240" s="276">
        <v>346.85</v>
      </c>
      <c r="L240" s="276">
        <v>326</v>
      </c>
      <c r="M240" s="276">
        <v>1.0697099999999999</v>
      </c>
    </row>
    <row r="241" spans="1:13">
      <c r="A241" s="267">
        <v>233</v>
      </c>
      <c r="B241" s="276" t="s">
        <v>124</v>
      </c>
      <c r="C241" s="277">
        <v>897.85</v>
      </c>
      <c r="D241" s="278">
        <v>899.76666666666677</v>
      </c>
      <c r="E241" s="278">
        <v>885.53333333333353</v>
      </c>
      <c r="F241" s="278">
        <v>873.21666666666681</v>
      </c>
      <c r="G241" s="278">
        <v>858.98333333333358</v>
      </c>
      <c r="H241" s="278">
        <v>912.08333333333348</v>
      </c>
      <c r="I241" s="278">
        <v>926.31666666666683</v>
      </c>
      <c r="J241" s="278">
        <v>938.63333333333344</v>
      </c>
      <c r="K241" s="276">
        <v>914</v>
      </c>
      <c r="L241" s="276">
        <v>887.45</v>
      </c>
      <c r="M241" s="276">
        <v>69.918899999999994</v>
      </c>
    </row>
    <row r="242" spans="1:13">
      <c r="A242" s="267">
        <v>234</v>
      </c>
      <c r="B242" s="276" t="s">
        <v>419</v>
      </c>
      <c r="C242" s="277">
        <v>86.5</v>
      </c>
      <c r="D242" s="278">
        <v>86.066666666666663</v>
      </c>
      <c r="E242" s="278">
        <v>84.433333333333323</v>
      </c>
      <c r="F242" s="278">
        <v>82.36666666666666</v>
      </c>
      <c r="G242" s="278">
        <v>80.73333333333332</v>
      </c>
      <c r="H242" s="278">
        <v>88.133333333333326</v>
      </c>
      <c r="I242" s="278">
        <v>89.766666666666652</v>
      </c>
      <c r="J242" s="278">
        <v>91.833333333333329</v>
      </c>
      <c r="K242" s="276">
        <v>87.7</v>
      </c>
      <c r="L242" s="276">
        <v>84</v>
      </c>
      <c r="M242" s="276">
        <v>3.0110100000000002</v>
      </c>
    </row>
    <row r="243" spans="1:13">
      <c r="A243" s="267">
        <v>235</v>
      </c>
      <c r="B243" s="276" t="s">
        <v>3648</v>
      </c>
      <c r="C243" s="277">
        <v>241.4</v>
      </c>
      <c r="D243" s="278">
        <v>240.41666666666666</v>
      </c>
      <c r="E243" s="278">
        <v>238.0333333333333</v>
      </c>
      <c r="F243" s="278">
        <v>234.66666666666666</v>
      </c>
      <c r="G243" s="278">
        <v>232.2833333333333</v>
      </c>
      <c r="H243" s="278">
        <v>243.7833333333333</v>
      </c>
      <c r="I243" s="278">
        <v>246.16666666666669</v>
      </c>
      <c r="J243" s="278">
        <v>249.5333333333333</v>
      </c>
      <c r="K243" s="276">
        <v>242.8</v>
      </c>
      <c r="L243" s="276">
        <v>237.05</v>
      </c>
      <c r="M243" s="276">
        <v>89.798019999999994</v>
      </c>
    </row>
    <row r="244" spans="1:13">
      <c r="A244" s="267">
        <v>236</v>
      </c>
      <c r="B244" s="276" t="s">
        <v>126</v>
      </c>
      <c r="C244" s="277">
        <v>1288.25</v>
      </c>
      <c r="D244" s="278">
        <v>1279.8</v>
      </c>
      <c r="E244" s="278">
        <v>1269.5999999999999</v>
      </c>
      <c r="F244" s="278">
        <v>1250.95</v>
      </c>
      <c r="G244" s="278">
        <v>1240.75</v>
      </c>
      <c r="H244" s="278">
        <v>1298.4499999999998</v>
      </c>
      <c r="I244" s="278">
        <v>1308.6500000000001</v>
      </c>
      <c r="J244" s="278">
        <v>1327.2999999999997</v>
      </c>
      <c r="K244" s="276">
        <v>1290</v>
      </c>
      <c r="L244" s="276">
        <v>1261.1500000000001</v>
      </c>
      <c r="M244" s="276">
        <v>72.084540000000004</v>
      </c>
    </row>
    <row r="245" spans="1:13">
      <c r="A245" s="267">
        <v>237</v>
      </c>
      <c r="B245" s="276" t="s">
        <v>1645</v>
      </c>
      <c r="C245" s="277">
        <v>648.5</v>
      </c>
      <c r="D245" s="278">
        <v>640.33333333333337</v>
      </c>
      <c r="E245" s="278">
        <v>620.66666666666674</v>
      </c>
      <c r="F245" s="278">
        <v>592.83333333333337</v>
      </c>
      <c r="G245" s="278">
        <v>573.16666666666674</v>
      </c>
      <c r="H245" s="278">
        <v>668.16666666666674</v>
      </c>
      <c r="I245" s="278">
        <v>687.83333333333348</v>
      </c>
      <c r="J245" s="278">
        <v>715.66666666666674</v>
      </c>
      <c r="K245" s="276">
        <v>660</v>
      </c>
      <c r="L245" s="276">
        <v>612.5</v>
      </c>
      <c r="M245" s="276">
        <v>0.20760000000000001</v>
      </c>
    </row>
    <row r="246" spans="1:13">
      <c r="A246" s="267">
        <v>238</v>
      </c>
      <c r="B246" s="276" t="s">
        <v>420</v>
      </c>
      <c r="C246" s="277">
        <v>303.89999999999998</v>
      </c>
      <c r="D246" s="278">
        <v>299.45</v>
      </c>
      <c r="E246" s="278">
        <v>292.89999999999998</v>
      </c>
      <c r="F246" s="278">
        <v>281.89999999999998</v>
      </c>
      <c r="G246" s="278">
        <v>275.34999999999997</v>
      </c>
      <c r="H246" s="278">
        <v>310.45</v>
      </c>
      <c r="I246" s="278">
        <v>317.00000000000006</v>
      </c>
      <c r="J246" s="278">
        <v>328</v>
      </c>
      <c r="K246" s="276">
        <v>306</v>
      </c>
      <c r="L246" s="276">
        <v>288.45</v>
      </c>
      <c r="M246" s="276">
        <v>35.146210000000004</v>
      </c>
    </row>
    <row r="247" spans="1:13">
      <c r="A247" s="267">
        <v>239</v>
      </c>
      <c r="B247" s="276" t="s">
        <v>421</v>
      </c>
      <c r="C247" s="277">
        <v>315.89999999999998</v>
      </c>
      <c r="D247" s="278">
        <v>313.34999999999997</v>
      </c>
      <c r="E247" s="278">
        <v>308.69999999999993</v>
      </c>
      <c r="F247" s="278">
        <v>301.49999999999994</v>
      </c>
      <c r="G247" s="278">
        <v>296.84999999999991</v>
      </c>
      <c r="H247" s="278">
        <v>320.54999999999995</v>
      </c>
      <c r="I247" s="278">
        <v>325.19999999999993</v>
      </c>
      <c r="J247" s="278">
        <v>332.4</v>
      </c>
      <c r="K247" s="276">
        <v>318</v>
      </c>
      <c r="L247" s="276">
        <v>306.14999999999998</v>
      </c>
      <c r="M247" s="276">
        <v>2.3852500000000001</v>
      </c>
    </row>
    <row r="248" spans="1:13">
      <c r="A248" s="267">
        <v>240</v>
      </c>
      <c r="B248" s="276" t="s">
        <v>417</v>
      </c>
      <c r="C248" s="277">
        <v>11.3</v>
      </c>
      <c r="D248" s="278">
        <v>11.200000000000001</v>
      </c>
      <c r="E248" s="278">
        <v>11.000000000000002</v>
      </c>
      <c r="F248" s="278">
        <v>10.700000000000001</v>
      </c>
      <c r="G248" s="278">
        <v>10.500000000000002</v>
      </c>
      <c r="H248" s="278">
        <v>11.500000000000002</v>
      </c>
      <c r="I248" s="278">
        <v>11.700000000000001</v>
      </c>
      <c r="J248" s="278">
        <v>12.000000000000002</v>
      </c>
      <c r="K248" s="276">
        <v>11.4</v>
      </c>
      <c r="L248" s="276">
        <v>10.9</v>
      </c>
      <c r="M248" s="276">
        <v>73.485489999999999</v>
      </c>
    </row>
    <row r="249" spans="1:13">
      <c r="A249" s="267">
        <v>241</v>
      </c>
      <c r="B249" s="276" t="s">
        <v>127</v>
      </c>
      <c r="C249" s="277">
        <v>93.85</v>
      </c>
      <c r="D249" s="278">
        <v>93.3</v>
      </c>
      <c r="E249" s="278">
        <v>92.55</v>
      </c>
      <c r="F249" s="278">
        <v>91.25</v>
      </c>
      <c r="G249" s="278">
        <v>90.5</v>
      </c>
      <c r="H249" s="278">
        <v>94.6</v>
      </c>
      <c r="I249" s="278">
        <v>95.35</v>
      </c>
      <c r="J249" s="278">
        <v>96.649999999999991</v>
      </c>
      <c r="K249" s="276">
        <v>94.05</v>
      </c>
      <c r="L249" s="276">
        <v>92</v>
      </c>
      <c r="M249" s="276">
        <v>209.40906000000001</v>
      </c>
    </row>
    <row r="250" spans="1:13">
      <c r="A250" s="267">
        <v>242</v>
      </c>
      <c r="B250" s="276" t="s">
        <v>262</v>
      </c>
      <c r="C250" s="277">
        <v>2162.4</v>
      </c>
      <c r="D250" s="278">
        <v>2168.7500000000005</v>
      </c>
      <c r="E250" s="278">
        <v>2147.7000000000007</v>
      </c>
      <c r="F250" s="278">
        <v>2133.0000000000005</v>
      </c>
      <c r="G250" s="278">
        <v>2111.9500000000007</v>
      </c>
      <c r="H250" s="278">
        <v>2183.4500000000007</v>
      </c>
      <c r="I250" s="278">
        <v>2204.5000000000009</v>
      </c>
      <c r="J250" s="278">
        <v>2219.2000000000007</v>
      </c>
      <c r="K250" s="276">
        <v>2189.8000000000002</v>
      </c>
      <c r="L250" s="276">
        <v>2154.0500000000002</v>
      </c>
      <c r="M250" s="276">
        <v>1.2964</v>
      </c>
    </row>
    <row r="251" spans="1:13">
      <c r="A251" s="267">
        <v>243</v>
      </c>
      <c r="B251" s="276" t="s">
        <v>408</v>
      </c>
      <c r="C251" s="277">
        <v>117.3</v>
      </c>
      <c r="D251" s="278">
        <v>118</v>
      </c>
      <c r="E251" s="278">
        <v>116.2</v>
      </c>
      <c r="F251" s="278">
        <v>115.10000000000001</v>
      </c>
      <c r="G251" s="278">
        <v>113.30000000000001</v>
      </c>
      <c r="H251" s="278">
        <v>119.1</v>
      </c>
      <c r="I251" s="278">
        <v>120.9</v>
      </c>
      <c r="J251" s="278">
        <v>121.99999999999999</v>
      </c>
      <c r="K251" s="276">
        <v>119.8</v>
      </c>
      <c r="L251" s="276">
        <v>116.9</v>
      </c>
      <c r="M251" s="276">
        <v>12.042630000000001</v>
      </c>
    </row>
    <row r="252" spans="1:13">
      <c r="A252" s="267">
        <v>244</v>
      </c>
      <c r="B252" s="276" t="s">
        <v>409</v>
      </c>
      <c r="C252" s="277">
        <v>87.85</v>
      </c>
      <c r="D252" s="278">
        <v>87.866666666666674</v>
      </c>
      <c r="E252" s="278">
        <v>87.283333333333346</v>
      </c>
      <c r="F252" s="278">
        <v>86.716666666666669</v>
      </c>
      <c r="G252" s="278">
        <v>86.13333333333334</v>
      </c>
      <c r="H252" s="278">
        <v>88.433333333333351</v>
      </c>
      <c r="I252" s="278">
        <v>89.016666666666666</v>
      </c>
      <c r="J252" s="278">
        <v>89.583333333333357</v>
      </c>
      <c r="K252" s="276">
        <v>88.45</v>
      </c>
      <c r="L252" s="276">
        <v>87.3</v>
      </c>
      <c r="M252" s="276">
        <v>5.9360799999999996</v>
      </c>
    </row>
    <row r="253" spans="1:13">
      <c r="A253" s="267">
        <v>245</v>
      </c>
      <c r="B253" s="276" t="s">
        <v>2931</v>
      </c>
      <c r="C253" s="277">
        <v>1451.05</v>
      </c>
      <c r="D253" s="278">
        <v>1454.6833333333334</v>
      </c>
      <c r="E253" s="278">
        <v>1441.3666666666668</v>
      </c>
      <c r="F253" s="278">
        <v>1431.6833333333334</v>
      </c>
      <c r="G253" s="278">
        <v>1418.3666666666668</v>
      </c>
      <c r="H253" s="278">
        <v>1464.3666666666668</v>
      </c>
      <c r="I253" s="278">
        <v>1477.6833333333334</v>
      </c>
      <c r="J253" s="278">
        <v>1487.3666666666668</v>
      </c>
      <c r="K253" s="276">
        <v>1468</v>
      </c>
      <c r="L253" s="276">
        <v>1445</v>
      </c>
      <c r="M253" s="276">
        <v>10.52506</v>
      </c>
    </row>
    <row r="254" spans="1:13">
      <c r="A254" s="267">
        <v>246</v>
      </c>
      <c r="B254" s="276" t="s">
        <v>402</v>
      </c>
      <c r="C254" s="277">
        <v>465.8</v>
      </c>
      <c r="D254" s="278">
        <v>467.48333333333335</v>
      </c>
      <c r="E254" s="278">
        <v>462.31666666666672</v>
      </c>
      <c r="F254" s="278">
        <v>458.83333333333337</v>
      </c>
      <c r="G254" s="278">
        <v>453.66666666666674</v>
      </c>
      <c r="H254" s="278">
        <v>470.9666666666667</v>
      </c>
      <c r="I254" s="278">
        <v>476.13333333333333</v>
      </c>
      <c r="J254" s="278">
        <v>479.61666666666667</v>
      </c>
      <c r="K254" s="276">
        <v>472.65</v>
      </c>
      <c r="L254" s="276">
        <v>464</v>
      </c>
      <c r="M254" s="276">
        <v>5.7904499999999999</v>
      </c>
    </row>
    <row r="255" spans="1:13">
      <c r="A255" s="267">
        <v>247</v>
      </c>
      <c r="B255" s="276" t="s">
        <v>128</v>
      </c>
      <c r="C255" s="277">
        <v>213.4</v>
      </c>
      <c r="D255" s="278">
        <v>213.83333333333334</v>
      </c>
      <c r="E255" s="278">
        <v>211.66666666666669</v>
      </c>
      <c r="F255" s="278">
        <v>209.93333333333334</v>
      </c>
      <c r="G255" s="278">
        <v>207.76666666666668</v>
      </c>
      <c r="H255" s="278">
        <v>215.56666666666669</v>
      </c>
      <c r="I255" s="278">
        <v>217.73333333333338</v>
      </c>
      <c r="J255" s="278">
        <v>219.4666666666667</v>
      </c>
      <c r="K255" s="276">
        <v>216</v>
      </c>
      <c r="L255" s="276">
        <v>212.1</v>
      </c>
      <c r="M255" s="276">
        <v>268.91798999999997</v>
      </c>
    </row>
    <row r="256" spans="1:13">
      <c r="A256" s="267">
        <v>248</v>
      </c>
      <c r="B256" s="276" t="s">
        <v>413</v>
      </c>
      <c r="C256" s="277">
        <v>334.7</v>
      </c>
      <c r="D256" s="278">
        <v>338.25</v>
      </c>
      <c r="E256" s="278">
        <v>326.75</v>
      </c>
      <c r="F256" s="278">
        <v>318.8</v>
      </c>
      <c r="G256" s="278">
        <v>307.3</v>
      </c>
      <c r="H256" s="278">
        <v>346.2</v>
      </c>
      <c r="I256" s="278">
        <v>357.7</v>
      </c>
      <c r="J256" s="278">
        <v>365.65</v>
      </c>
      <c r="K256" s="276">
        <v>349.75</v>
      </c>
      <c r="L256" s="276">
        <v>330.3</v>
      </c>
      <c r="M256" s="276">
        <v>3.7172100000000001</v>
      </c>
    </row>
    <row r="257" spans="1:13">
      <c r="A257" s="267">
        <v>249</v>
      </c>
      <c r="B257" s="276" t="s">
        <v>411</v>
      </c>
      <c r="C257" s="277">
        <v>128.69999999999999</v>
      </c>
      <c r="D257" s="278">
        <v>128.98333333333332</v>
      </c>
      <c r="E257" s="278">
        <v>127.16666666666663</v>
      </c>
      <c r="F257" s="278">
        <v>125.63333333333331</v>
      </c>
      <c r="G257" s="278">
        <v>123.81666666666662</v>
      </c>
      <c r="H257" s="278">
        <v>130.51666666666665</v>
      </c>
      <c r="I257" s="278">
        <v>132.33333333333331</v>
      </c>
      <c r="J257" s="278">
        <v>133.86666666666665</v>
      </c>
      <c r="K257" s="276">
        <v>130.80000000000001</v>
      </c>
      <c r="L257" s="276">
        <v>127.45</v>
      </c>
      <c r="M257" s="276">
        <v>7.8984899999999998</v>
      </c>
    </row>
    <row r="258" spans="1:13">
      <c r="A258" s="267">
        <v>250</v>
      </c>
      <c r="B258" s="276" t="s">
        <v>431</v>
      </c>
      <c r="C258" s="277">
        <v>24.55</v>
      </c>
      <c r="D258" s="278">
        <v>24.533333333333331</v>
      </c>
      <c r="E258" s="278">
        <v>23.866666666666664</v>
      </c>
      <c r="F258" s="278">
        <v>23.183333333333334</v>
      </c>
      <c r="G258" s="278">
        <v>22.516666666666666</v>
      </c>
      <c r="H258" s="278">
        <v>25.216666666666661</v>
      </c>
      <c r="I258" s="278">
        <v>25.883333333333333</v>
      </c>
      <c r="J258" s="278">
        <v>26.566666666666659</v>
      </c>
      <c r="K258" s="276">
        <v>25.2</v>
      </c>
      <c r="L258" s="276">
        <v>23.85</v>
      </c>
      <c r="M258" s="276">
        <v>37.638869999999997</v>
      </c>
    </row>
    <row r="259" spans="1:13">
      <c r="A259" s="267">
        <v>251</v>
      </c>
      <c r="B259" s="276" t="s">
        <v>428</v>
      </c>
      <c r="C259" s="277">
        <v>44.45</v>
      </c>
      <c r="D259" s="278">
        <v>44.116666666666667</v>
      </c>
      <c r="E259" s="278">
        <v>43.333333333333336</v>
      </c>
      <c r="F259" s="278">
        <v>42.216666666666669</v>
      </c>
      <c r="G259" s="278">
        <v>41.433333333333337</v>
      </c>
      <c r="H259" s="278">
        <v>45.233333333333334</v>
      </c>
      <c r="I259" s="278">
        <v>46.016666666666666</v>
      </c>
      <c r="J259" s="278">
        <v>47.133333333333333</v>
      </c>
      <c r="K259" s="276">
        <v>44.9</v>
      </c>
      <c r="L259" s="276">
        <v>43</v>
      </c>
      <c r="M259" s="276">
        <v>6.27454</v>
      </c>
    </row>
    <row r="260" spans="1:13">
      <c r="A260" s="267">
        <v>252</v>
      </c>
      <c r="B260" s="276" t="s">
        <v>429</v>
      </c>
      <c r="C260" s="277">
        <v>94.7</v>
      </c>
      <c r="D260" s="278">
        <v>94.733333333333334</v>
      </c>
      <c r="E260" s="278">
        <v>93.166666666666671</v>
      </c>
      <c r="F260" s="278">
        <v>91.63333333333334</v>
      </c>
      <c r="G260" s="278">
        <v>90.066666666666677</v>
      </c>
      <c r="H260" s="278">
        <v>96.266666666666666</v>
      </c>
      <c r="I260" s="278">
        <v>97.833333333333329</v>
      </c>
      <c r="J260" s="278">
        <v>99.36666666666666</v>
      </c>
      <c r="K260" s="276">
        <v>96.3</v>
      </c>
      <c r="L260" s="276">
        <v>93.2</v>
      </c>
      <c r="M260" s="276">
        <v>8.6204300000000007</v>
      </c>
    </row>
    <row r="261" spans="1:13">
      <c r="A261" s="267">
        <v>253</v>
      </c>
      <c r="B261" s="276" t="s">
        <v>432</v>
      </c>
      <c r="C261" s="277">
        <v>60.5</v>
      </c>
      <c r="D261" s="278">
        <v>60.416666666666664</v>
      </c>
      <c r="E261" s="278">
        <v>59.083333333333329</v>
      </c>
      <c r="F261" s="278">
        <v>57.666666666666664</v>
      </c>
      <c r="G261" s="278">
        <v>56.333333333333329</v>
      </c>
      <c r="H261" s="278">
        <v>61.833333333333329</v>
      </c>
      <c r="I261" s="278">
        <v>63.166666666666657</v>
      </c>
      <c r="J261" s="278">
        <v>64.583333333333329</v>
      </c>
      <c r="K261" s="276">
        <v>61.75</v>
      </c>
      <c r="L261" s="276">
        <v>59</v>
      </c>
      <c r="M261" s="276">
        <v>12.64906</v>
      </c>
    </row>
    <row r="262" spans="1:13">
      <c r="A262" s="267">
        <v>254</v>
      </c>
      <c r="B262" s="276" t="s">
        <v>422</v>
      </c>
      <c r="C262" s="277">
        <v>1034.9000000000001</v>
      </c>
      <c r="D262" s="278">
        <v>1034.4333333333334</v>
      </c>
      <c r="E262" s="278">
        <v>1024.9666666666667</v>
      </c>
      <c r="F262" s="278">
        <v>1015.0333333333333</v>
      </c>
      <c r="G262" s="278">
        <v>1005.5666666666666</v>
      </c>
      <c r="H262" s="278">
        <v>1044.3666666666668</v>
      </c>
      <c r="I262" s="278">
        <v>1053.8333333333335</v>
      </c>
      <c r="J262" s="278">
        <v>1063.7666666666669</v>
      </c>
      <c r="K262" s="276">
        <v>1043.9000000000001</v>
      </c>
      <c r="L262" s="276">
        <v>1024.5</v>
      </c>
      <c r="M262" s="276">
        <v>1.8161099999999999</v>
      </c>
    </row>
    <row r="263" spans="1:13">
      <c r="A263" s="267">
        <v>255</v>
      </c>
      <c r="B263" s="276" t="s">
        <v>436</v>
      </c>
      <c r="C263" s="277">
        <v>2784.75</v>
      </c>
      <c r="D263" s="278">
        <v>2791.5833333333335</v>
      </c>
      <c r="E263" s="278">
        <v>2733.166666666667</v>
      </c>
      <c r="F263" s="278">
        <v>2681.5833333333335</v>
      </c>
      <c r="G263" s="278">
        <v>2623.166666666667</v>
      </c>
      <c r="H263" s="278">
        <v>2843.166666666667</v>
      </c>
      <c r="I263" s="278">
        <v>2901.5833333333339</v>
      </c>
      <c r="J263" s="278">
        <v>2953.166666666667</v>
      </c>
      <c r="K263" s="276">
        <v>2850</v>
      </c>
      <c r="L263" s="276">
        <v>2740</v>
      </c>
      <c r="M263" s="276">
        <v>0.62429000000000001</v>
      </c>
    </row>
    <row r="264" spans="1:13">
      <c r="A264" s="267">
        <v>256</v>
      </c>
      <c r="B264" s="276" t="s">
        <v>433</v>
      </c>
      <c r="C264" s="277">
        <v>78.150000000000006</v>
      </c>
      <c r="D264" s="278">
        <v>77.7</v>
      </c>
      <c r="E264" s="278">
        <v>76.45</v>
      </c>
      <c r="F264" s="278">
        <v>74.75</v>
      </c>
      <c r="G264" s="278">
        <v>73.5</v>
      </c>
      <c r="H264" s="278">
        <v>79.400000000000006</v>
      </c>
      <c r="I264" s="278">
        <v>80.650000000000006</v>
      </c>
      <c r="J264" s="278">
        <v>82.350000000000009</v>
      </c>
      <c r="K264" s="276">
        <v>78.95</v>
      </c>
      <c r="L264" s="276">
        <v>76</v>
      </c>
      <c r="M264" s="276">
        <v>17.189409999999999</v>
      </c>
    </row>
    <row r="265" spans="1:13">
      <c r="A265" s="267">
        <v>257</v>
      </c>
      <c r="B265" s="276" t="s">
        <v>129</v>
      </c>
      <c r="C265" s="277">
        <v>287.7</v>
      </c>
      <c r="D265" s="278">
        <v>283.4666666666667</v>
      </c>
      <c r="E265" s="278">
        <v>276.93333333333339</v>
      </c>
      <c r="F265" s="278">
        <v>266.16666666666669</v>
      </c>
      <c r="G265" s="278">
        <v>259.63333333333338</v>
      </c>
      <c r="H265" s="278">
        <v>294.23333333333341</v>
      </c>
      <c r="I265" s="278">
        <v>300.76666666666671</v>
      </c>
      <c r="J265" s="278">
        <v>311.53333333333342</v>
      </c>
      <c r="K265" s="276">
        <v>290</v>
      </c>
      <c r="L265" s="276">
        <v>272.7</v>
      </c>
      <c r="M265" s="276">
        <v>160.83859000000001</v>
      </c>
    </row>
    <row r="266" spans="1:13">
      <c r="A266" s="267">
        <v>258</v>
      </c>
      <c r="B266" s="276" t="s">
        <v>423</v>
      </c>
      <c r="C266" s="277">
        <v>1962.35</v>
      </c>
      <c r="D266" s="278">
        <v>1964.7166666666665</v>
      </c>
      <c r="E266" s="278">
        <v>1925.633333333333</v>
      </c>
      <c r="F266" s="278">
        <v>1888.9166666666665</v>
      </c>
      <c r="G266" s="278">
        <v>1849.833333333333</v>
      </c>
      <c r="H266" s="278">
        <v>2001.4333333333329</v>
      </c>
      <c r="I266" s="278">
        <v>2040.5166666666664</v>
      </c>
      <c r="J266" s="278">
        <v>2077.2333333333327</v>
      </c>
      <c r="K266" s="276">
        <v>2003.8</v>
      </c>
      <c r="L266" s="276">
        <v>1928</v>
      </c>
      <c r="M266" s="276">
        <v>1.4729099999999999</v>
      </c>
    </row>
    <row r="267" spans="1:13">
      <c r="A267" s="267">
        <v>259</v>
      </c>
      <c r="B267" s="276" t="s">
        <v>424</v>
      </c>
      <c r="C267" s="277">
        <v>345.4</v>
      </c>
      <c r="D267" s="278">
        <v>344.56666666666661</v>
      </c>
      <c r="E267" s="278">
        <v>342.98333333333323</v>
      </c>
      <c r="F267" s="278">
        <v>340.56666666666661</v>
      </c>
      <c r="G267" s="278">
        <v>338.98333333333323</v>
      </c>
      <c r="H267" s="278">
        <v>346.98333333333323</v>
      </c>
      <c r="I267" s="278">
        <v>348.56666666666661</v>
      </c>
      <c r="J267" s="278">
        <v>350.98333333333323</v>
      </c>
      <c r="K267" s="276">
        <v>346.15</v>
      </c>
      <c r="L267" s="276">
        <v>342.15</v>
      </c>
      <c r="M267" s="276">
        <v>3.4783900000000001</v>
      </c>
    </row>
    <row r="268" spans="1:13">
      <c r="A268" s="267">
        <v>260</v>
      </c>
      <c r="B268" s="276" t="s">
        <v>425</v>
      </c>
      <c r="C268" s="277">
        <v>122.4</v>
      </c>
      <c r="D268" s="278">
        <v>119.63333333333333</v>
      </c>
      <c r="E268" s="278">
        <v>115.86666666666665</v>
      </c>
      <c r="F268" s="278">
        <v>109.33333333333331</v>
      </c>
      <c r="G268" s="278">
        <v>105.56666666666663</v>
      </c>
      <c r="H268" s="278">
        <v>126.16666666666666</v>
      </c>
      <c r="I268" s="278">
        <v>129.93333333333334</v>
      </c>
      <c r="J268" s="278">
        <v>136.46666666666667</v>
      </c>
      <c r="K268" s="276">
        <v>123.4</v>
      </c>
      <c r="L268" s="276">
        <v>113.1</v>
      </c>
      <c r="M268" s="276">
        <v>73.973550000000003</v>
      </c>
    </row>
    <row r="269" spans="1:13">
      <c r="A269" s="267">
        <v>261</v>
      </c>
      <c r="B269" s="276" t="s">
        <v>426</v>
      </c>
      <c r="C269" s="277">
        <v>77.150000000000006</v>
      </c>
      <c r="D269" s="278">
        <v>77.016666666666666</v>
      </c>
      <c r="E269" s="278">
        <v>76.133333333333326</v>
      </c>
      <c r="F269" s="278">
        <v>75.11666666666666</v>
      </c>
      <c r="G269" s="278">
        <v>74.23333333333332</v>
      </c>
      <c r="H269" s="278">
        <v>78.033333333333331</v>
      </c>
      <c r="I269" s="278">
        <v>78.916666666666686</v>
      </c>
      <c r="J269" s="278">
        <v>79.933333333333337</v>
      </c>
      <c r="K269" s="276">
        <v>77.900000000000006</v>
      </c>
      <c r="L269" s="276">
        <v>76</v>
      </c>
      <c r="M269" s="276">
        <v>17.818380000000001</v>
      </c>
    </row>
    <row r="270" spans="1:13">
      <c r="A270" s="267">
        <v>262</v>
      </c>
      <c r="B270" s="276" t="s">
        <v>427</v>
      </c>
      <c r="C270" s="277">
        <v>87</v>
      </c>
      <c r="D270" s="278">
        <v>87.100000000000009</v>
      </c>
      <c r="E270" s="278">
        <v>85.950000000000017</v>
      </c>
      <c r="F270" s="278">
        <v>84.9</v>
      </c>
      <c r="G270" s="278">
        <v>83.750000000000014</v>
      </c>
      <c r="H270" s="278">
        <v>88.15000000000002</v>
      </c>
      <c r="I270" s="278">
        <v>89.300000000000026</v>
      </c>
      <c r="J270" s="278">
        <v>90.350000000000023</v>
      </c>
      <c r="K270" s="276">
        <v>88.25</v>
      </c>
      <c r="L270" s="276">
        <v>86.05</v>
      </c>
      <c r="M270" s="276">
        <v>15.679040000000001</v>
      </c>
    </row>
    <row r="271" spans="1:13">
      <c r="A271" s="267">
        <v>263</v>
      </c>
      <c r="B271" s="276" t="s">
        <v>435</v>
      </c>
      <c r="C271" s="277">
        <v>83.8</v>
      </c>
      <c r="D271" s="278">
        <v>81.933333333333337</v>
      </c>
      <c r="E271" s="278">
        <v>79.166666666666671</v>
      </c>
      <c r="F271" s="278">
        <v>74.533333333333331</v>
      </c>
      <c r="G271" s="278">
        <v>71.766666666666666</v>
      </c>
      <c r="H271" s="278">
        <v>86.566666666666677</v>
      </c>
      <c r="I271" s="278">
        <v>89.333333333333329</v>
      </c>
      <c r="J271" s="278">
        <v>93.966666666666683</v>
      </c>
      <c r="K271" s="276">
        <v>84.7</v>
      </c>
      <c r="L271" s="276">
        <v>77.3</v>
      </c>
      <c r="M271" s="276">
        <v>64.474469999999997</v>
      </c>
    </row>
    <row r="272" spans="1:13">
      <c r="A272" s="267">
        <v>264</v>
      </c>
      <c r="B272" s="276" t="s">
        <v>434</v>
      </c>
      <c r="C272" s="277">
        <v>147.44999999999999</v>
      </c>
      <c r="D272" s="278">
        <v>145.54999999999998</v>
      </c>
      <c r="E272" s="278">
        <v>142.59999999999997</v>
      </c>
      <c r="F272" s="278">
        <v>137.74999999999997</v>
      </c>
      <c r="G272" s="278">
        <v>134.79999999999995</v>
      </c>
      <c r="H272" s="278">
        <v>150.39999999999998</v>
      </c>
      <c r="I272" s="278">
        <v>153.34999999999997</v>
      </c>
      <c r="J272" s="278">
        <v>158.19999999999999</v>
      </c>
      <c r="K272" s="276">
        <v>148.5</v>
      </c>
      <c r="L272" s="276">
        <v>140.69999999999999</v>
      </c>
      <c r="M272" s="276">
        <v>8.6700300000000006</v>
      </c>
    </row>
    <row r="273" spans="1:13">
      <c r="A273" s="267">
        <v>265</v>
      </c>
      <c r="B273" s="276" t="s">
        <v>263</v>
      </c>
      <c r="C273" s="277">
        <v>67.900000000000006</v>
      </c>
      <c r="D273" s="278">
        <v>67.95</v>
      </c>
      <c r="E273" s="278">
        <v>67.100000000000009</v>
      </c>
      <c r="F273" s="278">
        <v>66.300000000000011</v>
      </c>
      <c r="G273" s="278">
        <v>65.450000000000017</v>
      </c>
      <c r="H273" s="278">
        <v>68.75</v>
      </c>
      <c r="I273" s="278">
        <v>69.599999999999994</v>
      </c>
      <c r="J273" s="278">
        <v>70.399999999999991</v>
      </c>
      <c r="K273" s="276">
        <v>68.8</v>
      </c>
      <c r="L273" s="276">
        <v>67.150000000000006</v>
      </c>
      <c r="M273" s="276">
        <v>15.8939</v>
      </c>
    </row>
    <row r="274" spans="1:13">
      <c r="A274" s="267">
        <v>266</v>
      </c>
      <c r="B274" s="276" t="s">
        <v>130</v>
      </c>
      <c r="C274" s="277">
        <v>403.1</v>
      </c>
      <c r="D274" s="278">
        <v>399.76666666666671</v>
      </c>
      <c r="E274" s="278">
        <v>394.43333333333339</v>
      </c>
      <c r="F274" s="278">
        <v>385.76666666666671</v>
      </c>
      <c r="G274" s="278">
        <v>380.43333333333339</v>
      </c>
      <c r="H274" s="278">
        <v>408.43333333333339</v>
      </c>
      <c r="I274" s="278">
        <v>413.76666666666677</v>
      </c>
      <c r="J274" s="278">
        <v>422.43333333333339</v>
      </c>
      <c r="K274" s="276">
        <v>405.1</v>
      </c>
      <c r="L274" s="276">
        <v>391.1</v>
      </c>
      <c r="M274" s="276">
        <v>88.727230000000006</v>
      </c>
    </row>
    <row r="275" spans="1:13">
      <c r="A275" s="267">
        <v>267</v>
      </c>
      <c r="B275" s="276" t="s">
        <v>264</v>
      </c>
      <c r="C275" s="277">
        <v>885.25</v>
      </c>
      <c r="D275" s="278">
        <v>874.4</v>
      </c>
      <c r="E275" s="278">
        <v>856.8</v>
      </c>
      <c r="F275" s="278">
        <v>828.35</v>
      </c>
      <c r="G275" s="278">
        <v>810.75</v>
      </c>
      <c r="H275" s="278">
        <v>902.84999999999991</v>
      </c>
      <c r="I275" s="278">
        <v>920.45</v>
      </c>
      <c r="J275" s="278">
        <v>948.89999999999986</v>
      </c>
      <c r="K275" s="276">
        <v>892</v>
      </c>
      <c r="L275" s="276">
        <v>845.95</v>
      </c>
      <c r="M275" s="276">
        <v>8.7291100000000004</v>
      </c>
    </row>
    <row r="276" spans="1:13">
      <c r="A276" s="267">
        <v>268</v>
      </c>
      <c r="B276" s="276" t="s">
        <v>131</v>
      </c>
      <c r="C276" s="277">
        <v>2747.3</v>
      </c>
      <c r="D276" s="278">
        <v>2768.1166666666668</v>
      </c>
      <c r="E276" s="278">
        <v>2719.7833333333338</v>
      </c>
      <c r="F276" s="278">
        <v>2692.2666666666669</v>
      </c>
      <c r="G276" s="278">
        <v>2643.9333333333338</v>
      </c>
      <c r="H276" s="278">
        <v>2795.6333333333337</v>
      </c>
      <c r="I276" s="278">
        <v>2843.9666666666667</v>
      </c>
      <c r="J276" s="278">
        <v>2871.4833333333336</v>
      </c>
      <c r="K276" s="276">
        <v>2816.45</v>
      </c>
      <c r="L276" s="276">
        <v>2740.6</v>
      </c>
      <c r="M276" s="276">
        <v>7.5454600000000003</v>
      </c>
    </row>
    <row r="277" spans="1:13">
      <c r="A277" s="267">
        <v>269</v>
      </c>
      <c r="B277" s="276" t="s">
        <v>132</v>
      </c>
      <c r="C277" s="277">
        <v>670.9</v>
      </c>
      <c r="D277" s="278">
        <v>665.61666666666667</v>
      </c>
      <c r="E277" s="278">
        <v>653.23333333333335</v>
      </c>
      <c r="F277" s="278">
        <v>635.56666666666672</v>
      </c>
      <c r="G277" s="278">
        <v>623.18333333333339</v>
      </c>
      <c r="H277" s="278">
        <v>683.2833333333333</v>
      </c>
      <c r="I277" s="278">
        <v>695.66666666666674</v>
      </c>
      <c r="J277" s="278">
        <v>713.33333333333326</v>
      </c>
      <c r="K277" s="276">
        <v>678</v>
      </c>
      <c r="L277" s="276">
        <v>647.95000000000005</v>
      </c>
      <c r="M277" s="276">
        <v>24.512820000000001</v>
      </c>
    </row>
    <row r="278" spans="1:13">
      <c r="A278" s="267">
        <v>270</v>
      </c>
      <c r="B278" s="276" t="s">
        <v>437</v>
      </c>
      <c r="C278" s="277">
        <v>147.65</v>
      </c>
      <c r="D278" s="278">
        <v>147.4</v>
      </c>
      <c r="E278" s="278">
        <v>145.25</v>
      </c>
      <c r="F278" s="278">
        <v>142.85</v>
      </c>
      <c r="G278" s="278">
        <v>140.69999999999999</v>
      </c>
      <c r="H278" s="278">
        <v>149.80000000000001</v>
      </c>
      <c r="I278" s="278">
        <v>151.95000000000005</v>
      </c>
      <c r="J278" s="278">
        <v>154.35000000000002</v>
      </c>
      <c r="K278" s="276">
        <v>149.55000000000001</v>
      </c>
      <c r="L278" s="276">
        <v>145</v>
      </c>
      <c r="M278" s="276">
        <v>3.8090600000000001</v>
      </c>
    </row>
    <row r="279" spans="1:13">
      <c r="A279" s="267">
        <v>271</v>
      </c>
      <c r="B279" s="276" t="s">
        <v>443</v>
      </c>
      <c r="C279" s="277">
        <v>708.25</v>
      </c>
      <c r="D279" s="278">
        <v>704.28333333333342</v>
      </c>
      <c r="E279" s="278">
        <v>695.66666666666686</v>
      </c>
      <c r="F279" s="278">
        <v>683.08333333333348</v>
      </c>
      <c r="G279" s="278">
        <v>674.46666666666692</v>
      </c>
      <c r="H279" s="278">
        <v>716.86666666666679</v>
      </c>
      <c r="I279" s="278">
        <v>725.48333333333335</v>
      </c>
      <c r="J279" s="278">
        <v>738.06666666666672</v>
      </c>
      <c r="K279" s="276">
        <v>712.9</v>
      </c>
      <c r="L279" s="276">
        <v>691.7</v>
      </c>
      <c r="M279" s="276">
        <v>3.9081899999999998</v>
      </c>
    </row>
    <row r="280" spans="1:13">
      <c r="A280" s="267">
        <v>272</v>
      </c>
      <c r="B280" s="276" t="s">
        <v>444</v>
      </c>
      <c r="C280" s="277">
        <v>320.85000000000002</v>
      </c>
      <c r="D280" s="278">
        <v>320.13333333333338</v>
      </c>
      <c r="E280" s="278">
        <v>317.96666666666675</v>
      </c>
      <c r="F280" s="278">
        <v>315.08333333333337</v>
      </c>
      <c r="G280" s="278">
        <v>312.91666666666674</v>
      </c>
      <c r="H280" s="278">
        <v>323.01666666666677</v>
      </c>
      <c r="I280" s="278">
        <v>325.18333333333339</v>
      </c>
      <c r="J280" s="278">
        <v>328.06666666666678</v>
      </c>
      <c r="K280" s="276">
        <v>322.3</v>
      </c>
      <c r="L280" s="276">
        <v>317.25</v>
      </c>
      <c r="M280" s="276">
        <v>3.6632899999999999</v>
      </c>
    </row>
    <row r="281" spans="1:13">
      <c r="A281" s="267">
        <v>273</v>
      </c>
      <c r="B281" s="276" t="s">
        <v>445</v>
      </c>
      <c r="C281" s="277">
        <v>620.75</v>
      </c>
      <c r="D281" s="278">
        <v>626.41666666666663</v>
      </c>
      <c r="E281" s="278">
        <v>610.58333333333326</v>
      </c>
      <c r="F281" s="278">
        <v>600.41666666666663</v>
      </c>
      <c r="G281" s="278">
        <v>584.58333333333326</v>
      </c>
      <c r="H281" s="278">
        <v>636.58333333333326</v>
      </c>
      <c r="I281" s="278">
        <v>652.41666666666652</v>
      </c>
      <c r="J281" s="278">
        <v>662.58333333333326</v>
      </c>
      <c r="K281" s="276">
        <v>642.25</v>
      </c>
      <c r="L281" s="276">
        <v>616.25</v>
      </c>
      <c r="M281" s="276">
        <v>4.5843600000000002</v>
      </c>
    </row>
    <row r="282" spans="1:13">
      <c r="A282" s="267">
        <v>274</v>
      </c>
      <c r="B282" s="276" t="s">
        <v>447</v>
      </c>
      <c r="C282" s="277">
        <v>47.3</v>
      </c>
      <c r="D282" s="278">
        <v>47.18333333333333</v>
      </c>
      <c r="E282" s="278">
        <v>46.466666666666661</v>
      </c>
      <c r="F282" s="278">
        <v>45.633333333333333</v>
      </c>
      <c r="G282" s="278">
        <v>44.916666666666664</v>
      </c>
      <c r="H282" s="278">
        <v>48.016666666666659</v>
      </c>
      <c r="I282" s="278">
        <v>48.733333333333327</v>
      </c>
      <c r="J282" s="278">
        <v>49.566666666666656</v>
      </c>
      <c r="K282" s="276">
        <v>47.9</v>
      </c>
      <c r="L282" s="276">
        <v>46.35</v>
      </c>
      <c r="M282" s="276">
        <v>27.876339999999999</v>
      </c>
    </row>
    <row r="283" spans="1:13">
      <c r="A283" s="267">
        <v>275</v>
      </c>
      <c r="B283" s="276" t="s">
        <v>449</v>
      </c>
      <c r="C283" s="277">
        <v>376.7</v>
      </c>
      <c r="D283" s="278">
        <v>377.61666666666662</v>
      </c>
      <c r="E283" s="278">
        <v>369.23333333333323</v>
      </c>
      <c r="F283" s="278">
        <v>361.76666666666659</v>
      </c>
      <c r="G283" s="278">
        <v>353.38333333333321</v>
      </c>
      <c r="H283" s="278">
        <v>385.08333333333326</v>
      </c>
      <c r="I283" s="278">
        <v>393.46666666666658</v>
      </c>
      <c r="J283" s="278">
        <v>400.93333333333328</v>
      </c>
      <c r="K283" s="276">
        <v>386</v>
      </c>
      <c r="L283" s="276">
        <v>370.15</v>
      </c>
      <c r="M283" s="276">
        <v>10.411989999999999</v>
      </c>
    </row>
    <row r="284" spans="1:13">
      <c r="A284" s="267">
        <v>276</v>
      </c>
      <c r="B284" s="276" t="s">
        <v>439</v>
      </c>
      <c r="C284" s="277">
        <v>475.75</v>
      </c>
      <c r="D284" s="278">
        <v>477.2833333333333</v>
      </c>
      <c r="E284" s="278">
        <v>471.46666666666658</v>
      </c>
      <c r="F284" s="278">
        <v>467.18333333333328</v>
      </c>
      <c r="G284" s="278">
        <v>461.36666666666656</v>
      </c>
      <c r="H284" s="278">
        <v>481.56666666666661</v>
      </c>
      <c r="I284" s="278">
        <v>487.38333333333333</v>
      </c>
      <c r="J284" s="278">
        <v>491.66666666666663</v>
      </c>
      <c r="K284" s="276">
        <v>483.1</v>
      </c>
      <c r="L284" s="276">
        <v>473</v>
      </c>
      <c r="M284" s="276">
        <v>1.0950500000000001</v>
      </c>
    </row>
    <row r="285" spans="1:13">
      <c r="A285" s="267">
        <v>277</v>
      </c>
      <c r="B285" s="276" t="s">
        <v>440</v>
      </c>
      <c r="C285" s="277">
        <v>333.7</v>
      </c>
      <c r="D285" s="278">
        <v>334.03333333333336</v>
      </c>
      <c r="E285" s="278">
        <v>329.31666666666672</v>
      </c>
      <c r="F285" s="278">
        <v>324.93333333333334</v>
      </c>
      <c r="G285" s="278">
        <v>320.2166666666667</v>
      </c>
      <c r="H285" s="278">
        <v>338.41666666666674</v>
      </c>
      <c r="I285" s="278">
        <v>343.13333333333333</v>
      </c>
      <c r="J285" s="278">
        <v>347.51666666666677</v>
      </c>
      <c r="K285" s="276">
        <v>338.75</v>
      </c>
      <c r="L285" s="276">
        <v>329.65</v>
      </c>
      <c r="M285" s="276">
        <v>3.0813700000000002</v>
      </c>
    </row>
    <row r="286" spans="1:13">
      <c r="A286" s="267">
        <v>278</v>
      </c>
      <c r="B286" s="276" t="s">
        <v>451</v>
      </c>
      <c r="C286" s="277">
        <v>244.3</v>
      </c>
      <c r="D286" s="278">
        <v>244.1</v>
      </c>
      <c r="E286" s="278">
        <v>241.2</v>
      </c>
      <c r="F286" s="278">
        <v>238.1</v>
      </c>
      <c r="G286" s="278">
        <v>235.2</v>
      </c>
      <c r="H286" s="278">
        <v>247.2</v>
      </c>
      <c r="I286" s="278">
        <v>250.10000000000002</v>
      </c>
      <c r="J286" s="278">
        <v>253.2</v>
      </c>
      <c r="K286" s="276">
        <v>247</v>
      </c>
      <c r="L286" s="276">
        <v>241</v>
      </c>
      <c r="M286" s="276">
        <v>0.76834000000000002</v>
      </c>
    </row>
    <row r="287" spans="1:13">
      <c r="A287" s="267">
        <v>279</v>
      </c>
      <c r="B287" s="276" t="s">
        <v>133</v>
      </c>
      <c r="C287" s="277">
        <v>1965.55</v>
      </c>
      <c r="D287" s="278">
        <v>1975.5</v>
      </c>
      <c r="E287" s="278">
        <v>1945.05</v>
      </c>
      <c r="F287" s="278">
        <v>1924.55</v>
      </c>
      <c r="G287" s="278">
        <v>1894.1</v>
      </c>
      <c r="H287" s="278">
        <v>1996</v>
      </c>
      <c r="I287" s="278">
        <v>2026.4499999999998</v>
      </c>
      <c r="J287" s="278">
        <v>2046.95</v>
      </c>
      <c r="K287" s="276">
        <v>2005.95</v>
      </c>
      <c r="L287" s="276">
        <v>1955</v>
      </c>
      <c r="M287" s="276">
        <v>31.414290000000001</v>
      </c>
    </row>
    <row r="288" spans="1:13">
      <c r="A288" s="267">
        <v>280</v>
      </c>
      <c r="B288" s="276" t="s">
        <v>441</v>
      </c>
      <c r="C288" s="277">
        <v>145.44999999999999</v>
      </c>
      <c r="D288" s="278">
        <v>145.43333333333331</v>
      </c>
      <c r="E288" s="278">
        <v>142.86666666666662</v>
      </c>
      <c r="F288" s="278">
        <v>140.2833333333333</v>
      </c>
      <c r="G288" s="278">
        <v>137.71666666666661</v>
      </c>
      <c r="H288" s="278">
        <v>148.01666666666662</v>
      </c>
      <c r="I288" s="278">
        <v>150.58333333333329</v>
      </c>
      <c r="J288" s="278">
        <v>153.16666666666663</v>
      </c>
      <c r="K288" s="276">
        <v>148</v>
      </c>
      <c r="L288" s="276">
        <v>142.85</v>
      </c>
      <c r="M288" s="276">
        <v>22.371079999999999</v>
      </c>
    </row>
    <row r="289" spans="1:13">
      <c r="A289" s="267">
        <v>281</v>
      </c>
      <c r="B289" s="276" t="s">
        <v>438</v>
      </c>
      <c r="C289" s="277">
        <v>875</v>
      </c>
      <c r="D289" s="278">
        <v>876.01666666666677</v>
      </c>
      <c r="E289" s="278">
        <v>868.03333333333353</v>
      </c>
      <c r="F289" s="278">
        <v>861.06666666666672</v>
      </c>
      <c r="G289" s="278">
        <v>853.08333333333348</v>
      </c>
      <c r="H289" s="278">
        <v>882.98333333333358</v>
      </c>
      <c r="I289" s="278">
        <v>890.96666666666692</v>
      </c>
      <c r="J289" s="278">
        <v>897.93333333333362</v>
      </c>
      <c r="K289" s="276">
        <v>884</v>
      </c>
      <c r="L289" s="276">
        <v>869.05</v>
      </c>
      <c r="M289" s="276">
        <v>0.28332000000000002</v>
      </c>
    </row>
    <row r="290" spans="1:13">
      <c r="A290" s="267">
        <v>282</v>
      </c>
      <c r="B290" s="276" t="s">
        <v>442</v>
      </c>
      <c r="C290" s="277">
        <v>247.5</v>
      </c>
      <c r="D290" s="278">
        <v>248.83333333333334</v>
      </c>
      <c r="E290" s="278">
        <v>245.16666666666669</v>
      </c>
      <c r="F290" s="278">
        <v>242.83333333333334</v>
      </c>
      <c r="G290" s="278">
        <v>239.16666666666669</v>
      </c>
      <c r="H290" s="278">
        <v>251.16666666666669</v>
      </c>
      <c r="I290" s="278">
        <v>254.83333333333337</v>
      </c>
      <c r="J290" s="278">
        <v>257.16666666666669</v>
      </c>
      <c r="K290" s="276">
        <v>252.5</v>
      </c>
      <c r="L290" s="276">
        <v>246.5</v>
      </c>
      <c r="M290" s="276">
        <v>2.3915000000000002</v>
      </c>
    </row>
    <row r="291" spans="1:13">
      <c r="A291" s="267">
        <v>283</v>
      </c>
      <c r="B291" s="276" t="s">
        <v>1830</v>
      </c>
      <c r="C291" s="277">
        <v>654.79999999999995</v>
      </c>
      <c r="D291" s="278">
        <v>653.16666666666663</v>
      </c>
      <c r="E291" s="278">
        <v>641.63333333333321</v>
      </c>
      <c r="F291" s="278">
        <v>628.46666666666658</v>
      </c>
      <c r="G291" s="278">
        <v>616.93333333333317</v>
      </c>
      <c r="H291" s="278">
        <v>666.33333333333326</v>
      </c>
      <c r="I291" s="278">
        <v>677.86666666666679</v>
      </c>
      <c r="J291" s="278">
        <v>691.0333333333333</v>
      </c>
      <c r="K291" s="276">
        <v>664.7</v>
      </c>
      <c r="L291" s="276">
        <v>640</v>
      </c>
      <c r="M291" s="276">
        <v>0.28917999999999999</v>
      </c>
    </row>
    <row r="292" spans="1:13">
      <c r="A292" s="267">
        <v>284</v>
      </c>
      <c r="B292" s="276" t="s">
        <v>448</v>
      </c>
      <c r="C292" s="277">
        <v>526.95000000000005</v>
      </c>
      <c r="D292" s="278">
        <v>526.06666666666661</v>
      </c>
      <c r="E292" s="278">
        <v>522.48333333333323</v>
      </c>
      <c r="F292" s="278">
        <v>518.01666666666665</v>
      </c>
      <c r="G292" s="278">
        <v>514.43333333333328</v>
      </c>
      <c r="H292" s="278">
        <v>530.53333333333319</v>
      </c>
      <c r="I292" s="278">
        <v>534.11666666666667</v>
      </c>
      <c r="J292" s="278">
        <v>538.58333333333314</v>
      </c>
      <c r="K292" s="276">
        <v>529.65</v>
      </c>
      <c r="L292" s="276">
        <v>521.6</v>
      </c>
      <c r="M292" s="276">
        <v>2.2710300000000001</v>
      </c>
    </row>
    <row r="293" spans="1:13">
      <c r="A293" s="267">
        <v>285</v>
      </c>
      <c r="B293" s="276" t="s">
        <v>446</v>
      </c>
      <c r="C293" s="277">
        <v>58.8</v>
      </c>
      <c r="D293" s="278">
        <v>59.083333333333336</v>
      </c>
      <c r="E293" s="278">
        <v>58.216666666666669</v>
      </c>
      <c r="F293" s="278">
        <v>57.633333333333333</v>
      </c>
      <c r="G293" s="278">
        <v>56.766666666666666</v>
      </c>
      <c r="H293" s="278">
        <v>59.666666666666671</v>
      </c>
      <c r="I293" s="278">
        <v>60.533333333333331</v>
      </c>
      <c r="J293" s="278">
        <v>61.116666666666674</v>
      </c>
      <c r="K293" s="276">
        <v>59.95</v>
      </c>
      <c r="L293" s="276">
        <v>58.5</v>
      </c>
      <c r="M293" s="276">
        <v>24.710629999999998</v>
      </c>
    </row>
    <row r="294" spans="1:13">
      <c r="A294" s="267">
        <v>286</v>
      </c>
      <c r="B294" s="276" t="s">
        <v>134</v>
      </c>
      <c r="C294" s="277">
        <v>97.25</v>
      </c>
      <c r="D294" s="278">
        <v>97.133333333333326</v>
      </c>
      <c r="E294" s="278">
        <v>95.916666666666657</v>
      </c>
      <c r="F294" s="278">
        <v>94.583333333333329</v>
      </c>
      <c r="G294" s="278">
        <v>93.36666666666666</v>
      </c>
      <c r="H294" s="278">
        <v>98.466666666666654</v>
      </c>
      <c r="I294" s="278">
        <v>99.683333333333323</v>
      </c>
      <c r="J294" s="278">
        <v>101.01666666666665</v>
      </c>
      <c r="K294" s="276">
        <v>98.35</v>
      </c>
      <c r="L294" s="276">
        <v>95.8</v>
      </c>
      <c r="M294" s="276">
        <v>118.90597</v>
      </c>
    </row>
    <row r="295" spans="1:13">
      <c r="A295" s="267">
        <v>287</v>
      </c>
      <c r="B295" s="276" t="s">
        <v>358</v>
      </c>
      <c r="C295" s="277">
        <v>2399.4499999999998</v>
      </c>
      <c r="D295" s="278">
        <v>2413.4833333333331</v>
      </c>
      <c r="E295" s="278">
        <v>2366.9666666666662</v>
      </c>
      <c r="F295" s="278">
        <v>2334.4833333333331</v>
      </c>
      <c r="G295" s="278">
        <v>2287.9666666666662</v>
      </c>
      <c r="H295" s="278">
        <v>2445.9666666666662</v>
      </c>
      <c r="I295" s="278">
        <v>2492.4833333333336</v>
      </c>
      <c r="J295" s="278">
        <v>2524.9666666666662</v>
      </c>
      <c r="K295" s="276">
        <v>2460</v>
      </c>
      <c r="L295" s="276">
        <v>2381</v>
      </c>
      <c r="M295" s="276">
        <v>2.5591499999999998</v>
      </c>
    </row>
    <row r="296" spans="1:13">
      <c r="A296" s="267">
        <v>288</v>
      </c>
      <c r="B296" s="276" t="s">
        <v>1841</v>
      </c>
      <c r="C296" s="277">
        <v>234.45</v>
      </c>
      <c r="D296" s="278">
        <v>236</v>
      </c>
      <c r="E296" s="278">
        <v>231.95</v>
      </c>
      <c r="F296" s="278">
        <v>229.45</v>
      </c>
      <c r="G296" s="278">
        <v>225.39999999999998</v>
      </c>
      <c r="H296" s="278">
        <v>238.5</v>
      </c>
      <c r="I296" s="278">
        <v>242.55</v>
      </c>
      <c r="J296" s="278">
        <v>245.05</v>
      </c>
      <c r="K296" s="276">
        <v>240.05</v>
      </c>
      <c r="L296" s="276">
        <v>233.5</v>
      </c>
      <c r="M296" s="276">
        <v>1.1168400000000001</v>
      </c>
    </row>
    <row r="297" spans="1:13">
      <c r="A297" s="267">
        <v>289</v>
      </c>
      <c r="B297" s="276" t="s">
        <v>454</v>
      </c>
      <c r="C297" s="277">
        <v>359.3</v>
      </c>
      <c r="D297" s="278">
        <v>356.83333333333331</v>
      </c>
      <c r="E297" s="278">
        <v>352.61666666666662</v>
      </c>
      <c r="F297" s="278">
        <v>345.93333333333328</v>
      </c>
      <c r="G297" s="278">
        <v>341.71666666666658</v>
      </c>
      <c r="H297" s="278">
        <v>363.51666666666665</v>
      </c>
      <c r="I297" s="278">
        <v>367.73333333333335</v>
      </c>
      <c r="J297" s="278">
        <v>374.41666666666669</v>
      </c>
      <c r="K297" s="276">
        <v>361.05</v>
      </c>
      <c r="L297" s="276">
        <v>350.15</v>
      </c>
      <c r="M297" s="276">
        <v>26.365849999999998</v>
      </c>
    </row>
    <row r="298" spans="1:13">
      <c r="A298" s="267">
        <v>290</v>
      </c>
      <c r="B298" s="276" t="s">
        <v>452</v>
      </c>
      <c r="C298" s="277">
        <v>4690.95</v>
      </c>
      <c r="D298" s="278">
        <v>4712.05</v>
      </c>
      <c r="E298" s="278">
        <v>4658.9000000000005</v>
      </c>
      <c r="F298" s="278">
        <v>4626.8500000000004</v>
      </c>
      <c r="G298" s="278">
        <v>4573.7000000000007</v>
      </c>
      <c r="H298" s="278">
        <v>4744.1000000000004</v>
      </c>
      <c r="I298" s="278">
        <v>4797.25</v>
      </c>
      <c r="J298" s="278">
        <v>4829.3</v>
      </c>
      <c r="K298" s="276">
        <v>4765.2</v>
      </c>
      <c r="L298" s="276">
        <v>4680</v>
      </c>
      <c r="M298" s="276">
        <v>0.17584</v>
      </c>
    </row>
    <row r="299" spans="1:13">
      <c r="A299" s="267">
        <v>291</v>
      </c>
      <c r="B299" s="276" t="s">
        <v>455</v>
      </c>
      <c r="C299" s="277">
        <v>44.7</v>
      </c>
      <c r="D299" s="278">
        <v>43.95000000000001</v>
      </c>
      <c r="E299" s="278">
        <v>42.550000000000018</v>
      </c>
      <c r="F299" s="278">
        <v>40.400000000000006</v>
      </c>
      <c r="G299" s="278">
        <v>39.000000000000014</v>
      </c>
      <c r="H299" s="278">
        <v>46.100000000000023</v>
      </c>
      <c r="I299" s="278">
        <v>47.500000000000014</v>
      </c>
      <c r="J299" s="278">
        <v>49.650000000000027</v>
      </c>
      <c r="K299" s="276">
        <v>45.35</v>
      </c>
      <c r="L299" s="276">
        <v>41.8</v>
      </c>
      <c r="M299" s="276">
        <v>73.696560000000005</v>
      </c>
    </row>
    <row r="300" spans="1:13">
      <c r="A300" s="267">
        <v>292</v>
      </c>
      <c r="B300" s="276" t="s">
        <v>135</v>
      </c>
      <c r="C300" s="277">
        <v>381.7</v>
      </c>
      <c r="D300" s="278">
        <v>381.08333333333331</v>
      </c>
      <c r="E300" s="278">
        <v>377.26666666666665</v>
      </c>
      <c r="F300" s="278">
        <v>372.83333333333331</v>
      </c>
      <c r="G300" s="278">
        <v>369.01666666666665</v>
      </c>
      <c r="H300" s="278">
        <v>385.51666666666665</v>
      </c>
      <c r="I300" s="278">
        <v>389.33333333333337</v>
      </c>
      <c r="J300" s="278">
        <v>393.76666666666665</v>
      </c>
      <c r="K300" s="276">
        <v>384.9</v>
      </c>
      <c r="L300" s="276">
        <v>376.65</v>
      </c>
      <c r="M300" s="276">
        <v>53.26473</v>
      </c>
    </row>
    <row r="301" spans="1:13">
      <c r="A301" s="267">
        <v>293</v>
      </c>
      <c r="B301" s="276" t="s">
        <v>456</v>
      </c>
      <c r="C301" s="277">
        <v>986.9</v>
      </c>
      <c r="D301" s="278">
        <v>988.15</v>
      </c>
      <c r="E301" s="278">
        <v>974.3</v>
      </c>
      <c r="F301" s="278">
        <v>961.69999999999993</v>
      </c>
      <c r="G301" s="278">
        <v>947.84999999999991</v>
      </c>
      <c r="H301" s="278">
        <v>1000.75</v>
      </c>
      <c r="I301" s="278">
        <v>1014.6000000000001</v>
      </c>
      <c r="J301" s="278">
        <v>1027.2</v>
      </c>
      <c r="K301" s="276">
        <v>1002</v>
      </c>
      <c r="L301" s="276">
        <v>975.55</v>
      </c>
      <c r="M301" s="276">
        <v>0.95621</v>
      </c>
    </row>
    <row r="302" spans="1:13">
      <c r="A302" s="267">
        <v>294</v>
      </c>
      <c r="B302" s="276" t="s">
        <v>136</v>
      </c>
      <c r="C302" s="277">
        <v>1314.6</v>
      </c>
      <c r="D302" s="278">
        <v>1313.05</v>
      </c>
      <c r="E302" s="278">
        <v>1303.55</v>
      </c>
      <c r="F302" s="278">
        <v>1292.5</v>
      </c>
      <c r="G302" s="278">
        <v>1283</v>
      </c>
      <c r="H302" s="278">
        <v>1324.1</v>
      </c>
      <c r="I302" s="278">
        <v>1333.6</v>
      </c>
      <c r="J302" s="278">
        <v>1344.6499999999999</v>
      </c>
      <c r="K302" s="276">
        <v>1322.55</v>
      </c>
      <c r="L302" s="276">
        <v>1302</v>
      </c>
      <c r="M302" s="276">
        <v>40.146360000000001</v>
      </c>
    </row>
    <row r="303" spans="1:13">
      <c r="A303" s="267">
        <v>295</v>
      </c>
      <c r="B303" s="276" t="s">
        <v>266</v>
      </c>
      <c r="C303" s="277">
        <v>3845.35</v>
      </c>
      <c r="D303" s="278">
        <v>3821.5666666666671</v>
      </c>
      <c r="E303" s="278">
        <v>3733.233333333334</v>
      </c>
      <c r="F303" s="278">
        <v>3621.1166666666668</v>
      </c>
      <c r="G303" s="278">
        <v>3532.7833333333338</v>
      </c>
      <c r="H303" s="278">
        <v>3933.6833333333343</v>
      </c>
      <c r="I303" s="278">
        <v>4022.0166666666673</v>
      </c>
      <c r="J303" s="278">
        <v>4134.133333333335</v>
      </c>
      <c r="K303" s="276">
        <v>3909.9</v>
      </c>
      <c r="L303" s="276">
        <v>3709.45</v>
      </c>
      <c r="M303" s="276">
        <v>3.73949</v>
      </c>
    </row>
    <row r="304" spans="1:13">
      <c r="A304" s="267">
        <v>296</v>
      </c>
      <c r="B304" s="276" t="s">
        <v>265</v>
      </c>
      <c r="C304" s="277">
        <v>2451.65</v>
      </c>
      <c r="D304" s="278">
        <v>2443.7999999999997</v>
      </c>
      <c r="E304" s="278">
        <v>2423.5999999999995</v>
      </c>
      <c r="F304" s="278">
        <v>2395.5499999999997</v>
      </c>
      <c r="G304" s="278">
        <v>2375.3499999999995</v>
      </c>
      <c r="H304" s="278">
        <v>2471.8499999999995</v>
      </c>
      <c r="I304" s="278">
        <v>2492.0499999999993</v>
      </c>
      <c r="J304" s="278">
        <v>2520.0999999999995</v>
      </c>
      <c r="K304" s="276">
        <v>2464</v>
      </c>
      <c r="L304" s="276">
        <v>2415.75</v>
      </c>
      <c r="M304" s="276">
        <v>1.58049</v>
      </c>
    </row>
    <row r="305" spans="1:13">
      <c r="A305" s="267">
        <v>297</v>
      </c>
      <c r="B305" s="276" t="s">
        <v>137</v>
      </c>
      <c r="C305" s="277">
        <v>1026.95</v>
      </c>
      <c r="D305" s="278">
        <v>1019.3166666666667</v>
      </c>
      <c r="E305" s="278">
        <v>1008.2833333333335</v>
      </c>
      <c r="F305" s="278">
        <v>989.61666666666679</v>
      </c>
      <c r="G305" s="278">
        <v>978.5833333333336</v>
      </c>
      <c r="H305" s="278">
        <v>1037.9833333333336</v>
      </c>
      <c r="I305" s="278">
        <v>1049.0166666666664</v>
      </c>
      <c r="J305" s="278">
        <v>1067.6833333333334</v>
      </c>
      <c r="K305" s="276">
        <v>1030.3499999999999</v>
      </c>
      <c r="L305" s="276">
        <v>1000.65</v>
      </c>
      <c r="M305" s="276">
        <v>38.680199999999999</v>
      </c>
    </row>
    <row r="306" spans="1:13">
      <c r="A306" s="267">
        <v>298</v>
      </c>
      <c r="B306" s="276" t="s">
        <v>457</v>
      </c>
      <c r="C306" s="277">
        <v>1654.2</v>
      </c>
      <c r="D306" s="278">
        <v>1652.5666666666666</v>
      </c>
      <c r="E306" s="278">
        <v>1631.6333333333332</v>
      </c>
      <c r="F306" s="278">
        <v>1609.0666666666666</v>
      </c>
      <c r="G306" s="278">
        <v>1588.1333333333332</v>
      </c>
      <c r="H306" s="278">
        <v>1675.1333333333332</v>
      </c>
      <c r="I306" s="278">
        <v>1696.0666666666666</v>
      </c>
      <c r="J306" s="278">
        <v>1718.6333333333332</v>
      </c>
      <c r="K306" s="276">
        <v>1673.5</v>
      </c>
      <c r="L306" s="276">
        <v>1630</v>
      </c>
      <c r="M306" s="276">
        <v>0.51597999999999999</v>
      </c>
    </row>
    <row r="307" spans="1:13">
      <c r="A307" s="267">
        <v>299</v>
      </c>
      <c r="B307" s="276" t="s">
        <v>138</v>
      </c>
      <c r="C307" s="277">
        <v>749.1</v>
      </c>
      <c r="D307" s="278">
        <v>742.44999999999993</v>
      </c>
      <c r="E307" s="278">
        <v>733.89999999999986</v>
      </c>
      <c r="F307" s="278">
        <v>718.69999999999993</v>
      </c>
      <c r="G307" s="278">
        <v>710.14999999999986</v>
      </c>
      <c r="H307" s="278">
        <v>757.64999999999986</v>
      </c>
      <c r="I307" s="278">
        <v>766.19999999999982</v>
      </c>
      <c r="J307" s="278">
        <v>781.39999999999986</v>
      </c>
      <c r="K307" s="276">
        <v>751</v>
      </c>
      <c r="L307" s="276">
        <v>727.25</v>
      </c>
      <c r="M307" s="276">
        <v>45.470269999999999</v>
      </c>
    </row>
    <row r="308" spans="1:13">
      <c r="A308" s="267">
        <v>300</v>
      </c>
      <c r="B308" s="276" t="s">
        <v>139</v>
      </c>
      <c r="C308" s="277">
        <v>185.45</v>
      </c>
      <c r="D308" s="278">
        <v>183.85</v>
      </c>
      <c r="E308" s="278">
        <v>181.79999999999998</v>
      </c>
      <c r="F308" s="278">
        <v>178.14999999999998</v>
      </c>
      <c r="G308" s="278">
        <v>176.09999999999997</v>
      </c>
      <c r="H308" s="278">
        <v>187.5</v>
      </c>
      <c r="I308" s="278">
        <v>189.55</v>
      </c>
      <c r="J308" s="278">
        <v>193.20000000000002</v>
      </c>
      <c r="K308" s="276">
        <v>185.9</v>
      </c>
      <c r="L308" s="276">
        <v>180.2</v>
      </c>
      <c r="M308" s="276">
        <v>80.100020000000001</v>
      </c>
    </row>
    <row r="309" spans="1:13">
      <c r="A309" s="267">
        <v>301</v>
      </c>
      <c r="B309" s="276" t="s">
        <v>319</v>
      </c>
      <c r="C309" s="277">
        <v>13.7</v>
      </c>
      <c r="D309" s="278">
        <v>13.733333333333333</v>
      </c>
      <c r="E309" s="278">
        <v>13.366666666666665</v>
      </c>
      <c r="F309" s="278">
        <v>13.033333333333333</v>
      </c>
      <c r="G309" s="278">
        <v>12.666666666666666</v>
      </c>
      <c r="H309" s="278">
        <v>14.066666666666665</v>
      </c>
      <c r="I309" s="278">
        <v>14.433333333333332</v>
      </c>
      <c r="J309" s="278">
        <v>14.766666666666664</v>
      </c>
      <c r="K309" s="276">
        <v>14.1</v>
      </c>
      <c r="L309" s="276">
        <v>13.4</v>
      </c>
      <c r="M309" s="276">
        <v>31.627490000000002</v>
      </c>
    </row>
    <row r="310" spans="1:13">
      <c r="A310" s="267">
        <v>302</v>
      </c>
      <c r="B310" s="276" t="s">
        <v>464</v>
      </c>
      <c r="C310" s="277">
        <v>176.85</v>
      </c>
      <c r="D310" s="278">
        <v>176.13333333333333</v>
      </c>
      <c r="E310" s="278">
        <v>174.16666666666666</v>
      </c>
      <c r="F310" s="278">
        <v>171.48333333333332</v>
      </c>
      <c r="G310" s="278">
        <v>169.51666666666665</v>
      </c>
      <c r="H310" s="278">
        <v>178.81666666666666</v>
      </c>
      <c r="I310" s="278">
        <v>180.78333333333336</v>
      </c>
      <c r="J310" s="278">
        <v>183.46666666666667</v>
      </c>
      <c r="K310" s="276">
        <v>178.1</v>
      </c>
      <c r="L310" s="276">
        <v>173.45</v>
      </c>
      <c r="M310" s="276">
        <v>1.43299</v>
      </c>
    </row>
    <row r="311" spans="1:13">
      <c r="A311" s="267">
        <v>303</v>
      </c>
      <c r="B311" s="276" t="s">
        <v>466</v>
      </c>
      <c r="C311" s="277">
        <v>423.45</v>
      </c>
      <c r="D311" s="278">
        <v>422.35000000000008</v>
      </c>
      <c r="E311" s="278">
        <v>419.70000000000016</v>
      </c>
      <c r="F311" s="278">
        <v>415.9500000000001</v>
      </c>
      <c r="G311" s="278">
        <v>413.30000000000018</v>
      </c>
      <c r="H311" s="278">
        <v>426.10000000000014</v>
      </c>
      <c r="I311" s="278">
        <v>428.75000000000011</v>
      </c>
      <c r="J311" s="278">
        <v>432.50000000000011</v>
      </c>
      <c r="K311" s="276">
        <v>425</v>
      </c>
      <c r="L311" s="276">
        <v>418.6</v>
      </c>
      <c r="M311" s="276">
        <v>0.58367000000000002</v>
      </c>
    </row>
    <row r="312" spans="1:13">
      <c r="A312" s="267">
        <v>304</v>
      </c>
      <c r="B312" s="276" t="s">
        <v>462</v>
      </c>
      <c r="C312" s="277">
        <v>3820.6</v>
      </c>
      <c r="D312" s="278">
        <v>3838.5166666666664</v>
      </c>
      <c r="E312" s="278">
        <v>3778.1333333333328</v>
      </c>
      <c r="F312" s="278">
        <v>3735.6666666666665</v>
      </c>
      <c r="G312" s="278">
        <v>3675.2833333333328</v>
      </c>
      <c r="H312" s="278">
        <v>3880.9833333333327</v>
      </c>
      <c r="I312" s="278">
        <v>3941.3666666666659</v>
      </c>
      <c r="J312" s="278">
        <v>3983.8333333333326</v>
      </c>
      <c r="K312" s="276">
        <v>3898.9</v>
      </c>
      <c r="L312" s="276">
        <v>3796.05</v>
      </c>
      <c r="M312" s="276">
        <v>5.7459999999999997E-2</v>
      </c>
    </row>
    <row r="313" spans="1:13">
      <c r="A313" s="267">
        <v>305</v>
      </c>
      <c r="B313" s="276" t="s">
        <v>463</v>
      </c>
      <c r="C313" s="277">
        <v>323.75</v>
      </c>
      <c r="D313" s="278">
        <v>324.16666666666669</v>
      </c>
      <c r="E313" s="278">
        <v>319.43333333333339</v>
      </c>
      <c r="F313" s="278">
        <v>315.11666666666673</v>
      </c>
      <c r="G313" s="278">
        <v>310.38333333333344</v>
      </c>
      <c r="H313" s="278">
        <v>328.48333333333335</v>
      </c>
      <c r="I313" s="278">
        <v>333.21666666666658</v>
      </c>
      <c r="J313" s="278">
        <v>337.5333333333333</v>
      </c>
      <c r="K313" s="276">
        <v>328.9</v>
      </c>
      <c r="L313" s="276">
        <v>319.85000000000002</v>
      </c>
      <c r="M313" s="276">
        <v>0.69382999999999995</v>
      </c>
    </row>
    <row r="314" spans="1:13">
      <c r="A314" s="267">
        <v>306</v>
      </c>
      <c r="B314" s="276" t="s">
        <v>140</v>
      </c>
      <c r="C314" s="277">
        <v>172.05</v>
      </c>
      <c r="D314" s="278">
        <v>171.13333333333335</v>
      </c>
      <c r="E314" s="278">
        <v>169.6166666666667</v>
      </c>
      <c r="F314" s="278">
        <v>167.18333333333334</v>
      </c>
      <c r="G314" s="278">
        <v>165.66666666666669</v>
      </c>
      <c r="H314" s="278">
        <v>173.56666666666672</v>
      </c>
      <c r="I314" s="278">
        <v>175.08333333333337</v>
      </c>
      <c r="J314" s="278">
        <v>177.51666666666674</v>
      </c>
      <c r="K314" s="276">
        <v>172.65</v>
      </c>
      <c r="L314" s="276">
        <v>168.7</v>
      </c>
      <c r="M314" s="276">
        <v>61.960529999999999</v>
      </c>
    </row>
    <row r="315" spans="1:13">
      <c r="A315" s="267">
        <v>307</v>
      </c>
      <c r="B315" s="276" t="s">
        <v>141</v>
      </c>
      <c r="C315" s="277">
        <v>417.15</v>
      </c>
      <c r="D315" s="278">
        <v>414.5</v>
      </c>
      <c r="E315" s="278">
        <v>409.6</v>
      </c>
      <c r="F315" s="278">
        <v>402.05</v>
      </c>
      <c r="G315" s="278">
        <v>397.15000000000003</v>
      </c>
      <c r="H315" s="278">
        <v>422.05</v>
      </c>
      <c r="I315" s="278">
        <v>426.95</v>
      </c>
      <c r="J315" s="278">
        <v>434.5</v>
      </c>
      <c r="K315" s="276">
        <v>419.4</v>
      </c>
      <c r="L315" s="276">
        <v>406.95</v>
      </c>
      <c r="M315" s="276">
        <v>34.833129999999997</v>
      </c>
    </row>
    <row r="316" spans="1:13">
      <c r="A316" s="267">
        <v>308</v>
      </c>
      <c r="B316" s="276" t="s">
        <v>142</v>
      </c>
      <c r="C316" s="277">
        <v>7702.3</v>
      </c>
      <c r="D316" s="278">
        <v>7700.0333333333328</v>
      </c>
      <c r="E316" s="278">
        <v>7644.8666666666659</v>
      </c>
      <c r="F316" s="278">
        <v>7587.4333333333334</v>
      </c>
      <c r="G316" s="278">
        <v>7532.2666666666664</v>
      </c>
      <c r="H316" s="278">
        <v>7757.4666666666653</v>
      </c>
      <c r="I316" s="278">
        <v>7812.6333333333332</v>
      </c>
      <c r="J316" s="278">
        <v>7870.0666666666648</v>
      </c>
      <c r="K316" s="276">
        <v>7755.2</v>
      </c>
      <c r="L316" s="276">
        <v>7642.6</v>
      </c>
      <c r="M316" s="276">
        <v>5.9864499999999996</v>
      </c>
    </row>
    <row r="317" spans="1:13">
      <c r="A317" s="267">
        <v>309</v>
      </c>
      <c r="B317" s="276" t="s">
        <v>458</v>
      </c>
      <c r="C317" s="277">
        <v>922.65</v>
      </c>
      <c r="D317" s="278">
        <v>927.44999999999993</v>
      </c>
      <c r="E317" s="278">
        <v>912.94999999999982</v>
      </c>
      <c r="F317" s="278">
        <v>903.24999999999989</v>
      </c>
      <c r="G317" s="278">
        <v>888.74999999999977</v>
      </c>
      <c r="H317" s="278">
        <v>937.14999999999986</v>
      </c>
      <c r="I317" s="278">
        <v>951.65000000000009</v>
      </c>
      <c r="J317" s="278">
        <v>961.34999999999991</v>
      </c>
      <c r="K317" s="276">
        <v>941.95</v>
      </c>
      <c r="L317" s="276">
        <v>917.75</v>
      </c>
      <c r="M317" s="276">
        <v>0.32732</v>
      </c>
    </row>
    <row r="318" spans="1:13">
      <c r="A318" s="267">
        <v>310</v>
      </c>
      <c r="B318" s="276" t="s">
        <v>143</v>
      </c>
      <c r="C318" s="277">
        <v>584.35</v>
      </c>
      <c r="D318" s="278">
        <v>585.36666666666667</v>
      </c>
      <c r="E318" s="278">
        <v>579.98333333333335</v>
      </c>
      <c r="F318" s="278">
        <v>575.61666666666667</v>
      </c>
      <c r="G318" s="278">
        <v>570.23333333333335</v>
      </c>
      <c r="H318" s="278">
        <v>589.73333333333335</v>
      </c>
      <c r="I318" s="278">
        <v>595.11666666666679</v>
      </c>
      <c r="J318" s="278">
        <v>599.48333333333335</v>
      </c>
      <c r="K318" s="276">
        <v>590.75</v>
      </c>
      <c r="L318" s="276">
        <v>581</v>
      </c>
      <c r="M318" s="276">
        <v>18.127020000000002</v>
      </c>
    </row>
    <row r="319" spans="1:13">
      <c r="A319" s="267">
        <v>311</v>
      </c>
      <c r="B319" s="276" t="s">
        <v>472</v>
      </c>
      <c r="C319" s="277">
        <v>1784.3</v>
      </c>
      <c r="D319" s="278">
        <v>1775.3</v>
      </c>
      <c r="E319" s="278">
        <v>1755.8999999999999</v>
      </c>
      <c r="F319" s="278">
        <v>1727.5</v>
      </c>
      <c r="G319" s="278">
        <v>1708.1</v>
      </c>
      <c r="H319" s="278">
        <v>1803.6999999999998</v>
      </c>
      <c r="I319" s="278">
        <v>1823.1</v>
      </c>
      <c r="J319" s="278">
        <v>1851.4999999999998</v>
      </c>
      <c r="K319" s="276">
        <v>1794.7</v>
      </c>
      <c r="L319" s="276">
        <v>1746.9</v>
      </c>
      <c r="M319" s="276">
        <v>2.1522199999999998</v>
      </c>
    </row>
    <row r="320" spans="1:13">
      <c r="A320" s="267">
        <v>312</v>
      </c>
      <c r="B320" s="276" t="s">
        <v>468</v>
      </c>
      <c r="C320" s="277">
        <v>2051.6999999999998</v>
      </c>
      <c r="D320" s="278">
        <v>2042.1833333333332</v>
      </c>
      <c r="E320" s="278">
        <v>2024.5166666666664</v>
      </c>
      <c r="F320" s="278">
        <v>1997.3333333333333</v>
      </c>
      <c r="G320" s="278">
        <v>1979.6666666666665</v>
      </c>
      <c r="H320" s="278">
        <v>2069.3666666666663</v>
      </c>
      <c r="I320" s="278">
        <v>2087.0333333333328</v>
      </c>
      <c r="J320" s="278">
        <v>2114.2166666666662</v>
      </c>
      <c r="K320" s="276">
        <v>2059.85</v>
      </c>
      <c r="L320" s="276">
        <v>2015</v>
      </c>
      <c r="M320" s="276">
        <v>0.94103999999999999</v>
      </c>
    </row>
    <row r="321" spans="1:13">
      <c r="A321" s="267">
        <v>313</v>
      </c>
      <c r="B321" s="276" t="s">
        <v>144</v>
      </c>
      <c r="C321" s="277">
        <v>689.3</v>
      </c>
      <c r="D321" s="278">
        <v>688.9666666666667</v>
      </c>
      <c r="E321" s="278">
        <v>680.43333333333339</v>
      </c>
      <c r="F321" s="278">
        <v>671.56666666666672</v>
      </c>
      <c r="G321" s="278">
        <v>663.03333333333342</v>
      </c>
      <c r="H321" s="278">
        <v>697.83333333333337</v>
      </c>
      <c r="I321" s="278">
        <v>706.36666666666667</v>
      </c>
      <c r="J321" s="278">
        <v>715.23333333333335</v>
      </c>
      <c r="K321" s="276">
        <v>697.5</v>
      </c>
      <c r="L321" s="276">
        <v>680.1</v>
      </c>
      <c r="M321" s="276">
        <v>11.004300000000001</v>
      </c>
    </row>
    <row r="322" spans="1:13">
      <c r="A322" s="267">
        <v>314</v>
      </c>
      <c r="B322" s="276" t="s">
        <v>145</v>
      </c>
      <c r="C322" s="277">
        <v>1083.3499999999999</v>
      </c>
      <c r="D322" s="278">
        <v>1076.0666666666666</v>
      </c>
      <c r="E322" s="278">
        <v>1067.3833333333332</v>
      </c>
      <c r="F322" s="278">
        <v>1051.4166666666665</v>
      </c>
      <c r="G322" s="278">
        <v>1042.7333333333331</v>
      </c>
      <c r="H322" s="278">
        <v>1092.0333333333333</v>
      </c>
      <c r="I322" s="278">
        <v>1100.7166666666667</v>
      </c>
      <c r="J322" s="278">
        <v>1116.6833333333334</v>
      </c>
      <c r="K322" s="276">
        <v>1084.75</v>
      </c>
      <c r="L322" s="276">
        <v>1060.0999999999999</v>
      </c>
      <c r="M322" s="276">
        <v>6.1742699999999999</v>
      </c>
    </row>
    <row r="323" spans="1:13">
      <c r="A323" s="267">
        <v>315</v>
      </c>
      <c r="B323" s="276" t="s">
        <v>465</v>
      </c>
      <c r="C323" s="277">
        <v>210.75</v>
      </c>
      <c r="D323" s="278">
        <v>212.79999999999998</v>
      </c>
      <c r="E323" s="278">
        <v>207.94999999999996</v>
      </c>
      <c r="F323" s="278">
        <v>205.14999999999998</v>
      </c>
      <c r="G323" s="278">
        <v>200.29999999999995</v>
      </c>
      <c r="H323" s="278">
        <v>215.59999999999997</v>
      </c>
      <c r="I323" s="278">
        <v>220.45</v>
      </c>
      <c r="J323" s="278">
        <v>223.24999999999997</v>
      </c>
      <c r="K323" s="276">
        <v>217.65</v>
      </c>
      <c r="L323" s="276">
        <v>210</v>
      </c>
      <c r="M323" s="276">
        <v>4.0350900000000003</v>
      </c>
    </row>
    <row r="324" spans="1:13">
      <c r="A324" s="267">
        <v>316</v>
      </c>
      <c r="B324" s="276" t="s">
        <v>1975</v>
      </c>
      <c r="C324" s="277">
        <v>201.8</v>
      </c>
      <c r="D324" s="278">
        <v>201.13333333333333</v>
      </c>
      <c r="E324" s="278">
        <v>199.26666666666665</v>
      </c>
      <c r="F324" s="278">
        <v>196.73333333333332</v>
      </c>
      <c r="G324" s="278">
        <v>194.86666666666665</v>
      </c>
      <c r="H324" s="278">
        <v>203.66666666666666</v>
      </c>
      <c r="I324" s="278">
        <v>205.53333333333333</v>
      </c>
      <c r="J324" s="278">
        <v>208.06666666666666</v>
      </c>
      <c r="K324" s="276">
        <v>203</v>
      </c>
      <c r="L324" s="276">
        <v>198.6</v>
      </c>
      <c r="M324" s="276">
        <v>4.9485900000000003</v>
      </c>
    </row>
    <row r="325" spans="1:13">
      <c r="A325" s="267">
        <v>317</v>
      </c>
      <c r="B325" s="276" t="s">
        <v>469</v>
      </c>
      <c r="C325" s="277">
        <v>93</v>
      </c>
      <c r="D325" s="278">
        <v>92.25</v>
      </c>
      <c r="E325" s="278">
        <v>90.8</v>
      </c>
      <c r="F325" s="278">
        <v>88.6</v>
      </c>
      <c r="G325" s="278">
        <v>87.149999999999991</v>
      </c>
      <c r="H325" s="278">
        <v>94.45</v>
      </c>
      <c r="I325" s="278">
        <v>95.899999999999991</v>
      </c>
      <c r="J325" s="278">
        <v>98.100000000000009</v>
      </c>
      <c r="K325" s="276">
        <v>93.7</v>
      </c>
      <c r="L325" s="276">
        <v>90.05</v>
      </c>
      <c r="M325" s="276">
        <v>10.68595</v>
      </c>
    </row>
    <row r="326" spans="1:13">
      <c r="A326" s="267">
        <v>318</v>
      </c>
      <c r="B326" s="276" t="s">
        <v>470</v>
      </c>
      <c r="C326" s="277">
        <v>405.3</v>
      </c>
      <c r="D326" s="278">
        <v>403.63333333333338</v>
      </c>
      <c r="E326" s="278">
        <v>400.66666666666674</v>
      </c>
      <c r="F326" s="278">
        <v>396.03333333333336</v>
      </c>
      <c r="G326" s="278">
        <v>393.06666666666672</v>
      </c>
      <c r="H326" s="278">
        <v>408.26666666666677</v>
      </c>
      <c r="I326" s="278">
        <v>411.23333333333335</v>
      </c>
      <c r="J326" s="278">
        <v>415.86666666666679</v>
      </c>
      <c r="K326" s="276">
        <v>406.6</v>
      </c>
      <c r="L326" s="276">
        <v>399</v>
      </c>
      <c r="M326" s="276">
        <v>0.86404999999999998</v>
      </c>
    </row>
    <row r="327" spans="1:13">
      <c r="A327" s="267">
        <v>319</v>
      </c>
      <c r="B327" s="276" t="s">
        <v>146</v>
      </c>
      <c r="C327" s="277">
        <v>1689.2</v>
      </c>
      <c r="D327" s="278">
        <v>1681.7166666666669</v>
      </c>
      <c r="E327" s="278">
        <v>1664.5333333333338</v>
      </c>
      <c r="F327" s="278">
        <v>1639.8666666666668</v>
      </c>
      <c r="G327" s="278">
        <v>1622.6833333333336</v>
      </c>
      <c r="H327" s="278">
        <v>1706.3833333333339</v>
      </c>
      <c r="I327" s="278">
        <v>1723.5666666666668</v>
      </c>
      <c r="J327" s="278">
        <v>1748.233333333334</v>
      </c>
      <c r="K327" s="276">
        <v>1698.9</v>
      </c>
      <c r="L327" s="276">
        <v>1657.05</v>
      </c>
      <c r="M327" s="276">
        <v>9.4981500000000008</v>
      </c>
    </row>
    <row r="328" spans="1:13">
      <c r="A328" s="267">
        <v>320</v>
      </c>
      <c r="B328" s="276" t="s">
        <v>459</v>
      </c>
      <c r="C328" s="277">
        <v>30</v>
      </c>
      <c r="D328" s="278">
        <v>30.183333333333334</v>
      </c>
      <c r="E328" s="278">
        <v>29.366666666666667</v>
      </c>
      <c r="F328" s="278">
        <v>28.733333333333334</v>
      </c>
      <c r="G328" s="278">
        <v>27.916666666666668</v>
      </c>
      <c r="H328" s="278">
        <v>30.816666666666666</v>
      </c>
      <c r="I328" s="278">
        <v>31.633333333333336</v>
      </c>
      <c r="J328" s="278">
        <v>32.266666666666666</v>
      </c>
      <c r="K328" s="276">
        <v>31</v>
      </c>
      <c r="L328" s="276">
        <v>29.55</v>
      </c>
      <c r="M328" s="276">
        <v>129.29974000000001</v>
      </c>
    </row>
    <row r="329" spans="1:13">
      <c r="A329" s="267">
        <v>321</v>
      </c>
      <c r="B329" s="276" t="s">
        <v>460</v>
      </c>
      <c r="C329" s="277">
        <v>148.5</v>
      </c>
      <c r="D329" s="278">
        <v>147.53333333333333</v>
      </c>
      <c r="E329" s="278">
        <v>145.16666666666666</v>
      </c>
      <c r="F329" s="278">
        <v>141.83333333333331</v>
      </c>
      <c r="G329" s="278">
        <v>139.46666666666664</v>
      </c>
      <c r="H329" s="278">
        <v>150.86666666666667</v>
      </c>
      <c r="I329" s="278">
        <v>153.23333333333335</v>
      </c>
      <c r="J329" s="278">
        <v>156.56666666666669</v>
      </c>
      <c r="K329" s="276">
        <v>149.9</v>
      </c>
      <c r="L329" s="276">
        <v>144.19999999999999</v>
      </c>
      <c r="M329" s="276">
        <v>9.1732499999999995</v>
      </c>
    </row>
    <row r="330" spans="1:13">
      <c r="A330" s="267">
        <v>322</v>
      </c>
      <c r="B330" s="276" t="s">
        <v>147</v>
      </c>
      <c r="C330" s="277">
        <v>165.55</v>
      </c>
      <c r="D330" s="278">
        <v>165.56666666666669</v>
      </c>
      <c r="E330" s="278">
        <v>163.23333333333338</v>
      </c>
      <c r="F330" s="278">
        <v>160.91666666666669</v>
      </c>
      <c r="G330" s="278">
        <v>158.58333333333337</v>
      </c>
      <c r="H330" s="278">
        <v>167.88333333333338</v>
      </c>
      <c r="I330" s="278">
        <v>170.2166666666667</v>
      </c>
      <c r="J330" s="278">
        <v>172.53333333333339</v>
      </c>
      <c r="K330" s="276">
        <v>167.9</v>
      </c>
      <c r="L330" s="276">
        <v>163.25</v>
      </c>
      <c r="M330" s="276">
        <v>72.581779999999995</v>
      </c>
    </row>
    <row r="331" spans="1:13">
      <c r="A331" s="267">
        <v>323</v>
      </c>
      <c r="B331" s="276" t="s">
        <v>471</v>
      </c>
      <c r="C331" s="277">
        <v>618.29999999999995</v>
      </c>
      <c r="D331" s="278">
        <v>618.4</v>
      </c>
      <c r="E331" s="278">
        <v>611.9</v>
      </c>
      <c r="F331" s="278">
        <v>605.5</v>
      </c>
      <c r="G331" s="278">
        <v>599</v>
      </c>
      <c r="H331" s="278">
        <v>624.79999999999995</v>
      </c>
      <c r="I331" s="278">
        <v>631.29999999999995</v>
      </c>
      <c r="J331" s="278">
        <v>637.69999999999993</v>
      </c>
      <c r="K331" s="276">
        <v>624.9</v>
      </c>
      <c r="L331" s="276">
        <v>612</v>
      </c>
      <c r="M331" s="276">
        <v>1.5141</v>
      </c>
    </row>
    <row r="332" spans="1:13">
      <c r="A332" s="267">
        <v>324</v>
      </c>
      <c r="B332" s="276" t="s">
        <v>268</v>
      </c>
      <c r="C332" s="277">
        <v>1519.35</v>
      </c>
      <c r="D332" s="278">
        <v>1527.1166666666668</v>
      </c>
      <c r="E332" s="278">
        <v>1497.2333333333336</v>
      </c>
      <c r="F332" s="278">
        <v>1475.1166666666668</v>
      </c>
      <c r="G332" s="278">
        <v>1445.2333333333336</v>
      </c>
      <c r="H332" s="278">
        <v>1549.2333333333336</v>
      </c>
      <c r="I332" s="278">
        <v>1579.1166666666668</v>
      </c>
      <c r="J332" s="278">
        <v>1601.2333333333336</v>
      </c>
      <c r="K332" s="276">
        <v>1557</v>
      </c>
      <c r="L332" s="276">
        <v>1505</v>
      </c>
      <c r="M332" s="276">
        <v>3.89716</v>
      </c>
    </row>
    <row r="333" spans="1:13">
      <c r="A333" s="267">
        <v>325</v>
      </c>
      <c r="B333" s="276" t="s">
        <v>148</v>
      </c>
      <c r="C333" s="277">
        <v>78402.2</v>
      </c>
      <c r="D333" s="278">
        <v>77734.066666666666</v>
      </c>
      <c r="E333" s="278">
        <v>76568.133333333331</v>
      </c>
      <c r="F333" s="278">
        <v>74734.066666666666</v>
      </c>
      <c r="G333" s="278">
        <v>73568.133333333331</v>
      </c>
      <c r="H333" s="278">
        <v>79568.133333333331</v>
      </c>
      <c r="I333" s="278">
        <v>80734.066666666651</v>
      </c>
      <c r="J333" s="278">
        <v>82568.133333333331</v>
      </c>
      <c r="K333" s="276">
        <v>78900</v>
      </c>
      <c r="L333" s="276">
        <v>75900</v>
      </c>
      <c r="M333" s="276">
        <v>0.28144999999999998</v>
      </c>
    </row>
    <row r="334" spans="1:13">
      <c r="A334" s="267">
        <v>326</v>
      </c>
      <c r="B334" s="276" t="s">
        <v>267</v>
      </c>
      <c r="C334" s="277">
        <v>36.299999999999997</v>
      </c>
      <c r="D334" s="278">
        <v>36.4</v>
      </c>
      <c r="E334" s="278">
        <v>35.9</v>
      </c>
      <c r="F334" s="278">
        <v>35.5</v>
      </c>
      <c r="G334" s="278">
        <v>35</v>
      </c>
      <c r="H334" s="278">
        <v>36.799999999999997</v>
      </c>
      <c r="I334" s="278">
        <v>37.299999999999997</v>
      </c>
      <c r="J334" s="278">
        <v>37.699999999999996</v>
      </c>
      <c r="K334" s="276">
        <v>36.9</v>
      </c>
      <c r="L334" s="276">
        <v>36</v>
      </c>
      <c r="M334" s="276">
        <v>17.431560000000001</v>
      </c>
    </row>
    <row r="335" spans="1:13">
      <c r="A335" s="267">
        <v>327</v>
      </c>
      <c r="B335" s="276" t="s">
        <v>149</v>
      </c>
      <c r="C335" s="277">
        <v>1244.1500000000001</v>
      </c>
      <c r="D335" s="278">
        <v>1242.3833333333334</v>
      </c>
      <c r="E335" s="278">
        <v>1221.7666666666669</v>
      </c>
      <c r="F335" s="278">
        <v>1199.3833333333334</v>
      </c>
      <c r="G335" s="278">
        <v>1178.7666666666669</v>
      </c>
      <c r="H335" s="278">
        <v>1264.7666666666669</v>
      </c>
      <c r="I335" s="278">
        <v>1285.3833333333332</v>
      </c>
      <c r="J335" s="278">
        <v>1307.7666666666669</v>
      </c>
      <c r="K335" s="276">
        <v>1263</v>
      </c>
      <c r="L335" s="276">
        <v>1220</v>
      </c>
      <c r="M335" s="276">
        <v>30.30142</v>
      </c>
    </row>
    <row r="336" spans="1:13">
      <c r="A336" s="267">
        <v>328</v>
      </c>
      <c r="B336" s="276" t="s">
        <v>3161</v>
      </c>
      <c r="C336" s="277">
        <v>311.7</v>
      </c>
      <c r="D336" s="278">
        <v>310.11666666666662</v>
      </c>
      <c r="E336" s="278">
        <v>305.58333333333326</v>
      </c>
      <c r="F336" s="278">
        <v>299.46666666666664</v>
      </c>
      <c r="G336" s="278">
        <v>294.93333333333328</v>
      </c>
      <c r="H336" s="278">
        <v>316.23333333333323</v>
      </c>
      <c r="I336" s="278">
        <v>320.76666666666665</v>
      </c>
      <c r="J336" s="278">
        <v>326.88333333333321</v>
      </c>
      <c r="K336" s="276">
        <v>314.64999999999998</v>
      </c>
      <c r="L336" s="276">
        <v>304</v>
      </c>
      <c r="M336" s="276">
        <v>17.350149999999999</v>
      </c>
    </row>
    <row r="337" spans="1:13">
      <c r="A337" s="267">
        <v>329</v>
      </c>
      <c r="B337" s="276" t="s">
        <v>269</v>
      </c>
      <c r="C337" s="277">
        <v>968.8</v>
      </c>
      <c r="D337" s="278">
        <v>968.13333333333333</v>
      </c>
      <c r="E337" s="278">
        <v>961.66666666666663</v>
      </c>
      <c r="F337" s="278">
        <v>954.5333333333333</v>
      </c>
      <c r="G337" s="278">
        <v>948.06666666666661</v>
      </c>
      <c r="H337" s="278">
        <v>975.26666666666665</v>
      </c>
      <c r="I337" s="278">
        <v>981.73333333333335</v>
      </c>
      <c r="J337" s="278">
        <v>988.86666666666667</v>
      </c>
      <c r="K337" s="276">
        <v>974.6</v>
      </c>
      <c r="L337" s="276">
        <v>961</v>
      </c>
      <c r="M337" s="276">
        <v>3.6772100000000001</v>
      </c>
    </row>
    <row r="338" spans="1:13">
      <c r="A338" s="267">
        <v>330</v>
      </c>
      <c r="B338" s="276" t="s">
        <v>150</v>
      </c>
      <c r="C338" s="277">
        <v>47.05</v>
      </c>
      <c r="D338" s="278">
        <v>46.5</v>
      </c>
      <c r="E338" s="278">
        <v>45.55</v>
      </c>
      <c r="F338" s="278">
        <v>44.05</v>
      </c>
      <c r="G338" s="278">
        <v>43.099999999999994</v>
      </c>
      <c r="H338" s="278">
        <v>48</v>
      </c>
      <c r="I338" s="278">
        <v>48.95</v>
      </c>
      <c r="J338" s="278">
        <v>50.45</v>
      </c>
      <c r="K338" s="276">
        <v>47.45</v>
      </c>
      <c r="L338" s="276">
        <v>45</v>
      </c>
      <c r="M338" s="276">
        <v>412.66199999999998</v>
      </c>
    </row>
    <row r="339" spans="1:13">
      <c r="A339" s="267">
        <v>331</v>
      </c>
      <c r="B339" s="276" t="s">
        <v>261</v>
      </c>
      <c r="C339" s="277">
        <v>4832.6499999999996</v>
      </c>
      <c r="D339" s="278">
        <v>4806.7333333333336</v>
      </c>
      <c r="E339" s="278">
        <v>4763.4666666666672</v>
      </c>
      <c r="F339" s="278">
        <v>4694.2833333333338</v>
      </c>
      <c r="G339" s="278">
        <v>4651.0166666666673</v>
      </c>
      <c r="H339" s="278">
        <v>4875.916666666667</v>
      </c>
      <c r="I339" s="278">
        <v>4919.1833333333334</v>
      </c>
      <c r="J339" s="278">
        <v>4988.3666666666668</v>
      </c>
      <c r="K339" s="276">
        <v>4850</v>
      </c>
      <c r="L339" s="276">
        <v>4737.55</v>
      </c>
      <c r="M339" s="276">
        <v>7.0359100000000003</v>
      </c>
    </row>
    <row r="340" spans="1:13">
      <c r="A340" s="267">
        <v>332</v>
      </c>
      <c r="B340" s="276" t="s">
        <v>478</v>
      </c>
      <c r="C340" s="277">
        <v>2642.35</v>
      </c>
      <c r="D340" s="278">
        <v>2635.8166666666671</v>
      </c>
      <c r="E340" s="278">
        <v>2606.6333333333341</v>
      </c>
      <c r="F340" s="278">
        <v>2570.916666666667</v>
      </c>
      <c r="G340" s="278">
        <v>2541.733333333334</v>
      </c>
      <c r="H340" s="278">
        <v>2671.5333333333342</v>
      </c>
      <c r="I340" s="278">
        <v>2700.7166666666676</v>
      </c>
      <c r="J340" s="278">
        <v>2736.4333333333343</v>
      </c>
      <c r="K340" s="276">
        <v>2665</v>
      </c>
      <c r="L340" s="276">
        <v>2600.1</v>
      </c>
      <c r="M340" s="276">
        <v>0.80810999999999999</v>
      </c>
    </row>
    <row r="341" spans="1:13">
      <c r="A341" s="267">
        <v>333</v>
      </c>
      <c r="B341" s="276" t="s">
        <v>151</v>
      </c>
      <c r="C341" s="277">
        <v>30.85</v>
      </c>
      <c r="D341" s="278">
        <v>30.650000000000002</v>
      </c>
      <c r="E341" s="278">
        <v>30.200000000000003</v>
      </c>
      <c r="F341" s="278">
        <v>29.55</v>
      </c>
      <c r="G341" s="278">
        <v>29.1</v>
      </c>
      <c r="H341" s="278">
        <v>31.300000000000004</v>
      </c>
      <c r="I341" s="278">
        <v>31.75</v>
      </c>
      <c r="J341" s="278">
        <v>32.400000000000006</v>
      </c>
      <c r="K341" s="276">
        <v>31.1</v>
      </c>
      <c r="L341" s="276">
        <v>30</v>
      </c>
      <c r="M341" s="276">
        <v>146.56754000000001</v>
      </c>
    </row>
    <row r="342" spans="1:13">
      <c r="A342" s="267">
        <v>334</v>
      </c>
      <c r="B342" s="276" t="s">
        <v>477</v>
      </c>
      <c r="C342" s="277">
        <v>63</v>
      </c>
      <c r="D342" s="278">
        <v>62.816666666666663</v>
      </c>
      <c r="E342" s="278">
        <v>61.683333333333323</v>
      </c>
      <c r="F342" s="278">
        <v>60.36666666666666</v>
      </c>
      <c r="G342" s="278">
        <v>59.23333333333332</v>
      </c>
      <c r="H342" s="278">
        <v>64.133333333333326</v>
      </c>
      <c r="I342" s="278">
        <v>65.266666666666666</v>
      </c>
      <c r="J342" s="278">
        <v>66.583333333333329</v>
      </c>
      <c r="K342" s="276">
        <v>63.95</v>
      </c>
      <c r="L342" s="276">
        <v>61.5</v>
      </c>
      <c r="M342" s="276">
        <v>16.551200000000001</v>
      </c>
    </row>
    <row r="343" spans="1:13">
      <c r="A343" s="267">
        <v>335</v>
      </c>
      <c r="B343" s="276" t="s">
        <v>152</v>
      </c>
      <c r="C343" s="277">
        <v>63.85</v>
      </c>
      <c r="D343" s="278">
        <v>63.050000000000004</v>
      </c>
      <c r="E343" s="278">
        <v>61.900000000000006</v>
      </c>
      <c r="F343" s="278">
        <v>59.95</v>
      </c>
      <c r="G343" s="278">
        <v>58.800000000000004</v>
      </c>
      <c r="H343" s="278">
        <v>65</v>
      </c>
      <c r="I343" s="278">
        <v>66.150000000000006</v>
      </c>
      <c r="J343" s="278">
        <v>68.100000000000009</v>
      </c>
      <c r="K343" s="276">
        <v>64.2</v>
      </c>
      <c r="L343" s="276">
        <v>61.1</v>
      </c>
      <c r="M343" s="276">
        <v>206.78838999999999</v>
      </c>
    </row>
    <row r="344" spans="1:13">
      <c r="A344" s="267">
        <v>336</v>
      </c>
      <c r="B344" s="276" t="s">
        <v>473</v>
      </c>
      <c r="C344" s="277">
        <v>557.75</v>
      </c>
      <c r="D344" s="278">
        <v>556.58333333333337</v>
      </c>
      <c r="E344" s="278">
        <v>551.16666666666674</v>
      </c>
      <c r="F344" s="278">
        <v>544.58333333333337</v>
      </c>
      <c r="G344" s="278">
        <v>539.16666666666674</v>
      </c>
      <c r="H344" s="278">
        <v>563.16666666666674</v>
      </c>
      <c r="I344" s="278">
        <v>568.58333333333348</v>
      </c>
      <c r="J344" s="278">
        <v>575.16666666666674</v>
      </c>
      <c r="K344" s="276">
        <v>562</v>
      </c>
      <c r="L344" s="276">
        <v>550</v>
      </c>
      <c r="M344" s="276">
        <v>1.0027900000000001</v>
      </c>
    </row>
    <row r="345" spans="1:13">
      <c r="A345" s="267">
        <v>337</v>
      </c>
      <c r="B345" s="276" t="s">
        <v>153</v>
      </c>
      <c r="C345" s="277">
        <v>18377.95</v>
      </c>
      <c r="D345" s="278">
        <v>18445.899999999998</v>
      </c>
      <c r="E345" s="278">
        <v>18261.799999999996</v>
      </c>
      <c r="F345" s="278">
        <v>18145.649999999998</v>
      </c>
      <c r="G345" s="278">
        <v>17961.549999999996</v>
      </c>
      <c r="H345" s="278">
        <v>18562.049999999996</v>
      </c>
      <c r="I345" s="278">
        <v>18746.149999999994</v>
      </c>
      <c r="J345" s="278">
        <v>18862.299999999996</v>
      </c>
      <c r="K345" s="276">
        <v>18630</v>
      </c>
      <c r="L345" s="276">
        <v>18329.75</v>
      </c>
      <c r="M345" s="276">
        <v>0.62034999999999996</v>
      </c>
    </row>
    <row r="346" spans="1:13">
      <c r="A346" s="267">
        <v>338</v>
      </c>
      <c r="B346" s="276" t="s">
        <v>476</v>
      </c>
      <c r="C346" s="277">
        <v>37.9</v>
      </c>
      <c r="D346" s="278">
        <v>37.916666666666664</v>
      </c>
      <c r="E346" s="278">
        <v>37.483333333333327</v>
      </c>
      <c r="F346" s="278">
        <v>37.066666666666663</v>
      </c>
      <c r="G346" s="278">
        <v>36.633333333333326</v>
      </c>
      <c r="H346" s="278">
        <v>38.333333333333329</v>
      </c>
      <c r="I346" s="278">
        <v>38.766666666666666</v>
      </c>
      <c r="J346" s="278">
        <v>39.18333333333333</v>
      </c>
      <c r="K346" s="276">
        <v>38.35</v>
      </c>
      <c r="L346" s="276">
        <v>37.5</v>
      </c>
      <c r="M346" s="276">
        <v>8.8142499999999995</v>
      </c>
    </row>
    <row r="347" spans="1:13">
      <c r="A347" s="267">
        <v>339</v>
      </c>
      <c r="B347" s="276" t="s">
        <v>475</v>
      </c>
      <c r="C347" s="277">
        <v>445.6</v>
      </c>
      <c r="D347" s="278">
        <v>446.2</v>
      </c>
      <c r="E347" s="278">
        <v>437.4</v>
      </c>
      <c r="F347" s="278">
        <v>429.2</v>
      </c>
      <c r="G347" s="278">
        <v>420.4</v>
      </c>
      <c r="H347" s="278">
        <v>454.4</v>
      </c>
      <c r="I347" s="278">
        <v>463.20000000000005</v>
      </c>
      <c r="J347" s="278">
        <v>471.4</v>
      </c>
      <c r="K347" s="276">
        <v>455</v>
      </c>
      <c r="L347" s="276">
        <v>438</v>
      </c>
      <c r="M347" s="276">
        <v>1.94964</v>
      </c>
    </row>
    <row r="348" spans="1:13">
      <c r="A348" s="267">
        <v>340</v>
      </c>
      <c r="B348" s="276" t="s">
        <v>270</v>
      </c>
      <c r="C348" s="277">
        <v>24.6</v>
      </c>
      <c r="D348" s="278">
        <v>24.166666666666668</v>
      </c>
      <c r="E348" s="278">
        <v>23.583333333333336</v>
      </c>
      <c r="F348" s="278">
        <v>22.566666666666666</v>
      </c>
      <c r="G348" s="278">
        <v>21.983333333333334</v>
      </c>
      <c r="H348" s="278">
        <v>25.183333333333337</v>
      </c>
      <c r="I348" s="278">
        <v>25.766666666666673</v>
      </c>
      <c r="J348" s="278">
        <v>26.783333333333339</v>
      </c>
      <c r="K348" s="276">
        <v>24.75</v>
      </c>
      <c r="L348" s="276">
        <v>23.15</v>
      </c>
      <c r="M348" s="276">
        <v>277.70978000000002</v>
      </c>
    </row>
    <row r="349" spans="1:13">
      <c r="A349" s="267">
        <v>341</v>
      </c>
      <c r="B349" s="276" t="s">
        <v>283</v>
      </c>
      <c r="C349" s="277">
        <v>129.65</v>
      </c>
      <c r="D349" s="278">
        <v>129.85</v>
      </c>
      <c r="E349" s="278">
        <v>128.04999999999998</v>
      </c>
      <c r="F349" s="278">
        <v>126.44999999999999</v>
      </c>
      <c r="G349" s="278">
        <v>124.64999999999998</v>
      </c>
      <c r="H349" s="278">
        <v>131.44999999999999</v>
      </c>
      <c r="I349" s="278">
        <v>133.25</v>
      </c>
      <c r="J349" s="278">
        <v>134.85</v>
      </c>
      <c r="K349" s="276">
        <v>131.65</v>
      </c>
      <c r="L349" s="276">
        <v>128.25</v>
      </c>
      <c r="M349" s="276">
        <v>3.6122000000000001</v>
      </c>
    </row>
    <row r="350" spans="1:13">
      <c r="A350" s="267">
        <v>342</v>
      </c>
      <c r="B350" s="276" t="s">
        <v>479</v>
      </c>
      <c r="C350" s="277">
        <v>1525</v>
      </c>
      <c r="D350" s="278">
        <v>1531.3</v>
      </c>
      <c r="E350" s="278">
        <v>1498.6999999999998</v>
      </c>
      <c r="F350" s="278">
        <v>1472.3999999999999</v>
      </c>
      <c r="G350" s="278">
        <v>1439.7999999999997</v>
      </c>
      <c r="H350" s="278">
        <v>1557.6</v>
      </c>
      <c r="I350" s="278">
        <v>1590.1999999999998</v>
      </c>
      <c r="J350" s="278">
        <v>1616.5</v>
      </c>
      <c r="K350" s="276">
        <v>1563.9</v>
      </c>
      <c r="L350" s="276">
        <v>1505</v>
      </c>
      <c r="M350" s="276">
        <v>0.24235000000000001</v>
      </c>
    </row>
    <row r="351" spans="1:13">
      <c r="A351" s="267">
        <v>343</v>
      </c>
      <c r="B351" s="276" t="s">
        <v>474</v>
      </c>
      <c r="C351" s="277">
        <v>56.1</v>
      </c>
      <c r="D351" s="278">
        <v>56.233333333333327</v>
      </c>
      <c r="E351" s="278">
        <v>55.716666666666654</v>
      </c>
      <c r="F351" s="278">
        <v>55.333333333333329</v>
      </c>
      <c r="G351" s="278">
        <v>54.816666666666656</v>
      </c>
      <c r="H351" s="278">
        <v>56.616666666666653</v>
      </c>
      <c r="I351" s="278">
        <v>57.133333333333319</v>
      </c>
      <c r="J351" s="278">
        <v>57.516666666666652</v>
      </c>
      <c r="K351" s="276">
        <v>56.75</v>
      </c>
      <c r="L351" s="276">
        <v>55.85</v>
      </c>
      <c r="M351" s="276">
        <v>9.7265599999999992</v>
      </c>
    </row>
    <row r="352" spans="1:13">
      <c r="A352" s="267">
        <v>344</v>
      </c>
      <c r="B352" s="276" t="s">
        <v>155</v>
      </c>
      <c r="C352" s="277">
        <v>122.4</v>
      </c>
      <c r="D352" s="278">
        <v>121.01666666666667</v>
      </c>
      <c r="E352" s="278">
        <v>118.88333333333333</v>
      </c>
      <c r="F352" s="278">
        <v>115.36666666666666</v>
      </c>
      <c r="G352" s="278">
        <v>113.23333333333332</v>
      </c>
      <c r="H352" s="278">
        <v>124.53333333333333</v>
      </c>
      <c r="I352" s="278">
        <v>126.66666666666669</v>
      </c>
      <c r="J352" s="278">
        <v>130.18333333333334</v>
      </c>
      <c r="K352" s="276">
        <v>123.15</v>
      </c>
      <c r="L352" s="276">
        <v>117.5</v>
      </c>
      <c r="M352" s="276">
        <v>200.98841999999999</v>
      </c>
    </row>
    <row r="353" spans="1:13">
      <c r="A353" s="267">
        <v>345</v>
      </c>
      <c r="B353" s="276" t="s">
        <v>156</v>
      </c>
      <c r="C353" s="277">
        <v>99.05</v>
      </c>
      <c r="D353" s="278">
        <v>99.183333333333337</v>
      </c>
      <c r="E353" s="278">
        <v>98.366666666666674</v>
      </c>
      <c r="F353" s="278">
        <v>97.683333333333337</v>
      </c>
      <c r="G353" s="278">
        <v>96.866666666666674</v>
      </c>
      <c r="H353" s="278">
        <v>99.866666666666674</v>
      </c>
      <c r="I353" s="278">
        <v>100.68333333333334</v>
      </c>
      <c r="J353" s="278">
        <v>101.36666666666667</v>
      </c>
      <c r="K353" s="276">
        <v>100</v>
      </c>
      <c r="L353" s="276">
        <v>98.5</v>
      </c>
      <c r="M353" s="276">
        <v>223.25584000000001</v>
      </c>
    </row>
    <row r="354" spans="1:13">
      <c r="A354" s="267">
        <v>346</v>
      </c>
      <c r="B354" s="276" t="s">
        <v>271</v>
      </c>
      <c r="C354" s="277">
        <v>590.1</v>
      </c>
      <c r="D354" s="278">
        <v>589.29999999999995</v>
      </c>
      <c r="E354" s="278">
        <v>581.59999999999991</v>
      </c>
      <c r="F354" s="278">
        <v>573.09999999999991</v>
      </c>
      <c r="G354" s="278">
        <v>565.39999999999986</v>
      </c>
      <c r="H354" s="278">
        <v>597.79999999999995</v>
      </c>
      <c r="I354" s="278">
        <v>605.5</v>
      </c>
      <c r="J354" s="278">
        <v>614</v>
      </c>
      <c r="K354" s="276">
        <v>597</v>
      </c>
      <c r="L354" s="276">
        <v>580.79999999999995</v>
      </c>
      <c r="M354" s="276">
        <v>2.8063600000000002</v>
      </c>
    </row>
    <row r="355" spans="1:13">
      <c r="A355" s="267">
        <v>347</v>
      </c>
      <c r="B355" s="276" t="s">
        <v>272</v>
      </c>
      <c r="C355" s="277">
        <v>3370.55</v>
      </c>
      <c r="D355" s="278">
        <v>3343.5833333333335</v>
      </c>
      <c r="E355" s="278">
        <v>3277.166666666667</v>
      </c>
      <c r="F355" s="278">
        <v>3183.7833333333333</v>
      </c>
      <c r="G355" s="278">
        <v>3117.3666666666668</v>
      </c>
      <c r="H355" s="278">
        <v>3436.9666666666672</v>
      </c>
      <c r="I355" s="278">
        <v>3503.3833333333341</v>
      </c>
      <c r="J355" s="278">
        <v>3596.7666666666673</v>
      </c>
      <c r="K355" s="276">
        <v>3410</v>
      </c>
      <c r="L355" s="276">
        <v>3250.2</v>
      </c>
      <c r="M355" s="276">
        <v>1.81968</v>
      </c>
    </row>
    <row r="356" spans="1:13">
      <c r="A356" s="267">
        <v>348</v>
      </c>
      <c r="B356" s="276" t="s">
        <v>157</v>
      </c>
      <c r="C356" s="277">
        <v>112.35</v>
      </c>
      <c r="D356" s="278">
        <v>111.63333333333333</v>
      </c>
      <c r="E356" s="278">
        <v>110.56666666666665</v>
      </c>
      <c r="F356" s="278">
        <v>108.78333333333332</v>
      </c>
      <c r="G356" s="278">
        <v>107.71666666666664</v>
      </c>
      <c r="H356" s="278">
        <v>113.41666666666666</v>
      </c>
      <c r="I356" s="278">
        <v>114.48333333333332</v>
      </c>
      <c r="J356" s="278">
        <v>116.26666666666667</v>
      </c>
      <c r="K356" s="276">
        <v>112.7</v>
      </c>
      <c r="L356" s="276">
        <v>109.85</v>
      </c>
      <c r="M356" s="276">
        <v>21.304210000000001</v>
      </c>
    </row>
    <row r="357" spans="1:13">
      <c r="A357" s="267">
        <v>349</v>
      </c>
      <c r="B357" s="276" t="s">
        <v>480</v>
      </c>
      <c r="C357" s="277">
        <v>82.55</v>
      </c>
      <c r="D357" s="278">
        <v>82.583333333333329</v>
      </c>
      <c r="E357" s="278">
        <v>81.266666666666652</v>
      </c>
      <c r="F357" s="278">
        <v>79.98333333333332</v>
      </c>
      <c r="G357" s="278">
        <v>78.666666666666643</v>
      </c>
      <c r="H357" s="278">
        <v>83.86666666666666</v>
      </c>
      <c r="I357" s="278">
        <v>85.183333333333351</v>
      </c>
      <c r="J357" s="278">
        <v>86.466666666666669</v>
      </c>
      <c r="K357" s="276">
        <v>83.9</v>
      </c>
      <c r="L357" s="276">
        <v>81.3</v>
      </c>
      <c r="M357" s="276">
        <v>0.40078999999999998</v>
      </c>
    </row>
    <row r="358" spans="1:13">
      <c r="A358" s="267">
        <v>350</v>
      </c>
      <c r="B358" s="276" t="s">
        <v>158</v>
      </c>
      <c r="C358" s="277">
        <v>96.95</v>
      </c>
      <c r="D358" s="278">
        <v>95.983333333333334</v>
      </c>
      <c r="E358" s="278">
        <v>94.666666666666671</v>
      </c>
      <c r="F358" s="278">
        <v>92.38333333333334</v>
      </c>
      <c r="G358" s="278">
        <v>91.066666666666677</v>
      </c>
      <c r="H358" s="278">
        <v>98.266666666666666</v>
      </c>
      <c r="I358" s="278">
        <v>99.583333333333329</v>
      </c>
      <c r="J358" s="278">
        <v>101.86666666666666</v>
      </c>
      <c r="K358" s="276">
        <v>97.3</v>
      </c>
      <c r="L358" s="276">
        <v>93.7</v>
      </c>
      <c r="M358" s="276">
        <v>395.45073000000002</v>
      </c>
    </row>
    <row r="359" spans="1:13">
      <c r="A359" s="267">
        <v>351</v>
      </c>
      <c r="B359" s="276" t="s">
        <v>481</v>
      </c>
      <c r="C359" s="277">
        <v>89.1</v>
      </c>
      <c r="D359" s="278">
        <v>89.133333333333326</v>
      </c>
      <c r="E359" s="278">
        <v>87.266666666666652</v>
      </c>
      <c r="F359" s="278">
        <v>85.433333333333323</v>
      </c>
      <c r="G359" s="278">
        <v>83.566666666666649</v>
      </c>
      <c r="H359" s="278">
        <v>90.966666666666654</v>
      </c>
      <c r="I359" s="278">
        <v>92.833333333333329</v>
      </c>
      <c r="J359" s="278">
        <v>94.666666666666657</v>
      </c>
      <c r="K359" s="276">
        <v>91</v>
      </c>
      <c r="L359" s="276">
        <v>87.3</v>
      </c>
      <c r="M359" s="276">
        <v>12.14795</v>
      </c>
    </row>
    <row r="360" spans="1:13">
      <c r="A360" s="267">
        <v>352</v>
      </c>
      <c r="B360" s="276" t="s">
        <v>482</v>
      </c>
      <c r="C360" s="277">
        <v>235.95</v>
      </c>
      <c r="D360" s="278">
        <v>233.48333333333335</v>
      </c>
      <c r="E360" s="278">
        <v>230.06666666666669</v>
      </c>
      <c r="F360" s="278">
        <v>224.18333333333334</v>
      </c>
      <c r="G360" s="278">
        <v>220.76666666666668</v>
      </c>
      <c r="H360" s="278">
        <v>239.3666666666667</v>
      </c>
      <c r="I360" s="278">
        <v>242.78333333333333</v>
      </c>
      <c r="J360" s="278">
        <v>248.66666666666671</v>
      </c>
      <c r="K360" s="276">
        <v>236.9</v>
      </c>
      <c r="L360" s="276">
        <v>227.6</v>
      </c>
      <c r="M360" s="276">
        <v>1.9643699999999999</v>
      </c>
    </row>
    <row r="361" spans="1:13">
      <c r="A361" s="267">
        <v>353</v>
      </c>
      <c r="B361" s="276" t="s">
        <v>483</v>
      </c>
      <c r="C361" s="277">
        <v>248.6</v>
      </c>
      <c r="D361" s="278">
        <v>249.6</v>
      </c>
      <c r="E361" s="278">
        <v>243.5</v>
      </c>
      <c r="F361" s="278">
        <v>238.4</v>
      </c>
      <c r="G361" s="278">
        <v>232.3</v>
      </c>
      <c r="H361" s="278">
        <v>254.7</v>
      </c>
      <c r="I361" s="278">
        <v>260.79999999999995</v>
      </c>
      <c r="J361" s="278">
        <v>265.89999999999998</v>
      </c>
      <c r="K361" s="276">
        <v>255.7</v>
      </c>
      <c r="L361" s="276">
        <v>244.5</v>
      </c>
      <c r="M361" s="276">
        <v>1.0046900000000001</v>
      </c>
    </row>
    <row r="362" spans="1:13">
      <c r="A362" s="267">
        <v>354</v>
      </c>
      <c r="B362" s="276" t="s">
        <v>159</v>
      </c>
      <c r="C362" s="277">
        <v>28516.2</v>
      </c>
      <c r="D362" s="278">
        <v>28447.083333333332</v>
      </c>
      <c r="E362" s="278">
        <v>28219.116666666665</v>
      </c>
      <c r="F362" s="278">
        <v>27922.033333333333</v>
      </c>
      <c r="G362" s="278">
        <v>27694.066666666666</v>
      </c>
      <c r="H362" s="278">
        <v>28744.166666666664</v>
      </c>
      <c r="I362" s="278">
        <v>28972.133333333331</v>
      </c>
      <c r="J362" s="278">
        <v>29269.216666666664</v>
      </c>
      <c r="K362" s="276">
        <v>28675.05</v>
      </c>
      <c r="L362" s="276">
        <v>28150</v>
      </c>
      <c r="M362" s="276">
        <v>0.45099</v>
      </c>
    </row>
    <row r="363" spans="1:13">
      <c r="A363" s="267">
        <v>355</v>
      </c>
      <c r="B363" s="276" t="s">
        <v>160</v>
      </c>
      <c r="C363" s="277">
        <v>1477.4</v>
      </c>
      <c r="D363" s="278">
        <v>1474.8</v>
      </c>
      <c r="E363" s="278">
        <v>1454.8</v>
      </c>
      <c r="F363" s="278">
        <v>1432.2</v>
      </c>
      <c r="G363" s="278">
        <v>1412.2</v>
      </c>
      <c r="H363" s="278">
        <v>1497.3999999999999</v>
      </c>
      <c r="I363" s="278">
        <v>1517.3999999999999</v>
      </c>
      <c r="J363" s="278">
        <v>1539.9999999999998</v>
      </c>
      <c r="K363" s="276">
        <v>1494.8</v>
      </c>
      <c r="L363" s="276">
        <v>1452.2</v>
      </c>
      <c r="M363" s="276">
        <v>14.264709999999999</v>
      </c>
    </row>
    <row r="364" spans="1:13">
      <c r="A364" s="267">
        <v>356</v>
      </c>
      <c r="B364" s="276" t="s">
        <v>488</v>
      </c>
      <c r="C364" s="277">
        <v>1519.8</v>
      </c>
      <c r="D364" s="278">
        <v>1510.9666666666665</v>
      </c>
      <c r="E364" s="278">
        <v>1496.9333333333329</v>
      </c>
      <c r="F364" s="278">
        <v>1474.0666666666664</v>
      </c>
      <c r="G364" s="278">
        <v>1460.0333333333328</v>
      </c>
      <c r="H364" s="278">
        <v>1533.833333333333</v>
      </c>
      <c r="I364" s="278">
        <v>1547.8666666666663</v>
      </c>
      <c r="J364" s="278">
        <v>1570.7333333333331</v>
      </c>
      <c r="K364" s="276">
        <v>1525</v>
      </c>
      <c r="L364" s="276">
        <v>1488.1</v>
      </c>
      <c r="M364" s="276">
        <v>1.8698300000000001</v>
      </c>
    </row>
    <row r="365" spans="1:13">
      <c r="A365" s="267">
        <v>357</v>
      </c>
      <c r="B365" s="276" t="s">
        <v>161</v>
      </c>
      <c r="C365" s="277">
        <v>252.45</v>
      </c>
      <c r="D365" s="278">
        <v>251.43333333333331</v>
      </c>
      <c r="E365" s="278">
        <v>249.76666666666662</v>
      </c>
      <c r="F365" s="278">
        <v>247.08333333333331</v>
      </c>
      <c r="G365" s="278">
        <v>245.41666666666663</v>
      </c>
      <c r="H365" s="278">
        <v>254.11666666666662</v>
      </c>
      <c r="I365" s="278">
        <v>255.7833333333333</v>
      </c>
      <c r="J365" s="278">
        <v>258.46666666666658</v>
      </c>
      <c r="K365" s="276">
        <v>253.1</v>
      </c>
      <c r="L365" s="276">
        <v>248.75</v>
      </c>
      <c r="M365" s="276">
        <v>49.256740000000001</v>
      </c>
    </row>
    <row r="366" spans="1:13">
      <c r="A366" s="267">
        <v>358</v>
      </c>
      <c r="B366" s="276" t="s">
        <v>162</v>
      </c>
      <c r="C366" s="277">
        <v>118.55</v>
      </c>
      <c r="D366" s="278">
        <v>117.73333333333333</v>
      </c>
      <c r="E366" s="278">
        <v>116.31666666666666</v>
      </c>
      <c r="F366" s="278">
        <v>114.08333333333333</v>
      </c>
      <c r="G366" s="278">
        <v>112.66666666666666</v>
      </c>
      <c r="H366" s="278">
        <v>119.96666666666667</v>
      </c>
      <c r="I366" s="278">
        <v>121.38333333333333</v>
      </c>
      <c r="J366" s="278">
        <v>123.61666666666667</v>
      </c>
      <c r="K366" s="276">
        <v>119.15</v>
      </c>
      <c r="L366" s="276">
        <v>115.5</v>
      </c>
      <c r="M366" s="276">
        <v>56.234110000000001</v>
      </c>
    </row>
    <row r="367" spans="1:13">
      <c r="A367" s="267">
        <v>359</v>
      </c>
      <c r="B367" s="276" t="s">
        <v>275</v>
      </c>
      <c r="C367" s="277">
        <v>5225.3</v>
      </c>
      <c r="D367" s="278">
        <v>5218.3</v>
      </c>
      <c r="E367" s="278">
        <v>5109</v>
      </c>
      <c r="F367" s="278">
        <v>4992.7</v>
      </c>
      <c r="G367" s="278">
        <v>4883.3999999999996</v>
      </c>
      <c r="H367" s="278">
        <v>5334.6</v>
      </c>
      <c r="I367" s="278">
        <v>5443.9000000000015</v>
      </c>
      <c r="J367" s="278">
        <v>5560.2000000000007</v>
      </c>
      <c r="K367" s="276">
        <v>5327.6</v>
      </c>
      <c r="L367" s="276">
        <v>5102</v>
      </c>
      <c r="M367" s="276">
        <v>1.2209099999999999</v>
      </c>
    </row>
    <row r="368" spans="1:13">
      <c r="A368" s="267">
        <v>360</v>
      </c>
      <c r="B368" s="276" t="s">
        <v>277</v>
      </c>
      <c r="C368" s="277">
        <v>10998.2</v>
      </c>
      <c r="D368" s="278">
        <v>11044.4</v>
      </c>
      <c r="E368" s="278">
        <v>10913.8</v>
      </c>
      <c r="F368" s="278">
        <v>10829.4</v>
      </c>
      <c r="G368" s="278">
        <v>10698.8</v>
      </c>
      <c r="H368" s="278">
        <v>11128.8</v>
      </c>
      <c r="I368" s="278">
        <v>11259.400000000001</v>
      </c>
      <c r="J368" s="278">
        <v>11343.8</v>
      </c>
      <c r="K368" s="276">
        <v>11175</v>
      </c>
      <c r="L368" s="276">
        <v>10960</v>
      </c>
      <c r="M368" s="276">
        <v>0.15090999999999999</v>
      </c>
    </row>
    <row r="369" spans="1:13">
      <c r="A369" s="267">
        <v>361</v>
      </c>
      <c r="B369" s="276" t="s">
        <v>494</v>
      </c>
      <c r="C369" s="277">
        <v>7005.35</v>
      </c>
      <c r="D369" s="278">
        <v>7001.6500000000005</v>
      </c>
      <c r="E369" s="278">
        <v>6951.5500000000011</v>
      </c>
      <c r="F369" s="278">
        <v>6897.7500000000009</v>
      </c>
      <c r="G369" s="278">
        <v>6847.6500000000015</v>
      </c>
      <c r="H369" s="278">
        <v>7055.4500000000007</v>
      </c>
      <c r="I369" s="278">
        <v>7105.5500000000011</v>
      </c>
      <c r="J369" s="278">
        <v>7159.35</v>
      </c>
      <c r="K369" s="276">
        <v>7051.75</v>
      </c>
      <c r="L369" s="276">
        <v>6947.85</v>
      </c>
      <c r="M369" s="276">
        <v>0.12224</v>
      </c>
    </row>
    <row r="370" spans="1:13">
      <c r="A370" s="267">
        <v>362</v>
      </c>
      <c r="B370" s="276" t="s">
        <v>489</v>
      </c>
      <c r="C370" s="277">
        <v>179.9</v>
      </c>
      <c r="D370" s="278">
        <v>179.53333333333333</v>
      </c>
      <c r="E370" s="278">
        <v>176.36666666666667</v>
      </c>
      <c r="F370" s="278">
        <v>172.83333333333334</v>
      </c>
      <c r="G370" s="278">
        <v>169.66666666666669</v>
      </c>
      <c r="H370" s="278">
        <v>183.06666666666666</v>
      </c>
      <c r="I370" s="278">
        <v>186.23333333333335</v>
      </c>
      <c r="J370" s="278">
        <v>189.76666666666665</v>
      </c>
      <c r="K370" s="276">
        <v>182.7</v>
      </c>
      <c r="L370" s="276">
        <v>176</v>
      </c>
      <c r="M370" s="276">
        <v>20.713270000000001</v>
      </c>
    </row>
    <row r="371" spans="1:13">
      <c r="A371" s="267">
        <v>363</v>
      </c>
      <c r="B371" s="276" t="s">
        <v>490</v>
      </c>
      <c r="C371" s="277">
        <v>773.6</v>
      </c>
      <c r="D371" s="278">
        <v>777.56666666666672</v>
      </c>
      <c r="E371" s="278">
        <v>760.18333333333339</v>
      </c>
      <c r="F371" s="278">
        <v>746.76666666666665</v>
      </c>
      <c r="G371" s="278">
        <v>729.38333333333333</v>
      </c>
      <c r="H371" s="278">
        <v>790.98333333333346</v>
      </c>
      <c r="I371" s="278">
        <v>808.3666666666669</v>
      </c>
      <c r="J371" s="278">
        <v>821.78333333333353</v>
      </c>
      <c r="K371" s="276">
        <v>794.95</v>
      </c>
      <c r="L371" s="276">
        <v>764.15</v>
      </c>
      <c r="M371" s="276">
        <v>0.92215999999999998</v>
      </c>
    </row>
    <row r="372" spans="1:13">
      <c r="A372" s="267">
        <v>364</v>
      </c>
      <c r="B372" s="276" t="s">
        <v>163</v>
      </c>
      <c r="C372" s="277">
        <v>1784.95</v>
      </c>
      <c r="D372" s="278">
        <v>1780.0166666666664</v>
      </c>
      <c r="E372" s="278">
        <v>1770.0333333333328</v>
      </c>
      <c r="F372" s="278">
        <v>1755.1166666666663</v>
      </c>
      <c r="G372" s="278">
        <v>1745.1333333333328</v>
      </c>
      <c r="H372" s="278">
        <v>1794.9333333333329</v>
      </c>
      <c r="I372" s="278">
        <v>1804.9166666666665</v>
      </c>
      <c r="J372" s="278">
        <v>1819.833333333333</v>
      </c>
      <c r="K372" s="276">
        <v>1790</v>
      </c>
      <c r="L372" s="276">
        <v>1765.1</v>
      </c>
      <c r="M372" s="276">
        <v>3.7216100000000001</v>
      </c>
    </row>
    <row r="373" spans="1:13">
      <c r="A373" s="267">
        <v>365</v>
      </c>
      <c r="B373" s="276" t="s">
        <v>273</v>
      </c>
      <c r="C373" s="277">
        <v>2258.6</v>
      </c>
      <c r="D373" s="278">
        <v>2269.8000000000002</v>
      </c>
      <c r="E373" s="278">
        <v>2240.6000000000004</v>
      </c>
      <c r="F373" s="278">
        <v>2222.6000000000004</v>
      </c>
      <c r="G373" s="278">
        <v>2193.4000000000005</v>
      </c>
      <c r="H373" s="278">
        <v>2287.8000000000002</v>
      </c>
      <c r="I373" s="278">
        <v>2317</v>
      </c>
      <c r="J373" s="278">
        <v>2335</v>
      </c>
      <c r="K373" s="276">
        <v>2299</v>
      </c>
      <c r="L373" s="276">
        <v>2251.8000000000002</v>
      </c>
      <c r="M373" s="276">
        <v>3.2431899999999998</v>
      </c>
    </row>
    <row r="374" spans="1:13">
      <c r="A374" s="267">
        <v>366</v>
      </c>
      <c r="B374" s="276" t="s">
        <v>164</v>
      </c>
      <c r="C374" s="277">
        <v>35.549999999999997</v>
      </c>
      <c r="D374" s="278">
        <v>35.18333333333333</v>
      </c>
      <c r="E374" s="278">
        <v>34.61666666666666</v>
      </c>
      <c r="F374" s="278">
        <v>33.68333333333333</v>
      </c>
      <c r="G374" s="278">
        <v>33.11666666666666</v>
      </c>
      <c r="H374" s="278">
        <v>36.11666666666666</v>
      </c>
      <c r="I374" s="278">
        <v>36.683333333333337</v>
      </c>
      <c r="J374" s="278">
        <v>37.61666666666666</v>
      </c>
      <c r="K374" s="276">
        <v>35.75</v>
      </c>
      <c r="L374" s="276">
        <v>34.25</v>
      </c>
      <c r="M374" s="276">
        <v>2135.9907800000001</v>
      </c>
    </row>
    <row r="375" spans="1:13">
      <c r="A375" s="267">
        <v>367</v>
      </c>
      <c r="B375" s="276" t="s">
        <v>274</v>
      </c>
      <c r="C375" s="277">
        <v>373.6</v>
      </c>
      <c r="D375" s="278">
        <v>372.98333333333335</v>
      </c>
      <c r="E375" s="278">
        <v>369.61666666666667</v>
      </c>
      <c r="F375" s="278">
        <v>365.63333333333333</v>
      </c>
      <c r="G375" s="278">
        <v>362.26666666666665</v>
      </c>
      <c r="H375" s="278">
        <v>376.9666666666667</v>
      </c>
      <c r="I375" s="278">
        <v>380.33333333333337</v>
      </c>
      <c r="J375" s="278">
        <v>384.31666666666672</v>
      </c>
      <c r="K375" s="276">
        <v>376.35</v>
      </c>
      <c r="L375" s="276">
        <v>369</v>
      </c>
      <c r="M375" s="276">
        <v>2.0676899999999998</v>
      </c>
    </row>
    <row r="376" spans="1:13">
      <c r="A376" s="267">
        <v>368</v>
      </c>
      <c r="B376" s="276" t="s">
        <v>485</v>
      </c>
      <c r="C376" s="277">
        <v>180.7</v>
      </c>
      <c r="D376" s="278">
        <v>179.86666666666667</v>
      </c>
      <c r="E376" s="278">
        <v>177.83333333333334</v>
      </c>
      <c r="F376" s="278">
        <v>174.96666666666667</v>
      </c>
      <c r="G376" s="278">
        <v>172.93333333333334</v>
      </c>
      <c r="H376" s="278">
        <v>182.73333333333335</v>
      </c>
      <c r="I376" s="278">
        <v>184.76666666666665</v>
      </c>
      <c r="J376" s="278">
        <v>187.63333333333335</v>
      </c>
      <c r="K376" s="276">
        <v>181.9</v>
      </c>
      <c r="L376" s="276">
        <v>177</v>
      </c>
      <c r="M376" s="276">
        <v>12.22855</v>
      </c>
    </row>
    <row r="377" spans="1:13">
      <c r="A377" s="267">
        <v>369</v>
      </c>
      <c r="B377" s="276" t="s">
        <v>491</v>
      </c>
      <c r="C377" s="277">
        <v>1059.8</v>
      </c>
      <c r="D377" s="278">
        <v>1052.6333333333334</v>
      </c>
      <c r="E377" s="278">
        <v>1043.2666666666669</v>
      </c>
      <c r="F377" s="278">
        <v>1026.7333333333333</v>
      </c>
      <c r="G377" s="278">
        <v>1017.3666666666668</v>
      </c>
      <c r="H377" s="278">
        <v>1069.166666666667</v>
      </c>
      <c r="I377" s="278">
        <v>1078.5333333333333</v>
      </c>
      <c r="J377" s="278">
        <v>1095.0666666666671</v>
      </c>
      <c r="K377" s="276">
        <v>1062</v>
      </c>
      <c r="L377" s="276">
        <v>1036.0999999999999</v>
      </c>
      <c r="M377" s="276">
        <v>8.5027399999999993</v>
      </c>
    </row>
    <row r="378" spans="1:13">
      <c r="A378" s="267">
        <v>370</v>
      </c>
      <c r="B378" s="276" t="s">
        <v>2223</v>
      </c>
      <c r="C378" s="277">
        <v>509.4</v>
      </c>
      <c r="D378" s="278">
        <v>511</v>
      </c>
      <c r="E378" s="278">
        <v>505</v>
      </c>
      <c r="F378" s="278">
        <v>500.6</v>
      </c>
      <c r="G378" s="278">
        <v>494.6</v>
      </c>
      <c r="H378" s="278">
        <v>515.4</v>
      </c>
      <c r="I378" s="278">
        <v>521.4</v>
      </c>
      <c r="J378" s="278">
        <v>525.79999999999995</v>
      </c>
      <c r="K378" s="276">
        <v>517</v>
      </c>
      <c r="L378" s="276">
        <v>506.6</v>
      </c>
      <c r="M378" s="276">
        <v>1.1092299999999999</v>
      </c>
    </row>
    <row r="379" spans="1:13">
      <c r="A379" s="267">
        <v>371</v>
      </c>
      <c r="B379" s="276" t="s">
        <v>165</v>
      </c>
      <c r="C379" s="277">
        <v>188.45</v>
      </c>
      <c r="D379" s="278">
        <v>188.95000000000002</v>
      </c>
      <c r="E379" s="278">
        <v>187.50000000000003</v>
      </c>
      <c r="F379" s="278">
        <v>186.55</v>
      </c>
      <c r="G379" s="278">
        <v>185.10000000000002</v>
      </c>
      <c r="H379" s="278">
        <v>189.90000000000003</v>
      </c>
      <c r="I379" s="278">
        <v>191.35000000000002</v>
      </c>
      <c r="J379" s="278">
        <v>192.30000000000004</v>
      </c>
      <c r="K379" s="276">
        <v>190.4</v>
      </c>
      <c r="L379" s="276">
        <v>188</v>
      </c>
      <c r="M379" s="276">
        <v>40.124279999999999</v>
      </c>
    </row>
    <row r="380" spans="1:13">
      <c r="A380" s="267">
        <v>372</v>
      </c>
      <c r="B380" s="276" t="s">
        <v>492</v>
      </c>
      <c r="C380" s="277">
        <v>120.85</v>
      </c>
      <c r="D380" s="278">
        <v>120.25</v>
      </c>
      <c r="E380" s="278">
        <v>117.7</v>
      </c>
      <c r="F380" s="278">
        <v>114.55</v>
      </c>
      <c r="G380" s="278">
        <v>112</v>
      </c>
      <c r="H380" s="278">
        <v>123.4</v>
      </c>
      <c r="I380" s="278">
        <v>125.95000000000002</v>
      </c>
      <c r="J380" s="278">
        <v>129.10000000000002</v>
      </c>
      <c r="K380" s="276">
        <v>122.8</v>
      </c>
      <c r="L380" s="276">
        <v>117.1</v>
      </c>
      <c r="M380" s="276">
        <v>30.652429999999999</v>
      </c>
    </row>
    <row r="381" spans="1:13">
      <c r="A381" s="267">
        <v>373</v>
      </c>
      <c r="B381" s="276" t="s">
        <v>276</v>
      </c>
      <c r="C381" s="277">
        <v>272.95</v>
      </c>
      <c r="D381" s="278">
        <v>271.86666666666667</v>
      </c>
      <c r="E381" s="278">
        <v>269.73333333333335</v>
      </c>
      <c r="F381" s="278">
        <v>266.51666666666665</v>
      </c>
      <c r="G381" s="278">
        <v>264.38333333333333</v>
      </c>
      <c r="H381" s="278">
        <v>275.08333333333337</v>
      </c>
      <c r="I381" s="278">
        <v>277.2166666666667</v>
      </c>
      <c r="J381" s="278">
        <v>280.43333333333339</v>
      </c>
      <c r="K381" s="276">
        <v>274</v>
      </c>
      <c r="L381" s="276">
        <v>268.64999999999998</v>
      </c>
      <c r="M381" s="276">
        <v>4.2889699999999999</v>
      </c>
    </row>
    <row r="382" spans="1:13">
      <c r="A382" s="267">
        <v>374</v>
      </c>
      <c r="B382" s="276" t="s">
        <v>493</v>
      </c>
      <c r="C382" s="277">
        <v>86.9</v>
      </c>
      <c r="D382" s="278">
        <v>87.783333333333346</v>
      </c>
      <c r="E382" s="278">
        <v>84.666666666666686</v>
      </c>
      <c r="F382" s="278">
        <v>82.433333333333337</v>
      </c>
      <c r="G382" s="278">
        <v>79.316666666666677</v>
      </c>
      <c r="H382" s="278">
        <v>90.016666666666694</v>
      </c>
      <c r="I382" s="278">
        <v>93.13333333333334</v>
      </c>
      <c r="J382" s="278">
        <v>95.366666666666703</v>
      </c>
      <c r="K382" s="276">
        <v>90.9</v>
      </c>
      <c r="L382" s="276">
        <v>85.55</v>
      </c>
      <c r="M382" s="276">
        <v>3.15984</v>
      </c>
    </row>
    <row r="383" spans="1:13">
      <c r="A383" s="267">
        <v>375</v>
      </c>
      <c r="B383" s="276" t="s">
        <v>486</v>
      </c>
      <c r="C383" s="277">
        <v>60.25</v>
      </c>
      <c r="D383" s="278">
        <v>60.199999999999996</v>
      </c>
      <c r="E383" s="278">
        <v>59.899999999999991</v>
      </c>
      <c r="F383" s="278">
        <v>59.55</v>
      </c>
      <c r="G383" s="278">
        <v>59.249999999999993</v>
      </c>
      <c r="H383" s="278">
        <v>60.54999999999999</v>
      </c>
      <c r="I383" s="278">
        <v>60.849999999999987</v>
      </c>
      <c r="J383" s="278">
        <v>61.199999999999989</v>
      </c>
      <c r="K383" s="276">
        <v>60.5</v>
      </c>
      <c r="L383" s="276">
        <v>59.85</v>
      </c>
      <c r="M383" s="276">
        <v>10.06251</v>
      </c>
    </row>
    <row r="384" spans="1:13">
      <c r="A384" s="267">
        <v>376</v>
      </c>
      <c r="B384" s="276" t="s">
        <v>166</v>
      </c>
      <c r="C384" s="277">
        <v>1399</v>
      </c>
      <c r="D384" s="278">
        <v>1378</v>
      </c>
      <c r="E384" s="278">
        <v>1351</v>
      </c>
      <c r="F384" s="278">
        <v>1303</v>
      </c>
      <c r="G384" s="278">
        <v>1276</v>
      </c>
      <c r="H384" s="278">
        <v>1426</v>
      </c>
      <c r="I384" s="278">
        <v>1453</v>
      </c>
      <c r="J384" s="278">
        <v>1501</v>
      </c>
      <c r="K384" s="276">
        <v>1405</v>
      </c>
      <c r="L384" s="276">
        <v>1330</v>
      </c>
      <c r="M384" s="276">
        <v>32.433059999999998</v>
      </c>
    </row>
    <row r="385" spans="1:13">
      <c r="A385" s="267">
        <v>377</v>
      </c>
      <c r="B385" s="276" t="s">
        <v>278</v>
      </c>
      <c r="C385" s="277">
        <v>532.15</v>
      </c>
      <c r="D385" s="278">
        <v>534.13333333333333</v>
      </c>
      <c r="E385" s="278">
        <v>523.26666666666665</v>
      </c>
      <c r="F385" s="278">
        <v>514.38333333333333</v>
      </c>
      <c r="G385" s="278">
        <v>503.51666666666665</v>
      </c>
      <c r="H385" s="278">
        <v>543.01666666666665</v>
      </c>
      <c r="I385" s="278">
        <v>553.88333333333321</v>
      </c>
      <c r="J385" s="278">
        <v>562.76666666666665</v>
      </c>
      <c r="K385" s="276">
        <v>545</v>
      </c>
      <c r="L385" s="276">
        <v>525.25</v>
      </c>
      <c r="M385" s="276">
        <v>1.9144099999999999</v>
      </c>
    </row>
    <row r="386" spans="1:13">
      <c r="A386" s="267">
        <v>378</v>
      </c>
      <c r="B386" s="276" t="s">
        <v>496</v>
      </c>
      <c r="C386" s="277">
        <v>462.15</v>
      </c>
      <c r="D386" s="278">
        <v>460.39999999999992</v>
      </c>
      <c r="E386" s="278">
        <v>454.84999999999985</v>
      </c>
      <c r="F386" s="278">
        <v>447.54999999999995</v>
      </c>
      <c r="G386" s="278">
        <v>441.99999999999989</v>
      </c>
      <c r="H386" s="278">
        <v>467.69999999999982</v>
      </c>
      <c r="I386" s="278">
        <v>473.24999999999989</v>
      </c>
      <c r="J386" s="278">
        <v>480.54999999999978</v>
      </c>
      <c r="K386" s="276">
        <v>465.95</v>
      </c>
      <c r="L386" s="276">
        <v>453.1</v>
      </c>
      <c r="M386" s="276">
        <v>3.9554200000000002</v>
      </c>
    </row>
    <row r="387" spans="1:13">
      <c r="A387" s="267">
        <v>379</v>
      </c>
      <c r="B387" s="276" t="s">
        <v>498</v>
      </c>
      <c r="C387" s="277">
        <v>146.85</v>
      </c>
      <c r="D387" s="278">
        <v>146.68333333333331</v>
      </c>
      <c r="E387" s="278">
        <v>143.76666666666662</v>
      </c>
      <c r="F387" s="278">
        <v>140.68333333333331</v>
      </c>
      <c r="G387" s="278">
        <v>137.76666666666662</v>
      </c>
      <c r="H387" s="278">
        <v>149.76666666666662</v>
      </c>
      <c r="I387" s="278">
        <v>152.68333333333331</v>
      </c>
      <c r="J387" s="278">
        <v>155.76666666666662</v>
      </c>
      <c r="K387" s="276">
        <v>149.6</v>
      </c>
      <c r="L387" s="276">
        <v>143.6</v>
      </c>
      <c r="M387" s="276">
        <v>52.047469999999997</v>
      </c>
    </row>
    <row r="388" spans="1:13">
      <c r="A388" s="267">
        <v>380</v>
      </c>
      <c r="B388" s="276" t="s">
        <v>279</v>
      </c>
      <c r="C388" s="277">
        <v>484</v>
      </c>
      <c r="D388" s="278">
        <v>484.40000000000003</v>
      </c>
      <c r="E388" s="278">
        <v>480.85000000000008</v>
      </c>
      <c r="F388" s="278">
        <v>477.70000000000005</v>
      </c>
      <c r="G388" s="278">
        <v>474.15000000000009</v>
      </c>
      <c r="H388" s="278">
        <v>487.55000000000007</v>
      </c>
      <c r="I388" s="278">
        <v>491.1</v>
      </c>
      <c r="J388" s="278">
        <v>494.25000000000006</v>
      </c>
      <c r="K388" s="276">
        <v>487.95</v>
      </c>
      <c r="L388" s="276">
        <v>481.25</v>
      </c>
      <c r="M388" s="276">
        <v>2.0313300000000001</v>
      </c>
    </row>
    <row r="389" spans="1:13">
      <c r="A389" s="267">
        <v>381</v>
      </c>
      <c r="B389" s="276" t="s">
        <v>499</v>
      </c>
      <c r="C389" s="277">
        <v>282.10000000000002</v>
      </c>
      <c r="D389" s="278">
        <v>282.53333333333336</v>
      </c>
      <c r="E389" s="278">
        <v>280.56666666666672</v>
      </c>
      <c r="F389" s="278">
        <v>279.03333333333336</v>
      </c>
      <c r="G389" s="278">
        <v>277.06666666666672</v>
      </c>
      <c r="H389" s="278">
        <v>284.06666666666672</v>
      </c>
      <c r="I389" s="278">
        <v>286.0333333333333</v>
      </c>
      <c r="J389" s="278">
        <v>287.56666666666672</v>
      </c>
      <c r="K389" s="276">
        <v>284.5</v>
      </c>
      <c r="L389" s="276">
        <v>281</v>
      </c>
      <c r="M389" s="276">
        <v>2.2835000000000001</v>
      </c>
    </row>
    <row r="390" spans="1:13">
      <c r="A390" s="267">
        <v>382</v>
      </c>
      <c r="B390" s="276" t="s">
        <v>167</v>
      </c>
      <c r="C390" s="277">
        <v>798.35</v>
      </c>
      <c r="D390" s="278">
        <v>797.4</v>
      </c>
      <c r="E390" s="278">
        <v>790.15</v>
      </c>
      <c r="F390" s="278">
        <v>781.95</v>
      </c>
      <c r="G390" s="278">
        <v>774.7</v>
      </c>
      <c r="H390" s="278">
        <v>805.59999999999991</v>
      </c>
      <c r="I390" s="278">
        <v>812.84999999999991</v>
      </c>
      <c r="J390" s="278">
        <v>821.04999999999984</v>
      </c>
      <c r="K390" s="276">
        <v>804.65</v>
      </c>
      <c r="L390" s="276">
        <v>789.2</v>
      </c>
      <c r="M390" s="276">
        <v>9.8414699999999993</v>
      </c>
    </row>
    <row r="391" spans="1:13">
      <c r="A391" s="267">
        <v>383</v>
      </c>
      <c r="B391" s="276" t="s">
        <v>501</v>
      </c>
      <c r="C391" s="277">
        <v>1644.25</v>
      </c>
      <c r="D391" s="278">
        <v>1635.2833333333335</v>
      </c>
      <c r="E391" s="278">
        <v>1610.916666666667</v>
      </c>
      <c r="F391" s="278">
        <v>1577.5833333333335</v>
      </c>
      <c r="G391" s="278">
        <v>1553.2166666666669</v>
      </c>
      <c r="H391" s="278">
        <v>1668.616666666667</v>
      </c>
      <c r="I391" s="278">
        <v>1692.9833333333333</v>
      </c>
      <c r="J391" s="278">
        <v>1726.3166666666671</v>
      </c>
      <c r="K391" s="276">
        <v>1659.65</v>
      </c>
      <c r="L391" s="276">
        <v>1601.95</v>
      </c>
      <c r="M391" s="276">
        <v>0.26669999999999999</v>
      </c>
    </row>
    <row r="392" spans="1:13">
      <c r="A392" s="267">
        <v>384</v>
      </c>
      <c r="B392" s="276" t="s">
        <v>502</v>
      </c>
      <c r="C392" s="277">
        <v>347.35</v>
      </c>
      <c r="D392" s="278">
        <v>348.68333333333334</v>
      </c>
      <c r="E392" s="278">
        <v>342.91666666666669</v>
      </c>
      <c r="F392" s="278">
        <v>338.48333333333335</v>
      </c>
      <c r="G392" s="278">
        <v>332.7166666666667</v>
      </c>
      <c r="H392" s="278">
        <v>353.11666666666667</v>
      </c>
      <c r="I392" s="278">
        <v>358.88333333333333</v>
      </c>
      <c r="J392" s="278">
        <v>363.31666666666666</v>
      </c>
      <c r="K392" s="276">
        <v>354.45</v>
      </c>
      <c r="L392" s="276">
        <v>344.25</v>
      </c>
      <c r="M392" s="276">
        <v>15.365589999999999</v>
      </c>
    </row>
    <row r="393" spans="1:13">
      <c r="A393" s="267">
        <v>385</v>
      </c>
      <c r="B393" s="276" t="s">
        <v>168</v>
      </c>
      <c r="C393" s="277">
        <v>239.6</v>
      </c>
      <c r="D393" s="278">
        <v>237.36666666666667</v>
      </c>
      <c r="E393" s="278">
        <v>233.83333333333334</v>
      </c>
      <c r="F393" s="278">
        <v>228.06666666666666</v>
      </c>
      <c r="G393" s="278">
        <v>224.53333333333333</v>
      </c>
      <c r="H393" s="278">
        <v>243.13333333333335</v>
      </c>
      <c r="I393" s="278">
        <v>246.66666666666666</v>
      </c>
      <c r="J393" s="278">
        <v>252.43333333333337</v>
      </c>
      <c r="K393" s="276">
        <v>240.9</v>
      </c>
      <c r="L393" s="276">
        <v>231.6</v>
      </c>
      <c r="M393" s="276">
        <v>175.69997000000001</v>
      </c>
    </row>
    <row r="394" spans="1:13">
      <c r="A394" s="267">
        <v>386</v>
      </c>
      <c r="B394" s="276" t="s">
        <v>500</v>
      </c>
      <c r="C394" s="277">
        <v>54.35</v>
      </c>
      <c r="D394" s="278">
        <v>54.733333333333327</v>
      </c>
      <c r="E394" s="278">
        <v>53.666666666666657</v>
      </c>
      <c r="F394" s="278">
        <v>52.983333333333327</v>
      </c>
      <c r="G394" s="278">
        <v>51.916666666666657</v>
      </c>
      <c r="H394" s="278">
        <v>55.416666666666657</v>
      </c>
      <c r="I394" s="278">
        <v>56.483333333333334</v>
      </c>
      <c r="J394" s="278">
        <v>57.166666666666657</v>
      </c>
      <c r="K394" s="276">
        <v>55.8</v>
      </c>
      <c r="L394" s="276">
        <v>54.05</v>
      </c>
      <c r="M394" s="276">
        <v>39.796219999999998</v>
      </c>
    </row>
    <row r="395" spans="1:13">
      <c r="A395" s="267">
        <v>387</v>
      </c>
      <c r="B395" s="276" t="s">
        <v>169</v>
      </c>
      <c r="C395" s="277">
        <v>137.4</v>
      </c>
      <c r="D395" s="278">
        <v>136.43333333333334</v>
      </c>
      <c r="E395" s="278">
        <v>135.16666666666669</v>
      </c>
      <c r="F395" s="278">
        <v>132.93333333333334</v>
      </c>
      <c r="G395" s="278">
        <v>131.66666666666669</v>
      </c>
      <c r="H395" s="278">
        <v>138.66666666666669</v>
      </c>
      <c r="I395" s="278">
        <v>139.93333333333334</v>
      </c>
      <c r="J395" s="278">
        <v>142.16666666666669</v>
      </c>
      <c r="K395" s="276">
        <v>137.69999999999999</v>
      </c>
      <c r="L395" s="276">
        <v>134.19999999999999</v>
      </c>
      <c r="M395" s="276">
        <v>38.905439999999999</v>
      </c>
    </row>
    <row r="396" spans="1:13">
      <c r="A396" s="267">
        <v>388</v>
      </c>
      <c r="B396" s="276" t="s">
        <v>503</v>
      </c>
      <c r="C396" s="277">
        <v>134.35</v>
      </c>
      <c r="D396" s="278">
        <v>134.13333333333335</v>
      </c>
      <c r="E396" s="278">
        <v>133.26666666666671</v>
      </c>
      <c r="F396" s="278">
        <v>132.18333333333337</v>
      </c>
      <c r="G396" s="278">
        <v>131.31666666666672</v>
      </c>
      <c r="H396" s="278">
        <v>135.2166666666667</v>
      </c>
      <c r="I396" s="278">
        <v>136.08333333333331</v>
      </c>
      <c r="J396" s="278">
        <v>137.16666666666669</v>
      </c>
      <c r="K396" s="276">
        <v>135</v>
      </c>
      <c r="L396" s="276">
        <v>133.05000000000001</v>
      </c>
      <c r="M396" s="276">
        <v>1.72925</v>
      </c>
    </row>
    <row r="397" spans="1:13">
      <c r="A397" s="267">
        <v>389</v>
      </c>
      <c r="B397" s="276" t="s">
        <v>504</v>
      </c>
      <c r="C397" s="277">
        <v>837.15</v>
      </c>
      <c r="D397" s="278">
        <v>838.81666666666661</v>
      </c>
      <c r="E397" s="278">
        <v>827.83333333333326</v>
      </c>
      <c r="F397" s="278">
        <v>818.51666666666665</v>
      </c>
      <c r="G397" s="278">
        <v>807.5333333333333</v>
      </c>
      <c r="H397" s="278">
        <v>848.13333333333321</v>
      </c>
      <c r="I397" s="278">
        <v>859.11666666666656</v>
      </c>
      <c r="J397" s="278">
        <v>868.43333333333317</v>
      </c>
      <c r="K397" s="276">
        <v>849.8</v>
      </c>
      <c r="L397" s="276">
        <v>829.5</v>
      </c>
      <c r="M397" s="276">
        <v>4.4037300000000004</v>
      </c>
    </row>
    <row r="398" spans="1:13">
      <c r="A398" s="267">
        <v>390</v>
      </c>
      <c r="B398" s="276" t="s">
        <v>170</v>
      </c>
      <c r="C398" s="277">
        <v>1990.85</v>
      </c>
      <c r="D398" s="278">
        <v>1985.9166666666667</v>
      </c>
      <c r="E398" s="278">
        <v>1972.9333333333334</v>
      </c>
      <c r="F398" s="278">
        <v>1955.0166666666667</v>
      </c>
      <c r="G398" s="278">
        <v>1942.0333333333333</v>
      </c>
      <c r="H398" s="278">
        <v>2003.8333333333335</v>
      </c>
      <c r="I398" s="278">
        <v>2016.8166666666666</v>
      </c>
      <c r="J398" s="278">
        <v>2034.7333333333336</v>
      </c>
      <c r="K398" s="276">
        <v>1998.9</v>
      </c>
      <c r="L398" s="276">
        <v>1968</v>
      </c>
      <c r="M398" s="276">
        <v>113.12992</v>
      </c>
    </row>
    <row r="399" spans="1:13">
      <c r="A399" s="267">
        <v>391</v>
      </c>
      <c r="B399" s="276" t="s">
        <v>519</v>
      </c>
      <c r="C399" s="277">
        <v>11.85</v>
      </c>
      <c r="D399" s="278">
        <v>11.933333333333332</v>
      </c>
      <c r="E399" s="278">
        <v>11.616666666666664</v>
      </c>
      <c r="F399" s="278">
        <v>11.383333333333331</v>
      </c>
      <c r="G399" s="278">
        <v>11.066666666666663</v>
      </c>
      <c r="H399" s="278">
        <v>12.166666666666664</v>
      </c>
      <c r="I399" s="278">
        <v>12.483333333333331</v>
      </c>
      <c r="J399" s="278">
        <v>12.716666666666665</v>
      </c>
      <c r="K399" s="276">
        <v>12.25</v>
      </c>
      <c r="L399" s="276">
        <v>11.7</v>
      </c>
      <c r="M399" s="276">
        <v>34.923490000000001</v>
      </c>
    </row>
    <row r="400" spans="1:13">
      <c r="A400" s="267">
        <v>392</v>
      </c>
      <c r="B400" s="276" t="s">
        <v>508</v>
      </c>
      <c r="C400" s="277">
        <v>243.45</v>
      </c>
      <c r="D400" s="278">
        <v>244.15</v>
      </c>
      <c r="E400" s="278">
        <v>240.8</v>
      </c>
      <c r="F400" s="278">
        <v>238.15</v>
      </c>
      <c r="G400" s="278">
        <v>234.8</v>
      </c>
      <c r="H400" s="278">
        <v>246.8</v>
      </c>
      <c r="I400" s="278">
        <v>250.14999999999998</v>
      </c>
      <c r="J400" s="278">
        <v>252.8</v>
      </c>
      <c r="K400" s="276">
        <v>247.5</v>
      </c>
      <c r="L400" s="276">
        <v>241.5</v>
      </c>
      <c r="M400" s="276">
        <v>3.0387</v>
      </c>
    </row>
    <row r="401" spans="1:13">
      <c r="A401" s="267">
        <v>393</v>
      </c>
      <c r="B401" s="276" t="s">
        <v>495</v>
      </c>
      <c r="C401" s="277">
        <v>274.8</v>
      </c>
      <c r="D401" s="278">
        <v>274.83333333333331</v>
      </c>
      <c r="E401" s="278">
        <v>272.66666666666663</v>
      </c>
      <c r="F401" s="278">
        <v>270.5333333333333</v>
      </c>
      <c r="G401" s="278">
        <v>268.36666666666662</v>
      </c>
      <c r="H401" s="278">
        <v>276.96666666666664</v>
      </c>
      <c r="I401" s="278">
        <v>279.13333333333327</v>
      </c>
      <c r="J401" s="278">
        <v>281.26666666666665</v>
      </c>
      <c r="K401" s="276">
        <v>277</v>
      </c>
      <c r="L401" s="276">
        <v>272.7</v>
      </c>
      <c r="M401" s="276">
        <v>5.3155400000000004</v>
      </c>
    </row>
    <row r="402" spans="1:13">
      <c r="A402" s="267">
        <v>394</v>
      </c>
      <c r="B402" s="276" t="s">
        <v>512</v>
      </c>
      <c r="C402" s="277">
        <v>64.5</v>
      </c>
      <c r="D402" s="278">
        <v>64.13333333333334</v>
      </c>
      <c r="E402" s="278">
        <v>63.366666666666674</v>
      </c>
      <c r="F402" s="278">
        <v>62.233333333333334</v>
      </c>
      <c r="G402" s="278">
        <v>61.466666666666669</v>
      </c>
      <c r="H402" s="278">
        <v>65.26666666666668</v>
      </c>
      <c r="I402" s="278">
        <v>66.03333333333336</v>
      </c>
      <c r="J402" s="278">
        <v>67.166666666666686</v>
      </c>
      <c r="K402" s="276">
        <v>64.900000000000006</v>
      </c>
      <c r="L402" s="276">
        <v>63</v>
      </c>
      <c r="M402" s="276">
        <v>12.26709</v>
      </c>
    </row>
    <row r="403" spans="1:13">
      <c r="A403" s="267">
        <v>395</v>
      </c>
      <c r="B403" s="276" t="s">
        <v>171</v>
      </c>
      <c r="C403" s="277">
        <v>79.3</v>
      </c>
      <c r="D403" s="278">
        <v>78.283333333333331</v>
      </c>
      <c r="E403" s="278">
        <v>76.516666666666666</v>
      </c>
      <c r="F403" s="278">
        <v>73.733333333333334</v>
      </c>
      <c r="G403" s="278">
        <v>71.966666666666669</v>
      </c>
      <c r="H403" s="278">
        <v>81.066666666666663</v>
      </c>
      <c r="I403" s="278">
        <v>82.833333333333314</v>
      </c>
      <c r="J403" s="278">
        <v>85.61666666666666</v>
      </c>
      <c r="K403" s="276">
        <v>80.05</v>
      </c>
      <c r="L403" s="276">
        <v>75.5</v>
      </c>
      <c r="M403" s="276">
        <v>961.99001999999996</v>
      </c>
    </row>
    <row r="404" spans="1:13">
      <c r="A404" s="267">
        <v>396</v>
      </c>
      <c r="B404" s="276" t="s">
        <v>513</v>
      </c>
      <c r="C404" s="277">
        <v>8322.15</v>
      </c>
      <c r="D404" s="278">
        <v>8314.0500000000011</v>
      </c>
      <c r="E404" s="278">
        <v>8228.1000000000022</v>
      </c>
      <c r="F404" s="278">
        <v>8134.0500000000011</v>
      </c>
      <c r="G404" s="278">
        <v>8048.1000000000022</v>
      </c>
      <c r="H404" s="278">
        <v>8408.1000000000022</v>
      </c>
      <c r="I404" s="278">
        <v>8494.0500000000029</v>
      </c>
      <c r="J404" s="278">
        <v>8588.1000000000022</v>
      </c>
      <c r="K404" s="276">
        <v>8400</v>
      </c>
      <c r="L404" s="276">
        <v>8220</v>
      </c>
      <c r="M404" s="276">
        <v>0.17502000000000001</v>
      </c>
    </row>
    <row r="405" spans="1:13">
      <c r="A405" s="267">
        <v>397</v>
      </c>
      <c r="B405" s="276" t="s">
        <v>3523</v>
      </c>
      <c r="C405" s="277">
        <v>888.25</v>
      </c>
      <c r="D405" s="278">
        <v>879.68333333333339</v>
      </c>
      <c r="E405" s="278">
        <v>862.36666666666679</v>
      </c>
      <c r="F405" s="278">
        <v>836.48333333333335</v>
      </c>
      <c r="G405" s="278">
        <v>819.16666666666674</v>
      </c>
      <c r="H405" s="278">
        <v>905.56666666666683</v>
      </c>
      <c r="I405" s="278">
        <v>922.88333333333344</v>
      </c>
      <c r="J405" s="278">
        <v>948.76666666666688</v>
      </c>
      <c r="K405" s="276">
        <v>897</v>
      </c>
      <c r="L405" s="276">
        <v>853.8</v>
      </c>
      <c r="M405" s="276">
        <v>28.972190000000001</v>
      </c>
    </row>
    <row r="406" spans="1:13">
      <c r="A406" s="267">
        <v>398</v>
      </c>
      <c r="B406" s="276" t="s">
        <v>280</v>
      </c>
      <c r="C406" s="277">
        <v>911.4</v>
      </c>
      <c r="D406" s="278">
        <v>907.63333333333333</v>
      </c>
      <c r="E406" s="278">
        <v>898.26666666666665</v>
      </c>
      <c r="F406" s="278">
        <v>885.13333333333333</v>
      </c>
      <c r="G406" s="278">
        <v>875.76666666666665</v>
      </c>
      <c r="H406" s="278">
        <v>920.76666666666665</v>
      </c>
      <c r="I406" s="278">
        <v>930.13333333333321</v>
      </c>
      <c r="J406" s="278">
        <v>943.26666666666665</v>
      </c>
      <c r="K406" s="276">
        <v>917</v>
      </c>
      <c r="L406" s="276">
        <v>894.5</v>
      </c>
      <c r="M406" s="276">
        <v>10.28233</v>
      </c>
    </row>
    <row r="407" spans="1:13">
      <c r="A407" s="267">
        <v>399</v>
      </c>
      <c r="B407" s="276" t="s">
        <v>172</v>
      </c>
      <c r="C407" s="277">
        <v>281.05</v>
      </c>
      <c r="D407" s="278">
        <v>280.90000000000003</v>
      </c>
      <c r="E407" s="278">
        <v>277.90000000000009</v>
      </c>
      <c r="F407" s="278">
        <v>274.75000000000006</v>
      </c>
      <c r="G407" s="278">
        <v>271.75000000000011</v>
      </c>
      <c r="H407" s="278">
        <v>284.05000000000007</v>
      </c>
      <c r="I407" s="278">
        <v>287.04999999999995</v>
      </c>
      <c r="J407" s="278">
        <v>290.20000000000005</v>
      </c>
      <c r="K407" s="276">
        <v>283.89999999999998</v>
      </c>
      <c r="L407" s="276">
        <v>277.75</v>
      </c>
      <c r="M407" s="276">
        <v>314.50608</v>
      </c>
    </row>
    <row r="408" spans="1:13">
      <c r="A408" s="267">
        <v>400</v>
      </c>
      <c r="B408" s="276" t="s">
        <v>514</v>
      </c>
      <c r="C408" s="277">
        <v>4637.8999999999996</v>
      </c>
      <c r="D408" s="278">
        <v>4626.0166666666664</v>
      </c>
      <c r="E408" s="278">
        <v>4552.0333333333328</v>
      </c>
      <c r="F408" s="278">
        <v>4466.1666666666661</v>
      </c>
      <c r="G408" s="278">
        <v>4392.1833333333325</v>
      </c>
      <c r="H408" s="278">
        <v>4711.8833333333332</v>
      </c>
      <c r="I408" s="278">
        <v>4785.8666666666668</v>
      </c>
      <c r="J408" s="278">
        <v>4871.7333333333336</v>
      </c>
      <c r="K408" s="276">
        <v>4700</v>
      </c>
      <c r="L408" s="276">
        <v>4540.1499999999996</v>
      </c>
      <c r="M408" s="276">
        <v>0.1515</v>
      </c>
    </row>
    <row r="409" spans="1:13">
      <c r="A409" s="267">
        <v>401</v>
      </c>
      <c r="B409" s="276" t="s">
        <v>2402</v>
      </c>
      <c r="C409" s="277">
        <v>89.6</v>
      </c>
      <c r="D409" s="278">
        <v>88.283333333333317</v>
      </c>
      <c r="E409" s="278">
        <v>86.516666666666637</v>
      </c>
      <c r="F409" s="278">
        <v>83.433333333333323</v>
      </c>
      <c r="G409" s="278">
        <v>81.666666666666643</v>
      </c>
      <c r="H409" s="278">
        <v>91.366666666666632</v>
      </c>
      <c r="I409" s="278">
        <v>93.133333333333312</v>
      </c>
      <c r="J409" s="278">
        <v>96.216666666666626</v>
      </c>
      <c r="K409" s="276">
        <v>90.05</v>
      </c>
      <c r="L409" s="276">
        <v>85.2</v>
      </c>
      <c r="M409" s="276">
        <v>10.95688</v>
      </c>
    </row>
    <row r="410" spans="1:13">
      <c r="A410" s="267">
        <v>402</v>
      </c>
      <c r="B410" s="276" t="s">
        <v>2404</v>
      </c>
      <c r="C410" s="277">
        <v>90.85</v>
      </c>
      <c r="D410" s="278">
        <v>91.283333333333346</v>
      </c>
      <c r="E410" s="278">
        <v>88.866666666666688</v>
      </c>
      <c r="F410" s="278">
        <v>86.88333333333334</v>
      </c>
      <c r="G410" s="278">
        <v>84.466666666666683</v>
      </c>
      <c r="H410" s="278">
        <v>93.266666666666694</v>
      </c>
      <c r="I410" s="278">
        <v>95.683333333333351</v>
      </c>
      <c r="J410" s="278">
        <v>97.6666666666667</v>
      </c>
      <c r="K410" s="276">
        <v>93.7</v>
      </c>
      <c r="L410" s="276">
        <v>89.3</v>
      </c>
      <c r="M410" s="276">
        <v>70.268749999999997</v>
      </c>
    </row>
    <row r="411" spans="1:13">
      <c r="A411" s="267">
        <v>403</v>
      </c>
      <c r="B411" s="276" t="s">
        <v>2412</v>
      </c>
      <c r="C411" s="277">
        <v>180.65</v>
      </c>
      <c r="D411" s="278">
        <v>177.21666666666667</v>
      </c>
      <c r="E411" s="278">
        <v>172.53333333333333</v>
      </c>
      <c r="F411" s="278">
        <v>164.41666666666666</v>
      </c>
      <c r="G411" s="278">
        <v>159.73333333333332</v>
      </c>
      <c r="H411" s="278">
        <v>185.33333333333334</v>
      </c>
      <c r="I411" s="278">
        <v>190.01666666666668</v>
      </c>
      <c r="J411" s="278">
        <v>198.13333333333335</v>
      </c>
      <c r="K411" s="276">
        <v>181.9</v>
      </c>
      <c r="L411" s="276">
        <v>169.1</v>
      </c>
      <c r="M411" s="276">
        <v>26.19811</v>
      </c>
    </row>
    <row r="412" spans="1:13">
      <c r="A412" s="267">
        <v>404</v>
      </c>
      <c r="B412" s="276" t="s">
        <v>516</v>
      </c>
      <c r="C412" s="277">
        <v>1832.4</v>
      </c>
      <c r="D412" s="278">
        <v>1822.5833333333333</v>
      </c>
      <c r="E412" s="278">
        <v>1795.1666666666665</v>
      </c>
      <c r="F412" s="278">
        <v>1757.9333333333332</v>
      </c>
      <c r="G412" s="278">
        <v>1730.5166666666664</v>
      </c>
      <c r="H412" s="278">
        <v>1859.8166666666666</v>
      </c>
      <c r="I412" s="278">
        <v>1887.2333333333331</v>
      </c>
      <c r="J412" s="278">
        <v>1924.4666666666667</v>
      </c>
      <c r="K412" s="276">
        <v>1850</v>
      </c>
      <c r="L412" s="276">
        <v>1785.35</v>
      </c>
      <c r="M412" s="276">
        <v>0.26262999999999997</v>
      </c>
    </row>
    <row r="413" spans="1:13">
      <c r="A413" s="267">
        <v>405</v>
      </c>
      <c r="B413" s="276" t="s">
        <v>518</v>
      </c>
      <c r="C413" s="277">
        <v>206.6</v>
      </c>
      <c r="D413" s="278">
        <v>206.5</v>
      </c>
      <c r="E413" s="278">
        <v>204</v>
      </c>
      <c r="F413" s="278">
        <v>201.4</v>
      </c>
      <c r="G413" s="278">
        <v>198.9</v>
      </c>
      <c r="H413" s="278">
        <v>209.1</v>
      </c>
      <c r="I413" s="278">
        <v>211.6</v>
      </c>
      <c r="J413" s="278">
        <v>214.2</v>
      </c>
      <c r="K413" s="276">
        <v>209</v>
      </c>
      <c r="L413" s="276">
        <v>203.9</v>
      </c>
      <c r="M413" s="276">
        <v>1.5192300000000001</v>
      </c>
    </row>
    <row r="414" spans="1:13">
      <c r="A414" s="267">
        <v>406</v>
      </c>
      <c r="B414" s="276" t="s">
        <v>173</v>
      </c>
      <c r="C414" s="277">
        <v>24034.2</v>
      </c>
      <c r="D414" s="278">
        <v>24040.399999999998</v>
      </c>
      <c r="E414" s="278">
        <v>23855.799999999996</v>
      </c>
      <c r="F414" s="278">
        <v>23677.399999999998</v>
      </c>
      <c r="G414" s="278">
        <v>23492.799999999996</v>
      </c>
      <c r="H414" s="278">
        <v>24218.799999999996</v>
      </c>
      <c r="I414" s="278">
        <v>24403.399999999994</v>
      </c>
      <c r="J414" s="278">
        <v>24581.799999999996</v>
      </c>
      <c r="K414" s="276">
        <v>24225</v>
      </c>
      <c r="L414" s="276">
        <v>23862</v>
      </c>
      <c r="M414" s="276">
        <v>0.39942</v>
      </c>
    </row>
    <row r="415" spans="1:13">
      <c r="A415" s="267">
        <v>407</v>
      </c>
      <c r="B415" s="276" t="s">
        <v>520</v>
      </c>
      <c r="C415" s="277">
        <v>1082.8</v>
      </c>
      <c r="D415" s="278">
        <v>1081.9666666666667</v>
      </c>
      <c r="E415" s="278">
        <v>1069.9333333333334</v>
      </c>
      <c r="F415" s="278">
        <v>1057.0666666666666</v>
      </c>
      <c r="G415" s="278">
        <v>1045.0333333333333</v>
      </c>
      <c r="H415" s="278">
        <v>1094.8333333333335</v>
      </c>
      <c r="I415" s="278">
        <v>1106.8666666666668</v>
      </c>
      <c r="J415" s="278">
        <v>1119.7333333333336</v>
      </c>
      <c r="K415" s="276">
        <v>1094</v>
      </c>
      <c r="L415" s="276">
        <v>1069.0999999999999</v>
      </c>
      <c r="M415" s="276">
        <v>0.1447</v>
      </c>
    </row>
    <row r="416" spans="1:13">
      <c r="A416" s="267">
        <v>408</v>
      </c>
      <c r="B416" s="276" t="s">
        <v>174</v>
      </c>
      <c r="C416" s="277">
        <v>1598.45</v>
      </c>
      <c r="D416" s="278">
        <v>1600.3666666666668</v>
      </c>
      <c r="E416" s="278">
        <v>1583.3833333333337</v>
      </c>
      <c r="F416" s="278">
        <v>1568.3166666666668</v>
      </c>
      <c r="G416" s="278">
        <v>1551.3333333333337</v>
      </c>
      <c r="H416" s="278">
        <v>1615.4333333333336</v>
      </c>
      <c r="I416" s="278">
        <v>1632.4166666666667</v>
      </c>
      <c r="J416" s="278">
        <v>1647.4833333333336</v>
      </c>
      <c r="K416" s="276">
        <v>1617.35</v>
      </c>
      <c r="L416" s="276">
        <v>1585.3</v>
      </c>
      <c r="M416" s="276">
        <v>2.4308000000000001</v>
      </c>
    </row>
    <row r="417" spans="1:13">
      <c r="A417" s="267">
        <v>409</v>
      </c>
      <c r="B417" s="276" t="s">
        <v>515</v>
      </c>
      <c r="C417" s="277">
        <v>423.7</v>
      </c>
      <c r="D417" s="278">
        <v>426.63333333333338</v>
      </c>
      <c r="E417" s="278">
        <v>420.06666666666678</v>
      </c>
      <c r="F417" s="278">
        <v>416.43333333333339</v>
      </c>
      <c r="G417" s="278">
        <v>409.86666666666679</v>
      </c>
      <c r="H417" s="278">
        <v>430.26666666666677</v>
      </c>
      <c r="I417" s="278">
        <v>436.83333333333337</v>
      </c>
      <c r="J417" s="278">
        <v>440.46666666666675</v>
      </c>
      <c r="K417" s="276">
        <v>433.2</v>
      </c>
      <c r="L417" s="276">
        <v>423</v>
      </c>
      <c r="M417" s="276">
        <v>3.7557</v>
      </c>
    </row>
    <row r="418" spans="1:13">
      <c r="A418" s="267">
        <v>410</v>
      </c>
      <c r="B418" s="276" t="s">
        <v>510</v>
      </c>
      <c r="C418" s="277">
        <v>25.6</v>
      </c>
      <c r="D418" s="278">
        <v>25.533333333333335</v>
      </c>
      <c r="E418" s="278">
        <v>25.266666666666669</v>
      </c>
      <c r="F418" s="278">
        <v>24.933333333333334</v>
      </c>
      <c r="G418" s="278">
        <v>24.666666666666668</v>
      </c>
      <c r="H418" s="278">
        <v>25.866666666666671</v>
      </c>
      <c r="I418" s="278">
        <v>26.133333333333336</v>
      </c>
      <c r="J418" s="278">
        <v>26.466666666666672</v>
      </c>
      <c r="K418" s="276">
        <v>25.8</v>
      </c>
      <c r="L418" s="276">
        <v>25.2</v>
      </c>
      <c r="M418" s="276">
        <v>23.70307</v>
      </c>
    </row>
    <row r="419" spans="1:13">
      <c r="A419" s="267">
        <v>411</v>
      </c>
      <c r="B419" s="276" t="s">
        <v>511</v>
      </c>
      <c r="C419" s="277">
        <v>1738.15</v>
      </c>
      <c r="D419" s="278">
        <v>1738.8500000000001</v>
      </c>
      <c r="E419" s="278">
        <v>1723.6000000000004</v>
      </c>
      <c r="F419" s="278">
        <v>1709.0500000000002</v>
      </c>
      <c r="G419" s="278">
        <v>1693.8000000000004</v>
      </c>
      <c r="H419" s="278">
        <v>1753.4000000000003</v>
      </c>
      <c r="I419" s="278">
        <v>1768.6499999999999</v>
      </c>
      <c r="J419" s="278">
        <v>1783.2000000000003</v>
      </c>
      <c r="K419" s="276">
        <v>1754.1</v>
      </c>
      <c r="L419" s="276">
        <v>1724.3</v>
      </c>
      <c r="M419" s="276">
        <v>0.12303</v>
      </c>
    </row>
    <row r="420" spans="1:13">
      <c r="A420" s="267">
        <v>412</v>
      </c>
      <c r="B420" s="276" t="s">
        <v>521</v>
      </c>
      <c r="C420" s="277">
        <v>401.7</v>
      </c>
      <c r="D420" s="278">
        <v>403.01666666666665</v>
      </c>
      <c r="E420" s="278">
        <v>393.83333333333331</v>
      </c>
      <c r="F420" s="278">
        <v>385.96666666666664</v>
      </c>
      <c r="G420" s="278">
        <v>376.7833333333333</v>
      </c>
      <c r="H420" s="278">
        <v>410.88333333333333</v>
      </c>
      <c r="I420" s="278">
        <v>420.06666666666672</v>
      </c>
      <c r="J420" s="278">
        <v>427.93333333333334</v>
      </c>
      <c r="K420" s="276">
        <v>412.2</v>
      </c>
      <c r="L420" s="276">
        <v>395.15</v>
      </c>
      <c r="M420" s="276">
        <v>3.6636799999999998</v>
      </c>
    </row>
    <row r="421" spans="1:13">
      <c r="A421" s="267">
        <v>413</v>
      </c>
      <c r="B421" s="276" t="s">
        <v>522</v>
      </c>
      <c r="C421" s="277">
        <v>1098.1500000000001</v>
      </c>
      <c r="D421" s="278">
        <v>1096.05</v>
      </c>
      <c r="E421" s="278">
        <v>1092.0999999999999</v>
      </c>
      <c r="F421" s="278">
        <v>1086.05</v>
      </c>
      <c r="G421" s="278">
        <v>1082.0999999999999</v>
      </c>
      <c r="H421" s="278">
        <v>1102.0999999999999</v>
      </c>
      <c r="I421" s="278">
        <v>1106.0500000000002</v>
      </c>
      <c r="J421" s="278">
        <v>1112.0999999999999</v>
      </c>
      <c r="K421" s="276">
        <v>1100</v>
      </c>
      <c r="L421" s="276">
        <v>1090</v>
      </c>
      <c r="M421" s="276">
        <v>0.21271999999999999</v>
      </c>
    </row>
    <row r="422" spans="1:13">
      <c r="A422" s="267">
        <v>414</v>
      </c>
      <c r="B422" s="276" t="s">
        <v>523</v>
      </c>
      <c r="C422" s="277">
        <v>394.65</v>
      </c>
      <c r="D422" s="278">
        <v>395.2833333333333</v>
      </c>
      <c r="E422" s="278">
        <v>389.56666666666661</v>
      </c>
      <c r="F422" s="278">
        <v>384.48333333333329</v>
      </c>
      <c r="G422" s="278">
        <v>378.76666666666659</v>
      </c>
      <c r="H422" s="278">
        <v>400.36666666666662</v>
      </c>
      <c r="I422" s="278">
        <v>406.08333333333331</v>
      </c>
      <c r="J422" s="278">
        <v>411.16666666666663</v>
      </c>
      <c r="K422" s="276">
        <v>401</v>
      </c>
      <c r="L422" s="276">
        <v>390.2</v>
      </c>
      <c r="M422" s="276">
        <v>2.1311499999999999</v>
      </c>
    </row>
    <row r="423" spans="1:13">
      <c r="A423" s="267">
        <v>415</v>
      </c>
      <c r="B423" s="276" t="s">
        <v>524</v>
      </c>
      <c r="C423" s="277">
        <v>9.5</v>
      </c>
      <c r="D423" s="278">
        <v>9.4333333333333318</v>
      </c>
      <c r="E423" s="278">
        <v>9.2166666666666632</v>
      </c>
      <c r="F423" s="278">
        <v>8.9333333333333318</v>
      </c>
      <c r="G423" s="278">
        <v>8.7166666666666632</v>
      </c>
      <c r="H423" s="278">
        <v>9.7166666666666632</v>
      </c>
      <c r="I423" s="278">
        <v>9.9333333333333318</v>
      </c>
      <c r="J423" s="278">
        <v>10.216666666666663</v>
      </c>
      <c r="K423" s="276">
        <v>9.65</v>
      </c>
      <c r="L423" s="276">
        <v>9.15</v>
      </c>
      <c r="M423" s="276">
        <v>512.49816999999996</v>
      </c>
    </row>
    <row r="424" spans="1:13">
      <c r="A424" s="267">
        <v>416</v>
      </c>
      <c r="B424" s="276" t="s">
        <v>2516</v>
      </c>
      <c r="C424" s="285">
        <v>769.4</v>
      </c>
      <c r="D424" s="286">
        <v>771.66666666666663</v>
      </c>
      <c r="E424" s="286">
        <v>762.73333333333323</v>
      </c>
      <c r="F424" s="286">
        <v>756.06666666666661</v>
      </c>
      <c r="G424" s="286">
        <v>747.13333333333321</v>
      </c>
      <c r="H424" s="286">
        <v>778.33333333333326</v>
      </c>
      <c r="I424" s="286">
        <v>787.26666666666665</v>
      </c>
      <c r="J424" s="286">
        <v>793.93333333333328</v>
      </c>
      <c r="K424" s="287">
        <v>780.6</v>
      </c>
      <c r="L424" s="287">
        <v>765</v>
      </c>
      <c r="M424" s="287">
        <v>0.46260000000000001</v>
      </c>
    </row>
    <row r="425" spans="1:13">
      <c r="A425" s="267">
        <v>417</v>
      </c>
      <c r="B425" s="276" t="s">
        <v>527</v>
      </c>
      <c r="C425" s="276">
        <v>203.8</v>
      </c>
      <c r="D425" s="278">
        <v>201.85</v>
      </c>
      <c r="E425" s="278">
        <v>197</v>
      </c>
      <c r="F425" s="278">
        <v>190.20000000000002</v>
      </c>
      <c r="G425" s="278">
        <v>185.35000000000002</v>
      </c>
      <c r="H425" s="278">
        <v>208.64999999999998</v>
      </c>
      <c r="I425" s="278">
        <v>213.49999999999994</v>
      </c>
      <c r="J425" s="278">
        <v>220.29999999999995</v>
      </c>
      <c r="K425" s="276">
        <v>206.7</v>
      </c>
      <c r="L425" s="276">
        <v>195.05</v>
      </c>
      <c r="M425" s="276">
        <v>48.362110000000001</v>
      </c>
    </row>
    <row r="426" spans="1:13">
      <c r="A426" s="267">
        <v>418</v>
      </c>
      <c r="B426" s="276" t="s">
        <v>2525</v>
      </c>
      <c r="C426" s="276">
        <v>95.25</v>
      </c>
      <c r="D426" s="278">
        <v>95.59999999999998</v>
      </c>
      <c r="E426" s="278">
        <v>93.999999999999957</v>
      </c>
      <c r="F426" s="278">
        <v>92.749999999999972</v>
      </c>
      <c r="G426" s="278">
        <v>91.149999999999949</v>
      </c>
      <c r="H426" s="278">
        <v>96.849999999999966</v>
      </c>
      <c r="I426" s="278">
        <v>98.449999999999989</v>
      </c>
      <c r="J426" s="278">
        <v>99.699999999999974</v>
      </c>
      <c r="K426" s="276">
        <v>97.2</v>
      </c>
      <c r="L426" s="276">
        <v>94.35</v>
      </c>
      <c r="M426" s="276">
        <v>53.968829999999997</v>
      </c>
    </row>
    <row r="427" spans="1:13">
      <c r="A427" s="267">
        <v>419</v>
      </c>
      <c r="B427" s="276" t="s">
        <v>175</v>
      </c>
      <c r="C427" s="276">
        <v>5687.1</v>
      </c>
      <c r="D427" s="278">
        <v>5678.416666666667</v>
      </c>
      <c r="E427" s="278">
        <v>5633.6833333333343</v>
      </c>
      <c r="F427" s="278">
        <v>5580.2666666666673</v>
      </c>
      <c r="G427" s="278">
        <v>5535.5333333333347</v>
      </c>
      <c r="H427" s="278">
        <v>5731.8333333333339</v>
      </c>
      <c r="I427" s="278">
        <v>5776.5666666666657</v>
      </c>
      <c r="J427" s="278">
        <v>5829.9833333333336</v>
      </c>
      <c r="K427" s="276">
        <v>5723.15</v>
      </c>
      <c r="L427" s="276">
        <v>5625</v>
      </c>
      <c r="M427" s="276">
        <v>1.7703500000000001</v>
      </c>
    </row>
    <row r="428" spans="1:13">
      <c r="A428" s="267">
        <v>420</v>
      </c>
      <c r="B428" s="276" t="s">
        <v>176</v>
      </c>
      <c r="C428" s="276">
        <v>1076.75</v>
      </c>
      <c r="D428" s="278">
        <v>1076.1166666666666</v>
      </c>
      <c r="E428" s="278">
        <v>1064.2333333333331</v>
      </c>
      <c r="F428" s="278">
        <v>1051.7166666666665</v>
      </c>
      <c r="G428" s="278">
        <v>1039.833333333333</v>
      </c>
      <c r="H428" s="278">
        <v>1088.6333333333332</v>
      </c>
      <c r="I428" s="278">
        <v>1100.5166666666669</v>
      </c>
      <c r="J428" s="278">
        <v>1113.0333333333333</v>
      </c>
      <c r="K428" s="276">
        <v>1088</v>
      </c>
      <c r="L428" s="276">
        <v>1063.5999999999999</v>
      </c>
      <c r="M428" s="276">
        <v>22.0167</v>
      </c>
    </row>
    <row r="429" spans="1:13">
      <c r="A429" s="267">
        <v>421</v>
      </c>
      <c r="B429" s="276" t="s">
        <v>177</v>
      </c>
      <c r="C429" s="276">
        <v>936.7</v>
      </c>
      <c r="D429" s="278">
        <v>920.25</v>
      </c>
      <c r="E429" s="278">
        <v>894.5</v>
      </c>
      <c r="F429" s="278">
        <v>852.3</v>
      </c>
      <c r="G429" s="278">
        <v>826.55</v>
      </c>
      <c r="H429" s="278">
        <v>962.45</v>
      </c>
      <c r="I429" s="278">
        <v>988.2</v>
      </c>
      <c r="J429" s="278">
        <v>1030.4000000000001</v>
      </c>
      <c r="K429" s="276">
        <v>946</v>
      </c>
      <c r="L429" s="276">
        <v>878.05</v>
      </c>
      <c r="M429" s="276">
        <v>22.46022</v>
      </c>
    </row>
    <row r="430" spans="1:13">
      <c r="A430" s="267">
        <v>422</v>
      </c>
      <c r="B430" s="276" t="s">
        <v>525</v>
      </c>
      <c r="C430" s="276">
        <v>102.05</v>
      </c>
      <c r="D430" s="278">
        <v>102.46666666666665</v>
      </c>
      <c r="E430" s="278">
        <v>100.98333333333331</v>
      </c>
      <c r="F430" s="278">
        <v>99.916666666666657</v>
      </c>
      <c r="G430" s="278">
        <v>98.433333333333309</v>
      </c>
      <c r="H430" s="278">
        <v>103.5333333333333</v>
      </c>
      <c r="I430" s="278">
        <v>105.01666666666665</v>
      </c>
      <c r="J430" s="278">
        <v>106.0833333333333</v>
      </c>
      <c r="K430" s="276">
        <v>103.95</v>
      </c>
      <c r="L430" s="276">
        <v>101.4</v>
      </c>
      <c r="M430" s="276">
        <v>5.7541700000000002</v>
      </c>
    </row>
    <row r="431" spans="1:13">
      <c r="A431" s="267">
        <v>423</v>
      </c>
      <c r="B431" s="276" t="s">
        <v>526</v>
      </c>
      <c r="C431" s="276">
        <v>484.45</v>
      </c>
      <c r="D431" s="278">
        <v>486.2166666666667</v>
      </c>
      <c r="E431" s="278">
        <v>480.43333333333339</v>
      </c>
      <c r="F431" s="278">
        <v>476.41666666666669</v>
      </c>
      <c r="G431" s="278">
        <v>470.63333333333338</v>
      </c>
      <c r="H431" s="278">
        <v>490.23333333333341</v>
      </c>
      <c r="I431" s="278">
        <v>496.01666666666671</v>
      </c>
      <c r="J431" s="278">
        <v>500.03333333333342</v>
      </c>
      <c r="K431" s="276">
        <v>492</v>
      </c>
      <c r="L431" s="276">
        <v>482.2</v>
      </c>
      <c r="M431" s="276">
        <v>0.97211000000000003</v>
      </c>
    </row>
    <row r="432" spans="1:13">
      <c r="A432" s="267">
        <v>424</v>
      </c>
      <c r="B432" s="276" t="s">
        <v>3387</v>
      </c>
      <c r="C432" s="276">
        <v>327.3</v>
      </c>
      <c r="D432" s="278">
        <v>325.63333333333333</v>
      </c>
      <c r="E432" s="278">
        <v>312.76666666666665</v>
      </c>
      <c r="F432" s="278">
        <v>298.23333333333335</v>
      </c>
      <c r="G432" s="278">
        <v>285.36666666666667</v>
      </c>
      <c r="H432" s="278">
        <v>340.16666666666663</v>
      </c>
      <c r="I432" s="278">
        <v>353.0333333333333</v>
      </c>
      <c r="J432" s="278">
        <v>367.56666666666661</v>
      </c>
      <c r="K432" s="276">
        <v>338.5</v>
      </c>
      <c r="L432" s="276">
        <v>311.10000000000002</v>
      </c>
      <c r="M432" s="276">
        <v>52.651040000000002</v>
      </c>
    </row>
    <row r="433" spans="1:13">
      <c r="A433" s="267">
        <v>425</v>
      </c>
      <c r="B433" s="276" t="s">
        <v>529</v>
      </c>
      <c r="C433" s="276">
        <v>1835.2</v>
      </c>
      <c r="D433" s="278">
        <v>1831.3999999999999</v>
      </c>
      <c r="E433" s="278">
        <v>1811.7999999999997</v>
      </c>
      <c r="F433" s="278">
        <v>1788.3999999999999</v>
      </c>
      <c r="G433" s="278">
        <v>1768.7999999999997</v>
      </c>
      <c r="H433" s="278">
        <v>1854.7999999999997</v>
      </c>
      <c r="I433" s="278">
        <v>1874.3999999999996</v>
      </c>
      <c r="J433" s="278">
        <v>1897.7999999999997</v>
      </c>
      <c r="K433" s="276">
        <v>1851</v>
      </c>
      <c r="L433" s="276">
        <v>1808</v>
      </c>
      <c r="M433" s="276">
        <v>0.56355</v>
      </c>
    </row>
    <row r="434" spans="1:13">
      <c r="A434" s="267">
        <v>426</v>
      </c>
      <c r="B434" s="276" t="s">
        <v>530</v>
      </c>
      <c r="C434" s="276">
        <v>545.35</v>
      </c>
      <c r="D434" s="278">
        <v>539.66666666666663</v>
      </c>
      <c r="E434" s="278">
        <v>529.58333333333326</v>
      </c>
      <c r="F434" s="278">
        <v>513.81666666666661</v>
      </c>
      <c r="G434" s="278">
        <v>503.73333333333323</v>
      </c>
      <c r="H434" s="278">
        <v>555.43333333333328</v>
      </c>
      <c r="I434" s="278">
        <v>565.51666666666654</v>
      </c>
      <c r="J434" s="278">
        <v>581.2833333333333</v>
      </c>
      <c r="K434" s="276">
        <v>549.75</v>
      </c>
      <c r="L434" s="276">
        <v>523.9</v>
      </c>
      <c r="M434" s="276">
        <v>1.27536</v>
      </c>
    </row>
    <row r="435" spans="1:13">
      <c r="A435" s="267">
        <v>427</v>
      </c>
      <c r="B435" s="276" t="s">
        <v>178</v>
      </c>
      <c r="C435" s="276">
        <v>604.4</v>
      </c>
      <c r="D435" s="278">
        <v>603.01666666666665</v>
      </c>
      <c r="E435" s="278">
        <v>596.58333333333326</v>
      </c>
      <c r="F435" s="278">
        <v>588.76666666666665</v>
      </c>
      <c r="G435" s="278">
        <v>582.33333333333326</v>
      </c>
      <c r="H435" s="278">
        <v>610.83333333333326</v>
      </c>
      <c r="I435" s="278">
        <v>617.26666666666665</v>
      </c>
      <c r="J435" s="278">
        <v>625.08333333333326</v>
      </c>
      <c r="K435" s="276">
        <v>609.45000000000005</v>
      </c>
      <c r="L435" s="276">
        <v>595.20000000000005</v>
      </c>
      <c r="M435" s="276">
        <v>113.29298</v>
      </c>
    </row>
    <row r="436" spans="1:13">
      <c r="A436" s="267">
        <v>428</v>
      </c>
      <c r="B436" s="276" t="s">
        <v>531</v>
      </c>
      <c r="C436" s="276">
        <v>352.8</v>
      </c>
      <c r="D436" s="278">
        <v>351.86666666666662</v>
      </c>
      <c r="E436" s="278">
        <v>345.93333333333322</v>
      </c>
      <c r="F436" s="278">
        <v>339.06666666666661</v>
      </c>
      <c r="G436" s="278">
        <v>333.13333333333321</v>
      </c>
      <c r="H436" s="278">
        <v>358.73333333333323</v>
      </c>
      <c r="I436" s="278">
        <v>364.66666666666663</v>
      </c>
      <c r="J436" s="278">
        <v>371.53333333333325</v>
      </c>
      <c r="K436" s="276">
        <v>357.8</v>
      </c>
      <c r="L436" s="276">
        <v>345</v>
      </c>
      <c r="M436" s="276">
        <v>4.3495400000000002</v>
      </c>
    </row>
    <row r="437" spans="1:13">
      <c r="A437" s="267">
        <v>429</v>
      </c>
      <c r="B437" s="276" t="s">
        <v>179</v>
      </c>
      <c r="C437" s="276">
        <v>495.6</v>
      </c>
      <c r="D437" s="278">
        <v>489.09999999999997</v>
      </c>
      <c r="E437" s="278">
        <v>480.79999999999995</v>
      </c>
      <c r="F437" s="278">
        <v>466</v>
      </c>
      <c r="G437" s="278">
        <v>457.7</v>
      </c>
      <c r="H437" s="278">
        <v>503.89999999999992</v>
      </c>
      <c r="I437" s="278">
        <v>512.20000000000005</v>
      </c>
      <c r="J437" s="278">
        <v>526.99999999999989</v>
      </c>
      <c r="K437" s="276">
        <v>497.4</v>
      </c>
      <c r="L437" s="276">
        <v>474.3</v>
      </c>
      <c r="M437" s="276">
        <v>35.14752</v>
      </c>
    </row>
    <row r="438" spans="1:13">
      <c r="A438" s="267">
        <v>430</v>
      </c>
      <c r="B438" s="276" t="s">
        <v>532</v>
      </c>
      <c r="C438" s="276">
        <v>202</v>
      </c>
      <c r="D438" s="278">
        <v>201.53333333333333</v>
      </c>
      <c r="E438" s="278">
        <v>199.56666666666666</v>
      </c>
      <c r="F438" s="278">
        <v>197.13333333333333</v>
      </c>
      <c r="G438" s="278">
        <v>195.16666666666666</v>
      </c>
      <c r="H438" s="278">
        <v>203.96666666666667</v>
      </c>
      <c r="I438" s="278">
        <v>205.93333333333331</v>
      </c>
      <c r="J438" s="278">
        <v>208.36666666666667</v>
      </c>
      <c r="K438" s="276">
        <v>203.5</v>
      </c>
      <c r="L438" s="276">
        <v>199.1</v>
      </c>
      <c r="M438" s="276">
        <v>0.81996000000000002</v>
      </c>
    </row>
    <row r="439" spans="1:13">
      <c r="A439" s="267">
        <v>431</v>
      </c>
      <c r="B439" s="276" t="s">
        <v>533</v>
      </c>
      <c r="C439" s="276">
        <v>1722.7</v>
      </c>
      <c r="D439" s="278">
        <v>1713.6499999999999</v>
      </c>
      <c r="E439" s="278">
        <v>1697.2999999999997</v>
      </c>
      <c r="F439" s="278">
        <v>1671.8999999999999</v>
      </c>
      <c r="G439" s="278">
        <v>1655.5499999999997</v>
      </c>
      <c r="H439" s="278">
        <v>1739.0499999999997</v>
      </c>
      <c r="I439" s="278">
        <v>1755.3999999999996</v>
      </c>
      <c r="J439" s="278">
        <v>1780.7999999999997</v>
      </c>
      <c r="K439" s="276">
        <v>1730</v>
      </c>
      <c r="L439" s="276">
        <v>1688.25</v>
      </c>
      <c r="M439" s="276">
        <v>0.73</v>
      </c>
    </row>
    <row r="440" spans="1:13">
      <c r="A440" s="267">
        <v>432</v>
      </c>
      <c r="B440" s="276" t="s">
        <v>534</v>
      </c>
      <c r="C440" s="276">
        <v>7</v>
      </c>
      <c r="D440" s="278">
        <v>7</v>
      </c>
      <c r="E440" s="278">
        <v>7</v>
      </c>
      <c r="F440" s="278">
        <v>7</v>
      </c>
      <c r="G440" s="278">
        <v>7</v>
      </c>
      <c r="H440" s="278">
        <v>7</v>
      </c>
      <c r="I440" s="278">
        <v>7</v>
      </c>
      <c r="J440" s="278">
        <v>7</v>
      </c>
      <c r="K440" s="276">
        <v>7</v>
      </c>
      <c r="L440" s="276">
        <v>7</v>
      </c>
      <c r="M440" s="276">
        <v>44.19708</v>
      </c>
    </row>
    <row r="441" spans="1:13">
      <c r="A441" s="267">
        <v>433</v>
      </c>
      <c r="B441" s="276" t="s">
        <v>535</v>
      </c>
      <c r="C441" s="276">
        <v>133.80000000000001</v>
      </c>
      <c r="D441" s="278">
        <v>134.58333333333334</v>
      </c>
      <c r="E441" s="278">
        <v>132.4666666666667</v>
      </c>
      <c r="F441" s="278">
        <v>131.13333333333335</v>
      </c>
      <c r="G441" s="278">
        <v>129.01666666666671</v>
      </c>
      <c r="H441" s="278">
        <v>135.91666666666669</v>
      </c>
      <c r="I441" s="278">
        <v>138.0333333333333</v>
      </c>
      <c r="J441" s="278">
        <v>139.36666666666667</v>
      </c>
      <c r="K441" s="276">
        <v>136.69999999999999</v>
      </c>
      <c r="L441" s="276">
        <v>133.25</v>
      </c>
      <c r="M441" s="276">
        <v>1.3161400000000001</v>
      </c>
    </row>
    <row r="442" spans="1:13">
      <c r="A442" s="267">
        <v>434</v>
      </c>
      <c r="B442" s="276" t="s">
        <v>2593</v>
      </c>
      <c r="C442" s="276">
        <v>274.55</v>
      </c>
      <c r="D442" s="278">
        <v>270.51666666666665</v>
      </c>
      <c r="E442" s="278">
        <v>261.2833333333333</v>
      </c>
      <c r="F442" s="278">
        <v>248.01666666666665</v>
      </c>
      <c r="G442" s="278">
        <v>238.7833333333333</v>
      </c>
      <c r="H442" s="278">
        <v>283.7833333333333</v>
      </c>
      <c r="I442" s="278">
        <v>293.01666666666665</v>
      </c>
      <c r="J442" s="278">
        <v>306.2833333333333</v>
      </c>
      <c r="K442" s="276">
        <v>279.75</v>
      </c>
      <c r="L442" s="276">
        <v>257.25</v>
      </c>
      <c r="M442" s="276">
        <v>20.666229999999999</v>
      </c>
    </row>
    <row r="443" spans="1:13">
      <c r="A443" s="267">
        <v>435</v>
      </c>
      <c r="B443" s="276" t="s">
        <v>536</v>
      </c>
      <c r="C443" s="276">
        <v>1033.3</v>
      </c>
      <c r="D443" s="278">
        <v>1027.7833333333335</v>
      </c>
      <c r="E443" s="278">
        <v>1015.5666666666671</v>
      </c>
      <c r="F443" s="278">
        <v>997.83333333333348</v>
      </c>
      <c r="G443" s="278">
        <v>985.61666666666702</v>
      </c>
      <c r="H443" s="278">
        <v>1045.5166666666671</v>
      </c>
      <c r="I443" s="278">
        <v>1057.7333333333338</v>
      </c>
      <c r="J443" s="278">
        <v>1075.4666666666672</v>
      </c>
      <c r="K443" s="276">
        <v>1040</v>
      </c>
      <c r="L443" s="276">
        <v>1010.05</v>
      </c>
      <c r="M443" s="276">
        <v>0.76405999999999996</v>
      </c>
    </row>
    <row r="444" spans="1:13">
      <c r="A444" s="267">
        <v>436</v>
      </c>
      <c r="B444" s="276" t="s">
        <v>282</v>
      </c>
      <c r="C444" s="276">
        <v>637.04999999999995</v>
      </c>
      <c r="D444" s="278">
        <v>634.5333333333333</v>
      </c>
      <c r="E444" s="278">
        <v>629.16666666666663</v>
      </c>
      <c r="F444" s="278">
        <v>621.2833333333333</v>
      </c>
      <c r="G444" s="278">
        <v>615.91666666666663</v>
      </c>
      <c r="H444" s="278">
        <v>642.41666666666663</v>
      </c>
      <c r="I444" s="278">
        <v>647.78333333333342</v>
      </c>
      <c r="J444" s="278">
        <v>655.66666666666663</v>
      </c>
      <c r="K444" s="276">
        <v>639.9</v>
      </c>
      <c r="L444" s="276">
        <v>626.65</v>
      </c>
      <c r="M444" s="276">
        <v>4.1988000000000003</v>
      </c>
    </row>
    <row r="445" spans="1:13">
      <c r="A445" s="267">
        <v>437</v>
      </c>
      <c r="B445" s="276" t="s">
        <v>542</v>
      </c>
      <c r="C445" s="276">
        <v>58.05</v>
      </c>
      <c r="D445" s="278">
        <v>57.866666666666667</v>
      </c>
      <c r="E445" s="278">
        <v>56.233333333333334</v>
      </c>
      <c r="F445" s="278">
        <v>54.416666666666664</v>
      </c>
      <c r="G445" s="278">
        <v>52.783333333333331</v>
      </c>
      <c r="H445" s="278">
        <v>59.683333333333337</v>
      </c>
      <c r="I445" s="278">
        <v>61.316666666666677</v>
      </c>
      <c r="J445" s="278">
        <v>63.13333333333334</v>
      </c>
      <c r="K445" s="276">
        <v>59.5</v>
      </c>
      <c r="L445" s="276">
        <v>56.05</v>
      </c>
      <c r="M445" s="276">
        <v>57.259729999999998</v>
      </c>
    </row>
    <row r="446" spans="1:13">
      <c r="A446" s="267">
        <v>438</v>
      </c>
      <c r="B446" s="276" t="s">
        <v>2608</v>
      </c>
      <c r="C446" s="276">
        <v>11490.3</v>
      </c>
      <c r="D446" s="278">
        <v>11740.383333333333</v>
      </c>
      <c r="E446" s="278">
        <v>11179.916666666666</v>
      </c>
      <c r="F446" s="278">
        <v>10869.533333333333</v>
      </c>
      <c r="G446" s="278">
        <v>10309.066666666666</v>
      </c>
      <c r="H446" s="278">
        <v>12050.766666666666</v>
      </c>
      <c r="I446" s="278">
        <v>12611.233333333334</v>
      </c>
      <c r="J446" s="278">
        <v>12921.616666666667</v>
      </c>
      <c r="K446" s="276">
        <v>12300.85</v>
      </c>
      <c r="L446" s="276">
        <v>11430</v>
      </c>
      <c r="M446" s="276">
        <v>0.10213999999999999</v>
      </c>
    </row>
    <row r="447" spans="1:13">
      <c r="A447" s="267">
        <v>439</v>
      </c>
      <c r="B447" s="276" t="s">
        <v>2613</v>
      </c>
      <c r="C447" s="276">
        <v>1107.05</v>
      </c>
      <c r="D447" s="278">
        <v>1098.1833333333334</v>
      </c>
      <c r="E447" s="278">
        <v>1081.3666666666668</v>
      </c>
      <c r="F447" s="278">
        <v>1055.6833333333334</v>
      </c>
      <c r="G447" s="278">
        <v>1038.8666666666668</v>
      </c>
      <c r="H447" s="278">
        <v>1123.8666666666668</v>
      </c>
      <c r="I447" s="278">
        <v>1140.6833333333334</v>
      </c>
      <c r="J447" s="278">
        <v>1166.3666666666668</v>
      </c>
      <c r="K447" s="276">
        <v>1115</v>
      </c>
      <c r="L447" s="276">
        <v>1072.5</v>
      </c>
      <c r="M447" s="276">
        <v>1.6181399999999999</v>
      </c>
    </row>
    <row r="448" spans="1:13">
      <c r="A448" s="267">
        <v>440</v>
      </c>
      <c r="B448" s="276" t="s">
        <v>3464</v>
      </c>
      <c r="C448" s="276">
        <v>604</v>
      </c>
      <c r="D448" s="278">
        <v>602.81666666666672</v>
      </c>
      <c r="E448" s="278">
        <v>598.68333333333339</v>
      </c>
      <c r="F448" s="278">
        <v>593.36666666666667</v>
      </c>
      <c r="G448" s="278">
        <v>589.23333333333335</v>
      </c>
      <c r="H448" s="278">
        <v>608.13333333333344</v>
      </c>
      <c r="I448" s="278">
        <v>612.26666666666688</v>
      </c>
      <c r="J448" s="278">
        <v>617.58333333333348</v>
      </c>
      <c r="K448" s="276">
        <v>606.95000000000005</v>
      </c>
      <c r="L448" s="276">
        <v>597.5</v>
      </c>
      <c r="M448" s="276">
        <v>21.205310000000001</v>
      </c>
    </row>
    <row r="449" spans="1:13">
      <c r="A449" s="267">
        <v>441</v>
      </c>
      <c r="B449" s="276" t="s">
        <v>182</v>
      </c>
      <c r="C449" s="276">
        <v>1881.1</v>
      </c>
      <c r="D449" s="278">
        <v>1880.95</v>
      </c>
      <c r="E449" s="278">
        <v>1866.9</v>
      </c>
      <c r="F449" s="278">
        <v>1852.7</v>
      </c>
      <c r="G449" s="278">
        <v>1838.65</v>
      </c>
      <c r="H449" s="278">
        <v>1895.15</v>
      </c>
      <c r="I449" s="278">
        <v>1909.1999999999998</v>
      </c>
      <c r="J449" s="278">
        <v>1923.4</v>
      </c>
      <c r="K449" s="276">
        <v>1895</v>
      </c>
      <c r="L449" s="276">
        <v>1866.75</v>
      </c>
      <c r="M449" s="276">
        <v>4.0087900000000003</v>
      </c>
    </row>
    <row r="450" spans="1:13">
      <c r="A450" s="267">
        <v>442</v>
      </c>
      <c r="B450" s="276" t="s">
        <v>543</v>
      </c>
      <c r="C450" s="276">
        <v>1024.45</v>
      </c>
      <c r="D450" s="278">
        <v>1023.25</v>
      </c>
      <c r="E450" s="278">
        <v>997.5</v>
      </c>
      <c r="F450" s="278">
        <v>970.55</v>
      </c>
      <c r="G450" s="278">
        <v>944.8</v>
      </c>
      <c r="H450" s="278">
        <v>1050.2</v>
      </c>
      <c r="I450" s="278">
        <v>1075.95</v>
      </c>
      <c r="J450" s="278">
        <v>1102.9000000000001</v>
      </c>
      <c r="K450" s="276">
        <v>1049</v>
      </c>
      <c r="L450" s="276">
        <v>996.3</v>
      </c>
      <c r="M450" s="276">
        <v>0.65832000000000002</v>
      </c>
    </row>
    <row r="451" spans="1:13">
      <c r="A451" s="267">
        <v>443</v>
      </c>
      <c r="B451" s="276" t="s">
        <v>183</v>
      </c>
      <c r="C451" s="276">
        <v>191.3</v>
      </c>
      <c r="D451" s="278">
        <v>191.01666666666665</v>
      </c>
      <c r="E451" s="278">
        <v>189.0333333333333</v>
      </c>
      <c r="F451" s="278">
        <v>186.76666666666665</v>
      </c>
      <c r="G451" s="278">
        <v>184.7833333333333</v>
      </c>
      <c r="H451" s="278">
        <v>193.2833333333333</v>
      </c>
      <c r="I451" s="278">
        <v>195.26666666666665</v>
      </c>
      <c r="J451" s="278">
        <v>197.5333333333333</v>
      </c>
      <c r="K451" s="276">
        <v>193</v>
      </c>
      <c r="L451" s="276">
        <v>188.75</v>
      </c>
      <c r="M451" s="276">
        <v>639.80597</v>
      </c>
    </row>
    <row r="452" spans="1:13">
      <c r="A452" s="267">
        <v>444</v>
      </c>
      <c r="B452" s="276" t="s">
        <v>184</v>
      </c>
      <c r="C452" s="276">
        <v>77.849999999999994</v>
      </c>
      <c r="D452" s="278">
        <v>78.066666666666663</v>
      </c>
      <c r="E452" s="278">
        <v>77.133333333333326</v>
      </c>
      <c r="F452" s="278">
        <v>76.416666666666657</v>
      </c>
      <c r="G452" s="278">
        <v>75.48333333333332</v>
      </c>
      <c r="H452" s="278">
        <v>78.783333333333331</v>
      </c>
      <c r="I452" s="278">
        <v>79.716666666666669</v>
      </c>
      <c r="J452" s="278">
        <v>80.433333333333337</v>
      </c>
      <c r="K452" s="276">
        <v>79</v>
      </c>
      <c r="L452" s="276">
        <v>77.349999999999994</v>
      </c>
      <c r="M452" s="276">
        <v>60.844380000000001</v>
      </c>
    </row>
    <row r="453" spans="1:13">
      <c r="A453" s="267">
        <v>445</v>
      </c>
      <c r="B453" s="276" t="s">
        <v>185</v>
      </c>
      <c r="C453" s="276">
        <v>79.25</v>
      </c>
      <c r="D453" s="278">
        <v>78.8</v>
      </c>
      <c r="E453" s="278">
        <v>77.949999999999989</v>
      </c>
      <c r="F453" s="278">
        <v>76.649999999999991</v>
      </c>
      <c r="G453" s="278">
        <v>75.799999999999983</v>
      </c>
      <c r="H453" s="278">
        <v>80.099999999999994</v>
      </c>
      <c r="I453" s="278">
        <v>80.949999999999989</v>
      </c>
      <c r="J453" s="278">
        <v>82.25</v>
      </c>
      <c r="K453" s="276">
        <v>79.650000000000006</v>
      </c>
      <c r="L453" s="276">
        <v>77.5</v>
      </c>
      <c r="M453" s="276">
        <v>237.12305000000001</v>
      </c>
    </row>
    <row r="454" spans="1:13">
      <c r="A454" s="267">
        <v>446</v>
      </c>
      <c r="B454" s="276" t="s">
        <v>186</v>
      </c>
      <c r="C454" s="276">
        <v>693</v>
      </c>
      <c r="D454" s="278">
        <v>679.78333333333342</v>
      </c>
      <c r="E454" s="278">
        <v>659.66666666666686</v>
      </c>
      <c r="F454" s="278">
        <v>626.33333333333348</v>
      </c>
      <c r="G454" s="278">
        <v>606.21666666666692</v>
      </c>
      <c r="H454" s="278">
        <v>713.11666666666679</v>
      </c>
      <c r="I454" s="278">
        <v>733.23333333333335</v>
      </c>
      <c r="J454" s="278">
        <v>766.56666666666672</v>
      </c>
      <c r="K454" s="276">
        <v>699.9</v>
      </c>
      <c r="L454" s="276">
        <v>646.45000000000005</v>
      </c>
      <c r="M454" s="276">
        <v>381.84955000000002</v>
      </c>
    </row>
    <row r="455" spans="1:13">
      <c r="A455" s="267">
        <v>447</v>
      </c>
      <c r="B455" s="276" t="s">
        <v>2624</v>
      </c>
      <c r="C455" s="276">
        <v>42.75</v>
      </c>
      <c r="D455" s="278">
        <v>42.05</v>
      </c>
      <c r="E455" s="278">
        <v>40.749999999999993</v>
      </c>
      <c r="F455" s="278">
        <v>38.749999999999993</v>
      </c>
      <c r="G455" s="278">
        <v>37.449999999999989</v>
      </c>
      <c r="H455" s="278">
        <v>44.05</v>
      </c>
      <c r="I455" s="278">
        <v>45.350000000000009</v>
      </c>
      <c r="J455" s="278">
        <v>47.35</v>
      </c>
      <c r="K455" s="276">
        <v>43.35</v>
      </c>
      <c r="L455" s="276">
        <v>40.049999999999997</v>
      </c>
      <c r="M455" s="276">
        <v>182.66121999999999</v>
      </c>
    </row>
    <row r="456" spans="1:13">
      <c r="A456" s="267">
        <v>448</v>
      </c>
      <c r="B456" s="276" t="s">
        <v>537</v>
      </c>
      <c r="C456" s="276">
        <v>950.1</v>
      </c>
      <c r="D456" s="278">
        <v>949.65</v>
      </c>
      <c r="E456" s="278">
        <v>942.9</v>
      </c>
      <c r="F456" s="278">
        <v>935.7</v>
      </c>
      <c r="G456" s="278">
        <v>928.95</v>
      </c>
      <c r="H456" s="278">
        <v>956.84999999999991</v>
      </c>
      <c r="I456" s="278">
        <v>963.59999999999991</v>
      </c>
      <c r="J456" s="278">
        <v>970.79999999999984</v>
      </c>
      <c r="K456" s="276">
        <v>956.4</v>
      </c>
      <c r="L456" s="276">
        <v>942.45</v>
      </c>
      <c r="M456" s="276">
        <v>0.12609999999999999</v>
      </c>
    </row>
    <row r="457" spans="1:13">
      <c r="A457" s="267">
        <v>449</v>
      </c>
      <c r="B457" s="276" t="s">
        <v>538</v>
      </c>
      <c r="C457" s="276">
        <v>444.35</v>
      </c>
      <c r="D457" s="278">
        <v>448.7833333333333</v>
      </c>
      <c r="E457" s="278">
        <v>437.56666666666661</v>
      </c>
      <c r="F457" s="278">
        <v>430.7833333333333</v>
      </c>
      <c r="G457" s="278">
        <v>419.56666666666661</v>
      </c>
      <c r="H457" s="278">
        <v>455.56666666666661</v>
      </c>
      <c r="I457" s="278">
        <v>466.7833333333333</v>
      </c>
      <c r="J457" s="278">
        <v>473.56666666666661</v>
      </c>
      <c r="K457" s="276">
        <v>460</v>
      </c>
      <c r="L457" s="276">
        <v>442</v>
      </c>
      <c r="M457" s="276">
        <v>0.44741999999999998</v>
      </c>
    </row>
    <row r="458" spans="1:13">
      <c r="A458" s="267">
        <v>450</v>
      </c>
      <c r="B458" s="276" t="s">
        <v>187</v>
      </c>
      <c r="C458" s="276">
        <v>3039.45</v>
      </c>
      <c r="D458" s="278">
        <v>3010.3833333333332</v>
      </c>
      <c r="E458" s="278">
        <v>2970.0166666666664</v>
      </c>
      <c r="F458" s="278">
        <v>2900.583333333333</v>
      </c>
      <c r="G458" s="278">
        <v>2860.2166666666662</v>
      </c>
      <c r="H458" s="278">
        <v>3079.8166666666666</v>
      </c>
      <c r="I458" s="278">
        <v>3120.1833333333334</v>
      </c>
      <c r="J458" s="278">
        <v>3189.6166666666668</v>
      </c>
      <c r="K458" s="276">
        <v>3050.75</v>
      </c>
      <c r="L458" s="276">
        <v>2940.95</v>
      </c>
      <c r="M458" s="276">
        <v>51.132930000000002</v>
      </c>
    </row>
    <row r="459" spans="1:13">
      <c r="A459" s="267">
        <v>451</v>
      </c>
      <c r="B459" s="276" t="s">
        <v>544</v>
      </c>
      <c r="C459" s="276">
        <v>2718.25</v>
      </c>
      <c r="D459" s="278">
        <v>2691.6166666666668</v>
      </c>
      <c r="E459" s="278">
        <v>2656.2333333333336</v>
      </c>
      <c r="F459" s="278">
        <v>2594.2166666666667</v>
      </c>
      <c r="G459" s="278">
        <v>2558.8333333333335</v>
      </c>
      <c r="H459" s="278">
        <v>2753.6333333333337</v>
      </c>
      <c r="I459" s="278">
        <v>2789.0166666666669</v>
      </c>
      <c r="J459" s="278">
        <v>2851.0333333333338</v>
      </c>
      <c r="K459" s="276">
        <v>2727</v>
      </c>
      <c r="L459" s="276">
        <v>2629.6</v>
      </c>
      <c r="M459" s="276">
        <v>0.13514999999999999</v>
      </c>
    </row>
    <row r="460" spans="1:13">
      <c r="A460" s="267">
        <v>452</v>
      </c>
      <c r="B460" s="276" t="s">
        <v>188</v>
      </c>
      <c r="C460" s="276">
        <v>1001.95</v>
      </c>
      <c r="D460" s="278">
        <v>993.98333333333323</v>
      </c>
      <c r="E460" s="278">
        <v>982.96666666666647</v>
      </c>
      <c r="F460" s="278">
        <v>963.98333333333323</v>
      </c>
      <c r="G460" s="278">
        <v>952.96666666666647</v>
      </c>
      <c r="H460" s="278">
        <v>1012.9666666666665</v>
      </c>
      <c r="I460" s="278">
        <v>1023.9833333333331</v>
      </c>
      <c r="J460" s="278">
        <v>1042.9666666666665</v>
      </c>
      <c r="K460" s="276">
        <v>1005</v>
      </c>
      <c r="L460" s="276">
        <v>975</v>
      </c>
      <c r="M460" s="276">
        <v>35.158250000000002</v>
      </c>
    </row>
    <row r="461" spans="1:13">
      <c r="A461" s="267">
        <v>453</v>
      </c>
      <c r="B461" s="276" t="s">
        <v>546</v>
      </c>
      <c r="C461" s="276">
        <v>921</v>
      </c>
      <c r="D461" s="278">
        <v>917.68333333333339</v>
      </c>
      <c r="E461" s="278">
        <v>910.36666666666679</v>
      </c>
      <c r="F461" s="278">
        <v>899.73333333333335</v>
      </c>
      <c r="G461" s="278">
        <v>892.41666666666674</v>
      </c>
      <c r="H461" s="278">
        <v>928.31666666666683</v>
      </c>
      <c r="I461" s="278">
        <v>935.63333333333344</v>
      </c>
      <c r="J461" s="278">
        <v>946.26666666666688</v>
      </c>
      <c r="K461" s="276">
        <v>925</v>
      </c>
      <c r="L461" s="276">
        <v>907.05</v>
      </c>
      <c r="M461" s="276">
        <v>0.43090000000000001</v>
      </c>
    </row>
    <row r="462" spans="1:13">
      <c r="A462" s="267">
        <v>454</v>
      </c>
      <c r="B462" s="276" t="s">
        <v>547</v>
      </c>
      <c r="C462" s="276">
        <v>934.4</v>
      </c>
      <c r="D462" s="278">
        <v>938.4666666666667</v>
      </c>
      <c r="E462" s="278">
        <v>925.93333333333339</v>
      </c>
      <c r="F462" s="278">
        <v>917.4666666666667</v>
      </c>
      <c r="G462" s="278">
        <v>904.93333333333339</v>
      </c>
      <c r="H462" s="278">
        <v>946.93333333333339</v>
      </c>
      <c r="I462" s="278">
        <v>959.4666666666667</v>
      </c>
      <c r="J462" s="278">
        <v>967.93333333333339</v>
      </c>
      <c r="K462" s="276">
        <v>951</v>
      </c>
      <c r="L462" s="276">
        <v>930</v>
      </c>
      <c r="M462" s="276">
        <v>1.3254999999999999</v>
      </c>
    </row>
    <row r="463" spans="1:13">
      <c r="A463" s="267">
        <v>455</v>
      </c>
      <c r="B463" s="276" t="s">
        <v>552</v>
      </c>
      <c r="C463" s="276">
        <v>802.15</v>
      </c>
      <c r="D463" s="278">
        <v>802.88333333333333</v>
      </c>
      <c r="E463" s="278">
        <v>794.26666666666665</v>
      </c>
      <c r="F463" s="278">
        <v>786.38333333333333</v>
      </c>
      <c r="G463" s="278">
        <v>777.76666666666665</v>
      </c>
      <c r="H463" s="278">
        <v>810.76666666666665</v>
      </c>
      <c r="I463" s="278">
        <v>819.38333333333321</v>
      </c>
      <c r="J463" s="278">
        <v>827.26666666666665</v>
      </c>
      <c r="K463" s="276">
        <v>811.5</v>
      </c>
      <c r="L463" s="276">
        <v>795</v>
      </c>
      <c r="M463" s="276">
        <v>1.15652</v>
      </c>
    </row>
    <row r="464" spans="1:13">
      <c r="A464" s="267">
        <v>456</v>
      </c>
      <c r="B464" s="276" t="s">
        <v>548</v>
      </c>
      <c r="C464" s="276">
        <v>52.55</v>
      </c>
      <c r="D464" s="278">
        <v>52.016666666666673</v>
      </c>
      <c r="E464" s="278">
        <v>50.533333333333346</v>
      </c>
      <c r="F464" s="278">
        <v>48.516666666666673</v>
      </c>
      <c r="G464" s="278">
        <v>47.033333333333346</v>
      </c>
      <c r="H464" s="278">
        <v>54.033333333333346</v>
      </c>
      <c r="I464" s="278">
        <v>55.51666666666668</v>
      </c>
      <c r="J464" s="278">
        <v>57.533333333333346</v>
      </c>
      <c r="K464" s="276">
        <v>53.5</v>
      </c>
      <c r="L464" s="276">
        <v>50</v>
      </c>
      <c r="M464" s="276">
        <v>21.541720000000002</v>
      </c>
    </row>
    <row r="465" spans="1:13">
      <c r="A465" s="267">
        <v>457</v>
      </c>
      <c r="B465" s="276" t="s">
        <v>549</v>
      </c>
      <c r="C465" s="276">
        <v>1319.15</v>
      </c>
      <c r="D465" s="278">
        <v>1327.1499999999999</v>
      </c>
      <c r="E465" s="278">
        <v>1294.2999999999997</v>
      </c>
      <c r="F465" s="278">
        <v>1269.4499999999998</v>
      </c>
      <c r="G465" s="278">
        <v>1236.5999999999997</v>
      </c>
      <c r="H465" s="278">
        <v>1351.9999999999998</v>
      </c>
      <c r="I465" s="278">
        <v>1384.8499999999997</v>
      </c>
      <c r="J465" s="278">
        <v>1409.6999999999998</v>
      </c>
      <c r="K465" s="276">
        <v>1360</v>
      </c>
      <c r="L465" s="276">
        <v>1302.3</v>
      </c>
      <c r="M465" s="276">
        <v>0.70865999999999996</v>
      </c>
    </row>
    <row r="466" spans="1:13">
      <c r="A466" s="267">
        <v>458</v>
      </c>
      <c r="B466" s="244" t="s">
        <v>189</v>
      </c>
      <c r="C466" s="276">
        <v>1550.9</v>
      </c>
      <c r="D466" s="278">
        <v>1551.9666666666665</v>
      </c>
      <c r="E466" s="278">
        <v>1536.9333333333329</v>
      </c>
      <c r="F466" s="278">
        <v>1522.9666666666665</v>
      </c>
      <c r="G466" s="278">
        <v>1507.9333333333329</v>
      </c>
      <c r="H466" s="278">
        <v>1565.9333333333329</v>
      </c>
      <c r="I466" s="278">
        <v>1580.9666666666662</v>
      </c>
      <c r="J466" s="278">
        <v>1594.9333333333329</v>
      </c>
      <c r="K466" s="276">
        <v>1567</v>
      </c>
      <c r="L466" s="276">
        <v>1538</v>
      </c>
      <c r="M466" s="276">
        <v>13.839790000000001</v>
      </c>
    </row>
    <row r="467" spans="1:13">
      <c r="A467" s="267">
        <v>459</v>
      </c>
      <c r="B467" s="244" t="s">
        <v>190</v>
      </c>
      <c r="C467" s="276">
        <v>2794.65</v>
      </c>
      <c r="D467" s="278">
        <v>2799.5499999999997</v>
      </c>
      <c r="E467" s="278">
        <v>2775.5999999999995</v>
      </c>
      <c r="F467" s="278">
        <v>2756.5499999999997</v>
      </c>
      <c r="G467" s="278">
        <v>2732.5999999999995</v>
      </c>
      <c r="H467" s="278">
        <v>2818.5999999999995</v>
      </c>
      <c r="I467" s="278">
        <v>2842.5499999999993</v>
      </c>
      <c r="J467" s="278">
        <v>2861.5999999999995</v>
      </c>
      <c r="K467" s="276">
        <v>2823.5</v>
      </c>
      <c r="L467" s="276">
        <v>2780.5</v>
      </c>
      <c r="M467" s="276">
        <v>2.01484</v>
      </c>
    </row>
    <row r="468" spans="1:13">
      <c r="A468" s="267">
        <v>460</v>
      </c>
      <c r="B468" s="244" t="s">
        <v>191</v>
      </c>
      <c r="C468" s="276">
        <v>320</v>
      </c>
      <c r="D468" s="278">
        <v>320.73333333333335</v>
      </c>
      <c r="E468" s="278">
        <v>318.26666666666671</v>
      </c>
      <c r="F468" s="278">
        <v>316.53333333333336</v>
      </c>
      <c r="G468" s="278">
        <v>314.06666666666672</v>
      </c>
      <c r="H468" s="278">
        <v>322.4666666666667</v>
      </c>
      <c r="I468" s="278">
        <v>324.93333333333339</v>
      </c>
      <c r="J468" s="278">
        <v>326.66666666666669</v>
      </c>
      <c r="K468" s="276">
        <v>323.2</v>
      </c>
      <c r="L468" s="276">
        <v>319</v>
      </c>
      <c r="M468" s="276">
        <v>4.9657600000000004</v>
      </c>
    </row>
    <row r="469" spans="1:13">
      <c r="A469" s="267">
        <v>461</v>
      </c>
      <c r="B469" s="244" t="s">
        <v>550</v>
      </c>
      <c r="C469" s="276">
        <v>678.5</v>
      </c>
      <c r="D469" s="278">
        <v>678.6</v>
      </c>
      <c r="E469" s="278">
        <v>673.90000000000009</v>
      </c>
      <c r="F469" s="278">
        <v>669.30000000000007</v>
      </c>
      <c r="G469" s="278">
        <v>664.60000000000014</v>
      </c>
      <c r="H469" s="278">
        <v>683.2</v>
      </c>
      <c r="I469" s="278">
        <v>687.90000000000009</v>
      </c>
      <c r="J469" s="278">
        <v>692.5</v>
      </c>
      <c r="K469" s="276">
        <v>683.3</v>
      </c>
      <c r="L469" s="276">
        <v>674</v>
      </c>
      <c r="M469" s="276">
        <v>5.65557</v>
      </c>
    </row>
    <row r="470" spans="1:13">
      <c r="A470" s="267">
        <v>462</v>
      </c>
      <c r="B470" s="244" t="s">
        <v>551</v>
      </c>
      <c r="C470" s="276">
        <v>12.9</v>
      </c>
      <c r="D470" s="278">
        <v>12.316666666666668</v>
      </c>
      <c r="E470" s="278">
        <v>11.733333333333336</v>
      </c>
      <c r="F470" s="278">
        <v>10.566666666666668</v>
      </c>
      <c r="G470" s="278">
        <v>9.9833333333333361</v>
      </c>
      <c r="H470" s="278">
        <v>13.483333333333336</v>
      </c>
      <c r="I470" s="278">
        <v>14.066666666666668</v>
      </c>
      <c r="J470" s="278">
        <v>15.233333333333336</v>
      </c>
      <c r="K470" s="276">
        <v>12.9</v>
      </c>
      <c r="L470" s="276">
        <v>11.15</v>
      </c>
      <c r="M470" s="276">
        <v>1553.2747199999999</v>
      </c>
    </row>
    <row r="471" spans="1:13">
      <c r="A471" s="267">
        <v>463</v>
      </c>
      <c r="B471" s="244" t="s">
        <v>539</v>
      </c>
      <c r="C471" s="276">
        <v>6322.6</v>
      </c>
      <c r="D471" s="278">
        <v>6298.083333333333</v>
      </c>
      <c r="E471" s="278">
        <v>6246.1666666666661</v>
      </c>
      <c r="F471" s="278">
        <v>6169.7333333333327</v>
      </c>
      <c r="G471" s="278">
        <v>6117.8166666666657</v>
      </c>
      <c r="H471" s="278">
        <v>6374.5166666666664</v>
      </c>
      <c r="I471" s="278">
        <v>6426.4333333333325</v>
      </c>
      <c r="J471" s="278">
        <v>6502.8666666666668</v>
      </c>
      <c r="K471" s="276">
        <v>6350</v>
      </c>
      <c r="L471" s="276">
        <v>6221.65</v>
      </c>
      <c r="M471" s="276">
        <v>8.4559999999999996E-2</v>
      </c>
    </row>
    <row r="472" spans="1:13">
      <c r="A472" s="267">
        <v>464</v>
      </c>
      <c r="B472" s="244" t="s">
        <v>541</v>
      </c>
      <c r="C472" s="276">
        <v>31.25</v>
      </c>
      <c r="D472" s="278">
        <v>31.333333333333332</v>
      </c>
      <c r="E472" s="278">
        <v>30.866666666666664</v>
      </c>
      <c r="F472" s="276">
        <v>30.483333333333331</v>
      </c>
      <c r="G472" s="278">
        <v>30.016666666666662</v>
      </c>
      <c r="H472" s="278">
        <v>31.716666666666665</v>
      </c>
      <c r="I472" s="276">
        <v>32.183333333333337</v>
      </c>
      <c r="J472" s="278">
        <v>32.566666666666663</v>
      </c>
      <c r="K472" s="278">
        <v>31.8</v>
      </c>
      <c r="L472" s="276">
        <v>30.95</v>
      </c>
      <c r="M472" s="278">
        <v>39.088389999999997</v>
      </c>
    </row>
    <row r="473" spans="1:13">
      <c r="A473" s="267">
        <v>465</v>
      </c>
      <c r="B473" s="244" t="s">
        <v>192</v>
      </c>
      <c r="C473" s="276">
        <v>495.45</v>
      </c>
      <c r="D473" s="278">
        <v>494.11666666666662</v>
      </c>
      <c r="E473" s="278">
        <v>488.88333333333321</v>
      </c>
      <c r="F473" s="276">
        <v>482.31666666666661</v>
      </c>
      <c r="G473" s="278">
        <v>477.0833333333332</v>
      </c>
      <c r="H473" s="278">
        <v>500.68333333333322</v>
      </c>
      <c r="I473" s="276">
        <v>505.91666666666669</v>
      </c>
      <c r="J473" s="278">
        <v>512.48333333333323</v>
      </c>
      <c r="K473" s="278">
        <v>499.35</v>
      </c>
      <c r="L473" s="276">
        <v>487.55</v>
      </c>
      <c r="M473" s="278">
        <v>20.663989999999998</v>
      </c>
    </row>
    <row r="474" spans="1:13">
      <c r="A474" s="267">
        <v>466</v>
      </c>
      <c r="B474" s="244" t="s">
        <v>540</v>
      </c>
      <c r="C474" s="244">
        <v>228.25</v>
      </c>
      <c r="D474" s="288">
        <v>229.01666666666665</v>
      </c>
      <c r="E474" s="288">
        <v>223.5333333333333</v>
      </c>
      <c r="F474" s="288">
        <v>218.81666666666666</v>
      </c>
      <c r="G474" s="288">
        <v>213.33333333333331</v>
      </c>
      <c r="H474" s="288">
        <v>233.73333333333329</v>
      </c>
      <c r="I474" s="288">
        <v>239.21666666666664</v>
      </c>
      <c r="J474" s="288">
        <v>243.93333333333328</v>
      </c>
      <c r="K474" s="288">
        <v>234.5</v>
      </c>
      <c r="L474" s="288">
        <v>224.3</v>
      </c>
      <c r="M474" s="288">
        <v>1.64246</v>
      </c>
    </row>
    <row r="475" spans="1:13">
      <c r="A475" s="267">
        <v>467</v>
      </c>
      <c r="B475" s="244" t="s">
        <v>193</v>
      </c>
      <c r="C475" s="244">
        <v>1184.6500000000001</v>
      </c>
      <c r="D475" s="288">
        <v>1184.7833333333335</v>
      </c>
      <c r="E475" s="288">
        <v>1174.5666666666671</v>
      </c>
      <c r="F475" s="288">
        <v>1164.4833333333336</v>
      </c>
      <c r="G475" s="288">
        <v>1154.2666666666671</v>
      </c>
      <c r="H475" s="288">
        <v>1194.866666666667</v>
      </c>
      <c r="I475" s="288">
        <v>1205.0833333333337</v>
      </c>
      <c r="J475" s="288">
        <v>1215.166666666667</v>
      </c>
      <c r="K475" s="288">
        <v>1195</v>
      </c>
      <c r="L475" s="288">
        <v>1174.7</v>
      </c>
      <c r="M475" s="288">
        <v>2.7099899999999999</v>
      </c>
    </row>
    <row r="476" spans="1:13">
      <c r="A476" s="267">
        <v>468</v>
      </c>
      <c r="B476" s="244" t="s">
        <v>553</v>
      </c>
      <c r="C476" s="288">
        <v>13.1</v>
      </c>
      <c r="D476" s="288">
        <v>13.083333333333334</v>
      </c>
      <c r="E476" s="288">
        <v>12.766666666666667</v>
      </c>
      <c r="F476" s="288">
        <v>12.433333333333334</v>
      </c>
      <c r="G476" s="288">
        <v>12.116666666666667</v>
      </c>
      <c r="H476" s="288">
        <v>13.416666666666668</v>
      </c>
      <c r="I476" s="288">
        <v>13.733333333333334</v>
      </c>
      <c r="J476" s="288">
        <v>14.066666666666668</v>
      </c>
      <c r="K476" s="288">
        <v>13.4</v>
      </c>
      <c r="L476" s="288">
        <v>12.75</v>
      </c>
      <c r="M476" s="288">
        <v>47.850119999999997</v>
      </c>
    </row>
    <row r="477" spans="1:13">
      <c r="A477" s="267">
        <v>469</v>
      </c>
      <c r="B477" s="244" t="s">
        <v>554</v>
      </c>
      <c r="C477" s="288">
        <v>383.55</v>
      </c>
      <c r="D477" s="288">
        <v>382.01666666666665</v>
      </c>
      <c r="E477" s="288">
        <v>379.0333333333333</v>
      </c>
      <c r="F477" s="288">
        <v>374.51666666666665</v>
      </c>
      <c r="G477" s="288">
        <v>371.5333333333333</v>
      </c>
      <c r="H477" s="288">
        <v>386.5333333333333</v>
      </c>
      <c r="I477" s="288">
        <v>389.51666666666665</v>
      </c>
      <c r="J477" s="288">
        <v>394.0333333333333</v>
      </c>
      <c r="K477" s="288">
        <v>385</v>
      </c>
      <c r="L477" s="288">
        <v>377.5</v>
      </c>
      <c r="M477" s="288">
        <v>1.09545</v>
      </c>
    </row>
    <row r="478" spans="1:13">
      <c r="A478" s="267">
        <v>470</v>
      </c>
      <c r="B478" s="244" t="s">
        <v>194</v>
      </c>
      <c r="C478" s="288">
        <v>279.05</v>
      </c>
      <c r="D478" s="288">
        <v>280.2166666666667</v>
      </c>
      <c r="E478" s="288">
        <v>276.53333333333342</v>
      </c>
      <c r="F478" s="288">
        <v>274.01666666666671</v>
      </c>
      <c r="G478" s="288">
        <v>270.33333333333343</v>
      </c>
      <c r="H478" s="288">
        <v>282.73333333333341</v>
      </c>
      <c r="I478" s="288">
        <v>286.41666666666669</v>
      </c>
      <c r="J478" s="288">
        <v>288.93333333333339</v>
      </c>
      <c r="K478" s="288">
        <v>283.89999999999998</v>
      </c>
      <c r="L478" s="288">
        <v>277.7</v>
      </c>
      <c r="M478" s="288">
        <v>3.0410699999999999</v>
      </c>
    </row>
    <row r="479" spans="1:13">
      <c r="A479" s="267">
        <v>471</v>
      </c>
      <c r="B479" s="244" t="s">
        <v>3098</v>
      </c>
      <c r="C479" s="288">
        <v>40.049999999999997</v>
      </c>
      <c r="D479" s="288">
        <v>40.1</v>
      </c>
      <c r="E479" s="288">
        <v>39.75</v>
      </c>
      <c r="F479" s="288">
        <v>39.449999999999996</v>
      </c>
      <c r="G479" s="288">
        <v>39.099999999999994</v>
      </c>
      <c r="H479" s="288">
        <v>40.400000000000006</v>
      </c>
      <c r="I479" s="288">
        <v>40.750000000000014</v>
      </c>
      <c r="J479" s="288">
        <v>41.050000000000011</v>
      </c>
      <c r="K479" s="288">
        <v>40.450000000000003</v>
      </c>
      <c r="L479" s="288">
        <v>39.799999999999997</v>
      </c>
      <c r="M479" s="288">
        <v>17.309760000000001</v>
      </c>
    </row>
    <row r="480" spans="1:13">
      <c r="A480" s="267">
        <v>472</v>
      </c>
      <c r="B480" s="244" t="s">
        <v>195</v>
      </c>
      <c r="C480" s="288">
        <v>5327.2</v>
      </c>
      <c r="D480" s="288">
        <v>5335.3666666666659</v>
      </c>
      <c r="E480" s="288">
        <v>5283.8833333333314</v>
      </c>
      <c r="F480" s="288">
        <v>5240.5666666666657</v>
      </c>
      <c r="G480" s="288">
        <v>5189.0833333333312</v>
      </c>
      <c r="H480" s="288">
        <v>5378.6833333333316</v>
      </c>
      <c r="I480" s="288">
        <v>5430.166666666667</v>
      </c>
      <c r="J480" s="288">
        <v>5473.4833333333318</v>
      </c>
      <c r="K480" s="288">
        <v>5386.85</v>
      </c>
      <c r="L480" s="288">
        <v>5292.05</v>
      </c>
      <c r="M480" s="288">
        <v>4.5378299999999996</v>
      </c>
    </row>
    <row r="481" spans="1:13">
      <c r="A481" s="267">
        <v>473</v>
      </c>
      <c r="B481" s="244" t="s">
        <v>196</v>
      </c>
      <c r="C481" s="288">
        <v>32.4</v>
      </c>
      <c r="D481" s="288">
        <v>32.416666666666664</v>
      </c>
      <c r="E481" s="288">
        <v>32.133333333333326</v>
      </c>
      <c r="F481" s="288">
        <v>31.86666666666666</v>
      </c>
      <c r="G481" s="288">
        <v>31.583333333333321</v>
      </c>
      <c r="H481" s="288">
        <v>32.68333333333333</v>
      </c>
      <c r="I481" s="288">
        <v>32.966666666666676</v>
      </c>
      <c r="J481" s="288">
        <v>33.233333333333334</v>
      </c>
      <c r="K481" s="288">
        <v>32.700000000000003</v>
      </c>
      <c r="L481" s="288">
        <v>32.15</v>
      </c>
      <c r="M481" s="288">
        <v>82.652670000000001</v>
      </c>
    </row>
    <row r="482" spans="1:13">
      <c r="A482" s="267">
        <v>474</v>
      </c>
      <c r="B482" s="244" t="s">
        <v>197</v>
      </c>
      <c r="C482" s="288">
        <v>473.15</v>
      </c>
      <c r="D482" s="288">
        <v>471.59999999999997</v>
      </c>
      <c r="E482" s="288">
        <v>468.19999999999993</v>
      </c>
      <c r="F482" s="288">
        <v>463.24999999999994</v>
      </c>
      <c r="G482" s="288">
        <v>459.84999999999991</v>
      </c>
      <c r="H482" s="288">
        <v>476.54999999999995</v>
      </c>
      <c r="I482" s="288">
        <v>479.94999999999993</v>
      </c>
      <c r="J482" s="288">
        <v>484.9</v>
      </c>
      <c r="K482" s="288">
        <v>475</v>
      </c>
      <c r="L482" s="288">
        <v>466.65</v>
      </c>
      <c r="M482" s="288">
        <v>36.158320000000003</v>
      </c>
    </row>
    <row r="483" spans="1:13">
      <c r="A483" s="267">
        <v>475</v>
      </c>
      <c r="B483" s="244" t="s">
        <v>560</v>
      </c>
      <c r="C483" s="288">
        <v>2615.0500000000002</v>
      </c>
      <c r="D483" s="288">
        <v>2590.35</v>
      </c>
      <c r="E483" s="288">
        <v>2555.6999999999998</v>
      </c>
      <c r="F483" s="288">
        <v>2496.35</v>
      </c>
      <c r="G483" s="288">
        <v>2461.6999999999998</v>
      </c>
      <c r="H483" s="288">
        <v>2649.7</v>
      </c>
      <c r="I483" s="288">
        <v>2684.3500000000004</v>
      </c>
      <c r="J483" s="288">
        <v>2743.7</v>
      </c>
      <c r="K483" s="288">
        <v>2625</v>
      </c>
      <c r="L483" s="288">
        <v>2531</v>
      </c>
      <c r="M483" s="288">
        <v>0.80589999999999995</v>
      </c>
    </row>
    <row r="484" spans="1:13">
      <c r="A484" s="267">
        <v>476</v>
      </c>
      <c r="B484" s="244" t="s">
        <v>561</v>
      </c>
      <c r="C484" s="288">
        <v>62.45</v>
      </c>
      <c r="D484" s="288">
        <v>62.45000000000001</v>
      </c>
      <c r="E484" s="288">
        <v>62.450000000000017</v>
      </c>
      <c r="F484" s="288">
        <v>62.45000000000001</v>
      </c>
      <c r="G484" s="288">
        <v>62.450000000000017</v>
      </c>
      <c r="H484" s="288">
        <v>62.450000000000017</v>
      </c>
      <c r="I484" s="288">
        <v>62.45</v>
      </c>
      <c r="J484" s="288">
        <v>62.450000000000017</v>
      </c>
      <c r="K484" s="288">
        <v>62.45</v>
      </c>
      <c r="L484" s="288">
        <v>62.45</v>
      </c>
      <c r="M484" s="288">
        <v>9.7323000000000004</v>
      </c>
    </row>
    <row r="485" spans="1:13">
      <c r="A485" s="267">
        <v>477</v>
      </c>
      <c r="B485" s="244" t="s">
        <v>285</v>
      </c>
      <c r="C485" s="288">
        <v>398.3</v>
      </c>
      <c r="D485" s="288">
        <v>399.18333333333339</v>
      </c>
      <c r="E485" s="288">
        <v>394.46666666666681</v>
      </c>
      <c r="F485" s="288">
        <v>390.63333333333344</v>
      </c>
      <c r="G485" s="288">
        <v>385.91666666666686</v>
      </c>
      <c r="H485" s="288">
        <v>403.01666666666677</v>
      </c>
      <c r="I485" s="288">
        <v>407.73333333333335</v>
      </c>
      <c r="J485" s="288">
        <v>411.56666666666672</v>
      </c>
      <c r="K485" s="288">
        <v>403.9</v>
      </c>
      <c r="L485" s="288">
        <v>395.35</v>
      </c>
      <c r="M485" s="288">
        <v>0.74485000000000001</v>
      </c>
    </row>
    <row r="486" spans="1:13">
      <c r="A486" s="267">
        <v>478</v>
      </c>
      <c r="B486" s="244" t="s">
        <v>563</v>
      </c>
      <c r="C486" s="288">
        <v>951.25</v>
      </c>
      <c r="D486" s="288">
        <v>939.2833333333333</v>
      </c>
      <c r="E486" s="288">
        <v>917.56666666666661</v>
      </c>
      <c r="F486" s="288">
        <v>883.88333333333333</v>
      </c>
      <c r="G486" s="288">
        <v>862.16666666666663</v>
      </c>
      <c r="H486" s="288">
        <v>972.96666666666658</v>
      </c>
      <c r="I486" s="288">
        <v>994.68333333333328</v>
      </c>
      <c r="J486" s="288">
        <v>1028.3666666666666</v>
      </c>
      <c r="K486" s="288">
        <v>961</v>
      </c>
      <c r="L486" s="288">
        <v>905.6</v>
      </c>
      <c r="M486" s="288">
        <v>5.8650799999999998</v>
      </c>
    </row>
    <row r="487" spans="1:13">
      <c r="A487" s="267">
        <v>479</v>
      </c>
      <c r="B487" s="244" t="s">
        <v>564</v>
      </c>
      <c r="C487" s="288">
        <v>1748</v>
      </c>
      <c r="D487" s="288">
        <v>1755.0833333333333</v>
      </c>
      <c r="E487" s="288">
        <v>1726.1666666666665</v>
      </c>
      <c r="F487" s="288">
        <v>1704.3333333333333</v>
      </c>
      <c r="G487" s="288">
        <v>1675.4166666666665</v>
      </c>
      <c r="H487" s="288">
        <v>1776.9166666666665</v>
      </c>
      <c r="I487" s="288">
        <v>1805.833333333333</v>
      </c>
      <c r="J487" s="288">
        <v>1827.6666666666665</v>
      </c>
      <c r="K487" s="288">
        <v>1784</v>
      </c>
      <c r="L487" s="288">
        <v>1733.25</v>
      </c>
      <c r="M487" s="288">
        <v>0.77922999999999998</v>
      </c>
    </row>
    <row r="488" spans="1:13">
      <c r="A488" s="267">
        <v>480</v>
      </c>
      <c r="B488" s="244" t="s">
        <v>2780</v>
      </c>
      <c r="C488" s="288">
        <v>1105.5</v>
      </c>
      <c r="D488" s="288">
        <v>1103.8500000000001</v>
      </c>
      <c r="E488" s="288">
        <v>1082.7000000000003</v>
      </c>
      <c r="F488" s="288">
        <v>1059.9000000000001</v>
      </c>
      <c r="G488" s="288">
        <v>1038.7500000000002</v>
      </c>
      <c r="H488" s="288">
        <v>1126.6500000000003</v>
      </c>
      <c r="I488" s="288">
        <v>1147.8000000000004</v>
      </c>
      <c r="J488" s="288">
        <v>1170.6000000000004</v>
      </c>
      <c r="K488" s="288">
        <v>1125</v>
      </c>
      <c r="L488" s="288">
        <v>1081.05</v>
      </c>
      <c r="M488" s="288">
        <v>0.82387999999999995</v>
      </c>
    </row>
    <row r="489" spans="1:13">
      <c r="A489" s="267">
        <v>481</v>
      </c>
      <c r="B489" s="244" t="s">
        <v>284</v>
      </c>
      <c r="C489" s="288">
        <v>193.7</v>
      </c>
      <c r="D489" s="288">
        <v>191.86666666666667</v>
      </c>
      <c r="E489" s="288">
        <v>189.33333333333334</v>
      </c>
      <c r="F489" s="288">
        <v>184.96666666666667</v>
      </c>
      <c r="G489" s="288">
        <v>182.43333333333334</v>
      </c>
      <c r="H489" s="288">
        <v>196.23333333333335</v>
      </c>
      <c r="I489" s="288">
        <v>198.76666666666665</v>
      </c>
      <c r="J489" s="288">
        <v>203.13333333333335</v>
      </c>
      <c r="K489" s="288">
        <v>194.4</v>
      </c>
      <c r="L489" s="288">
        <v>187.5</v>
      </c>
      <c r="M489" s="288">
        <v>8.38218</v>
      </c>
    </row>
    <row r="490" spans="1:13">
      <c r="A490" s="267">
        <v>482</v>
      </c>
      <c r="B490" s="244" t="s">
        <v>565</v>
      </c>
      <c r="C490" s="288">
        <v>1231.3499999999999</v>
      </c>
      <c r="D490" s="288">
        <v>1228.2333333333333</v>
      </c>
      <c r="E490" s="288">
        <v>1216.5166666666667</v>
      </c>
      <c r="F490" s="288">
        <v>1201.6833333333334</v>
      </c>
      <c r="G490" s="288">
        <v>1189.9666666666667</v>
      </c>
      <c r="H490" s="288">
        <v>1243.0666666666666</v>
      </c>
      <c r="I490" s="288">
        <v>1254.7833333333333</v>
      </c>
      <c r="J490" s="288">
        <v>1269.6166666666666</v>
      </c>
      <c r="K490" s="288">
        <v>1239.95</v>
      </c>
      <c r="L490" s="288">
        <v>1213.4000000000001</v>
      </c>
      <c r="M490" s="288">
        <v>0.84621999999999997</v>
      </c>
    </row>
    <row r="491" spans="1:13">
      <c r="A491" s="267">
        <v>483</v>
      </c>
      <c r="B491" s="244" t="s">
        <v>556</v>
      </c>
      <c r="C491" s="288">
        <v>372.6</v>
      </c>
      <c r="D491" s="288">
        <v>369.90000000000003</v>
      </c>
      <c r="E491" s="288">
        <v>365.00000000000006</v>
      </c>
      <c r="F491" s="288">
        <v>357.40000000000003</v>
      </c>
      <c r="G491" s="288">
        <v>352.50000000000006</v>
      </c>
      <c r="H491" s="288">
        <v>377.50000000000006</v>
      </c>
      <c r="I491" s="288">
        <v>382.40000000000003</v>
      </c>
      <c r="J491" s="288">
        <v>390.00000000000006</v>
      </c>
      <c r="K491" s="288">
        <v>374.8</v>
      </c>
      <c r="L491" s="288">
        <v>362.3</v>
      </c>
      <c r="M491" s="288">
        <v>5.7365599999999999</v>
      </c>
    </row>
    <row r="492" spans="1:13">
      <c r="A492" s="267">
        <v>484</v>
      </c>
      <c r="B492" s="244" t="s">
        <v>555</v>
      </c>
      <c r="C492" s="288">
        <v>2481.3000000000002</v>
      </c>
      <c r="D492" s="288">
        <v>2497.9166666666665</v>
      </c>
      <c r="E492" s="288">
        <v>2438.3833333333332</v>
      </c>
      <c r="F492" s="288">
        <v>2395.4666666666667</v>
      </c>
      <c r="G492" s="288">
        <v>2335.9333333333334</v>
      </c>
      <c r="H492" s="288">
        <v>2540.833333333333</v>
      </c>
      <c r="I492" s="288">
        <v>2600.3666666666668</v>
      </c>
      <c r="J492" s="288">
        <v>2643.2833333333328</v>
      </c>
      <c r="K492" s="288">
        <v>2557.4499999999998</v>
      </c>
      <c r="L492" s="288">
        <v>2455</v>
      </c>
      <c r="M492" s="288">
        <v>0.24632999999999999</v>
      </c>
    </row>
    <row r="493" spans="1:13">
      <c r="A493" s="267">
        <v>485</v>
      </c>
      <c r="B493" s="244" t="s">
        <v>199</v>
      </c>
      <c r="C493" s="288">
        <v>846</v>
      </c>
      <c r="D493" s="288">
        <v>842.25</v>
      </c>
      <c r="E493" s="288">
        <v>835.85</v>
      </c>
      <c r="F493" s="288">
        <v>825.7</v>
      </c>
      <c r="G493" s="288">
        <v>819.30000000000007</v>
      </c>
      <c r="H493" s="288">
        <v>852.4</v>
      </c>
      <c r="I493" s="288">
        <v>858.80000000000007</v>
      </c>
      <c r="J493" s="288">
        <v>868.94999999999993</v>
      </c>
      <c r="K493" s="288">
        <v>848.65</v>
      </c>
      <c r="L493" s="288">
        <v>832.1</v>
      </c>
      <c r="M493" s="288">
        <v>15.125299999999999</v>
      </c>
    </row>
    <row r="494" spans="1:13">
      <c r="A494" s="267">
        <v>486</v>
      </c>
      <c r="B494" s="244" t="s">
        <v>557</v>
      </c>
      <c r="C494" s="288">
        <v>206.35</v>
      </c>
      <c r="D494" s="288">
        <v>206.73333333333335</v>
      </c>
      <c r="E494" s="288">
        <v>203.9666666666667</v>
      </c>
      <c r="F494" s="288">
        <v>201.58333333333334</v>
      </c>
      <c r="G494" s="288">
        <v>198.81666666666669</v>
      </c>
      <c r="H494" s="288">
        <v>209.1166666666667</v>
      </c>
      <c r="I494" s="288">
        <v>211.88333333333335</v>
      </c>
      <c r="J494" s="288">
        <v>214.26666666666671</v>
      </c>
      <c r="K494" s="288">
        <v>209.5</v>
      </c>
      <c r="L494" s="288">
        <v>204.35</v>
      </c>
      <c r="M494" s="288">
        <v>2.2488700000000001</v>
      </c>
    </row>
    <row r="495" spans="1:13">
      <c r="A495" s="267">
        <v>487</v>
      </c>
      <c r="B495" s="244" t="s">
        <v>558</v>
      </c>
      <c r="C495" s="288">
        <v>3731</v>
      </c>
      <c r="D495" s="288">
        <v>3750</v>
      </c>
      <c r="E495" s="288">
        <v>3700</v>
      </c>
      <c r="F495" s="288">
        <v>3669</v>
      </c>
      <c r="G495" s="288">
        <v>3619</v>
      </c>
      <c r="H495" s="288">
        <v>3781</v>
      </c>
      <c r="I495" s="288">
        <v>3831</v>
      </c>
      <c r="J495" s="288">
        <v>3862</v>
      </c>
      <c r="K495" s="288">
        <v>3800</v>
      </c>
      <c r="L495" s="288">
        <v>3719</v>
      </c>
      <c r="M495" s="288">
        <v>5.0169999999999999E-2</v>
      </c>
    </row>
    <row r="496" spans="1:13">
      <c r="A496" s="267">
        <v>488</v>
      </c>
      <c r="B496" s="244" t="s">
        <v>562</v>
      </c>
      <c r="C496" s="288">
        <v>1074.8499999999999</v>
      </c>
      <c r="D496" s="288">
        <v>1081.6166666666666</v>
      </c>
      <c r="E496" s="288">
        <v>1063.2333333333331</v>
      </c>
      <c r="F496" s="288">
        <v>1051.6166666666666</v>
      </c>
      <c r="G496" s="288">
        <v>1033.2333333333331</v>
      </c>
      <c r="H496" s="288">
        <v>1093.2333333333331</v>
      </c>
      <c r="I496" s="288">
        <v>1111.6166666666668</v>
      </c>
      <c r="J496" s="288">
        <v>1123.2333333333331</v>
      </c>
      <c r="K496" s="288">
        <v>1100</v>
      </c>
      <c r="L496" s="288">
        <v>1070</v>
      </c>
      <c r="M496" s="288">
        <v>0.96645999999999999</v>
      </c>
    </row>
    <row r="497" spans="1:13">
      <c r="A497" s="267">
        <v>489</v>
      </c>
      <c r="B497" s="244" t="s">
        <v>566</v>
      </c>
      <c r="C497" s="288">
        <v>5589.9</v>
      </c>
      <c r="D497" s="288">
        <v>5588.6833333333334</v>
      </c>
      <c r="E497" s="288">
        <v>5502.2166666666672</v>
      </c>
      <c r="F497" s="288">
        <v>5414.5333333333338</v>
      </c>
      <c r="G497" s="288">
        <v>5328.0666666666675</v>
      </c>
      <c r="H497" s="288">
        <v>5676.3666666666668</v>
      </c>
      <c r="I497" s="288">
        <v>5762.8333333333321</v>
      </c>
      <c r="J497" s="288">
        <v>5850.5166666666664</v>
      </c>
      <c r="K497" s="288">
        <v>5675.15</v>
      </c>
      <c r="L497" s="288">
        <v>5501</v>
      </c>
      <c r="M497" s="288">
        <v>2.6599999999999999E-2</v>
      </c>
    </row>
    <row r="498" spans="1:13">
      <c r="A498" s="267">
        <v>490</v>
      </c>
      <c r="B498" s="244" t="s">
        <v>567</v>
      </c>
      <c r="C498" s="288">
        <v>134.94999999999999</v>
      </c>
      <c r="D498" s="288">
        <v>134.16666666666666</v>
      </c>
      <c r="E498" s="288">
        <v>132.43333333333331</v>
      </c>
      <c r="F498" s="288">
        <v>129.91666666666666</v>
      </c>
      <c r="G498" s="288">
        <v>128.18333333333331</v>
      </c>
      <c r="H498" s="288">
        <v>136.68333333333331</v>
      </c>
      <c r="I498" s="288">
        <v>138.41666666666666</v>
      </c>
      <c r="J498" s="288">
        <v>140.93333333333331</v>
      </c>
      <c r="K498" s="288">
        <v>135.9</v>
      </c>
      <c r="L498" s="288">
        <v>131.65</v>
      </c>
      <c r="M498" s="288">
        <v>10.380240000000001</v>
      </c>
    </row>
    <row r="499" spans="1:13">
      <c r="A499" s="267">
        <v>491</v>
      </c>
      <c r="B499" s="244" t="s">
        <v>568</v>
      </c>
      <c r="C499" s="288">
        <v>71.849999999999994</v>
      </c>
      <c r="D499" s="288">
        <v>70.266666666666666</v>
      </c>
      <c r="E499" s="288">
        <v>68.683333333333337</v>
      </c>
      <c r="F499" s="288">
        <v>65.516666666666666</v>
      </c>
      <c r="G499" s="288">
        <v>63.933333333333337</v>
      </c>
      <c r="H499" s="288">
        <v>73.433333333333337</v>
      </c>
      <c r="I499" s="288">
        <v>75.01666666666668</v>
      </c>
      <c r="J499" s="288">
        <v>78.183333333333337</v>
      </c>
      <c r="K499" s="288">
        <v>71.849999999999994</v>
      </c>
      <c r="L499" s="288">
        <v>67.099999999999994</v>
      </c>
      <c r="M499" s="288">
        <v>15.75986</v>
      </c>
    </row>
    <row r="500" spans="1:13">
      <c r="A500" s="267">
        <v>492</v>
      </c>
      <c r="B500" s="244" t="s">
        <v>2851</v>
      </c>
      <c r="C500" s="288">
        <v>441.35</v>
      </c>
      <c r="D500" s="288">
        <v>444.7833333333333</v>
      </c>
      <c r="E500" s="288">
        <v>432.56666666666661</v>
      </c>
      <c r="F500" s="288">
        <v>423.7833333333333</v>
      </c>
      <c r="G500" s="288">
        <v>411.56666666666661</v>
      </c>
      <c r="H500" s="288">
        <v>453.56666666666661</v>
      </c>
      <c r="I500" s="288">
        <v>465.7833333333333</v>
      </c>
      <c r="J500" s="288">
        <v>474.56666666666661</v>
      </c>
      <c r="K500" s="288">
        <v>457</v>
      </c>
      <c r="L500" s="288">
        <v>436</v>
      </c>
      <c r="M500" s="288">
        <v>1.8545100000000001</v>
      </c>
    </row>
    <row r="501" spans="1:13">
      <c r="A501" s="267">
        <v>493</v>
      </c>
      <c r="B501" s="244" t="s">
        <v>569</v>
      </c>
      <c r="C501" s="288">
        <v>2599.6999999999998</v>
      </c>
      <c r="D501" s="288">
        <v>2602.8333333333335</v>
      </c>
      <c r="E501" s="288">
        <v>2571.8666666666668</v>
      </c>
      <c r="F501" s="288">
        <v>2544.0333333333333</v>
      </c>
      <c r="G501" s="288">
        <v>2513.0666666666666</v>
      </c>
      <c r="H501" s="288">
        <v>2630.666666666667</v>
      </c>
      <c r="I501" s="288">
        <v>2661.6333333333332</v>
      </c>
      <c r="J501" s="288">
        <v>2689.4666666666672</v>
      </c>
      <c r="K501" s="288">
        <v>2633.8</v>
      </c>
      <c r="L501" s="288">
        <v>2575</v>
      </c>
      <c r="M501" s="288">
        <v>1.11052</v>
      </c>
    </row>
    <row r="502" spans="1:13">
      <c r="A502" s="267">
        <v>494</v>
      </c>
      <c r="B502" s="244" t="s">
        <v>200</v>
      </c>
      <c r="C502" s="288">
        <v>396.4</v>
      </c>
      <c r="D502" s="288">
        <v>394.04999999999995</v>
      </c>
      <c r="E502" s="288">
        <v>390.14999999999992</v>
      </c>
      <c r="F502" s="288">
        <v>383.9</v>
      </c>
      <c r="G502" s="288">
        <v>379.99999999999994</v>
      </c>
      <c r="H502" s="288">
        <v>400.2999999999999</v>
      </c>
      <c r="I502" s="288">
        <v>404.2</v>
      </c>
      <c r="J502" s="288">
        <v>410.44999999999987</v>
      </c>
      <c r="K502" s="288">
        <v>397.95</v>
      </c>
      <c r="L502" s="288">
        <v>387.8</v>
      </c>
      <c r="M502" s="288">
        <v>97.557209999999998</v>
      </c>
    </row>
    <row r="503" spans="1:13">
      <c r="A503" s="267">
        <v>495</v>
      </c>
      <c r="B503" s="244" t="s">
        <v>570</v>
      </c>
      <c r="C503" s="288">
        <v>523.1</v>
      </c>
      <c r="D503" s="288">
        <v>533.0333333333333</v>
      </c>
      <c r="E503" s="288">
        <v>508.06666666666661</v>
      </c>
      <c r="F503" s="288">
        <v>493.0333333333333</v>
      </c>
      <c r="G503" s="288">
        <v>468.06666666666661</v>
      </c>
      <c r="H503" s="288">
        <v>548.06666666666661</v>
      </c>
      <c r="I503" s="288">
        <v>573.0333333333333</v>
      </c>
      <c r="J503" s="288">
        <v>588.06666666666661</v>
      </c>
      <c r="K503" s="288">
        <v>558</v>
      </c>
      <c r="L503" s="288">
        <v>518</v>
      </c>
      <c r="M503" s="288">
        <v>19.150310000000001</v>
      </c>
    </row>
    <row r="504" spans="1:13">
      <c r="A504" s="267">
        <v>496</v>
      </c>
      <c r="B504" s="244" t="s">
        <v>202</v>
      </c>
      <c r="C504" s="288">
        <v>219.05</v>
      </c>
      <c r="D504" s="288">
        <v>221.08333333333334</v>
      </c>
      <c r="E504" s="288">
        <v>213.9666666666667</v>
      </c>
      <c r="F504" s="288">
        <v>208.88333333333335</v>
      </c>
      <c r="G504" s="288">
        <v>201.76666666666671</v>
      </c>
      <c r="H504" s="288">
        <v>226.16666666666669</v>
      </c>
      <c r="I504" s="288">
        <v>233.2833333333333</v>
      </c>
      <c r="J504" s="288">
        <v>238.36666666666667</v>
      </c>
      <c r="K504" s="288">
        <v>228.2</v>
      </c>
      <c r="L504" s="288">
        <v>216</v>
      </c>
      <c r="M504" s="288">
        <v>263.46595000000002</v>
      </c>
    </row>
    <row r="505" spans="1:13">
      <c r="A505" s="267">
        <v>497</v>
      </c>
      <c r="B505" s="244" t="s">
        <v>571</v>
      </c>
      <c r="C505" s="288">
        <v>240.05</v>
      </c>
      <c r="D505" s="288">
        <v>241.6</v>
      </c>
      <c r="E505" s="288">
        <v>237.7</v>
      </c>
      <c r="F505" s="288">
        <v>235.35</v>
      </c>
      <c r="G505" s="288">
        <v>231.45</v>
      </c>
      <c r="H505" s="288">
        <v>243.95</v>
      </c>
      <c r="I505" s="288">
        <v>247.85000000000002</v>
      </c>
      <c r="J505" s="288">
        <v>250.2</v>
      </c>
      <c r="K505" s="288">
        <v>245.5</v>
      </c>
      <c r="L505" s="288">
        <v>239.25</v>
      </c>
      <c r="M505" s="288">
        <v>2.3208099999999998</v>
      </c>
    </row>
    <row r="506" spans="1:13">
      <c r="A506" s="267">
        <v>500</v>
      </c>
      <c r="B506" s="244" t="s">
        <v>572</v>
      </c>
      <c r="C506" s="288">
        <v>2148.4</v>
      </c>
      <c r="D506" s="288">
        <v>2147.8333333333335</v>
      </c>
      <c r="E506" s="288">
        <v>2077.0666666666671</v>
      </c>
      <c r="F506" s="288">
        <v>2005.7333333333336</v>
      </c>
      <c r="G506" s="288">
        <v>1934.9666666666672</v>
      </c>
      <c r="H506" s="288">
        <v>2219.166666666667</v>
      </c>
      <c r="I506" s="288">
        <v>2289.9333333333334</v>
      </c>
      <c r="J506" s="288">
        <v>2361.2666666666669</v>
      </c>
      <c r="K506" s="288">
        <v>2218.6</v>
      </c>
      <c r="L506" s="288">
        <v>2076.5</v>
      </c>
      <c r="M506" s="288">
        <v>3.32605</v>
      </c>
    </row>
    <row r="507" spans="1:13">
      <c r="A507" s="291"/>
    </row>
    <row r="508" spans="1:13">
      <c r="A508" s="5"/>
    </row>
    <row r="509" spans="1:13">
      <c r="A509" s="5"/>
    </row>
    <row r="510" spans="1:13">
      <c r="A510" s="5"/>
    </row>
    <row r="511" spans="1:13">
      <c r="A511" s="5"/>
    </row>
    <row r="513" spans="1:1">
      <c r="A513" s="293"/>
    </row>
    <row r="514" spans="1:1">
      <c r="A514" s="270"/>
    </row>
    <row r="515" spans="1:1">
      <c r="A515" s="293"/>
    </row>
    <row r="516" spans="1:1">
      <c r="A516" s="293"/>
    </row>
    <row r="517" spans="1:1">
      <c r="A517" s="294" t="s">
        <v>288</v>
      </c>
    </row>
    <row r="518" spans="1:1">
      <c r="A518" s="295" t="s">
        <v>203</v>
      </c>
    </row>
    <row r="519" spans="1:1">
      <c r="A519" s="295" t="s">
        <v>204</v>
      </c>
    </row>
    <row r="520" spans="1:1">
      <c r="A520" s="295" t="s">
        <v>205</v>
      </c>
    </row>
    <row r="521" spans="1:1">
      <c r="A521" s="295" t="s">
        <v>206</v>
      </c>
    </row>
    <row r="522" spans="1:1">
      <c r="A522" s="295" t="s">
        <v>207</v>
      </c>
    </row>
    <row r="523" spans="1:1">
      <c r="A523" s="296"/>
    </row>
    <row r="524" spans="1:1">
      <c r="A524" s="16"/>
    </row>
    <row r="525" spans="1:1">
      <c r="A525" s="16"/>
    </row>
    <row r="526" spans="1:1">
      <c r="A526" s="16"/>
    </row>
    <row r="527" spans="1:1">
      <c r="A527" s="16"/>
    </row>
    <row r="528" spans="1:1">
      <c r="A528" s="270" t="s">
        <v>208</v>
      </c>
    </row>
    <row r="529" spans="1:1">
      <c r="A529" s="293" t="s">
        <v>209</v>
      </c>
    </row>
    <row r="530" spans="1:1">
      <c r="A530" s="293" t="s">
        <v>210</v>
      </c>
    </row>
    <row r="531" spans="1:1">
      <c r="A531" s="293" t="s">
        <v>211</v>
      </c>
    </row>
    <row r="532" spans="1:1">
      <c r="A532" s="297" t="s">
        <v>212</v>
      </c>
    </row>
    <row r="533" spans="1:1">
      <c r="A533" s="297" t="s">
        <v>213</v>
      </c>
    </row>
    <row r="534" spans="1:1">
      <c r="A534" s="297" t="s">
        <v>214</v>
      </c>
    </row>
    <row r="535" spans="1:1">
      <c r="A535" s="297" t="s">
        <v>215</v>
      </c>
    </row>
    <row r="536" spans="1:1">
      <c r="A536" s="297" t="s">
        <v>216</v>
      </c>
    </row>
    <row r="537" spans="1:1">
      <c r="A537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3.1406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58"/>
      <c r="B5" s="558"/>
      <c r="C5" s="559"/>
      <c r="D5" s="559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60" t="s">
        <v>574</v>
      </c>
      <c r="C7" s="560"/>
      <c r="D7" s="261">
        <f>Main!B10</f>
        <v>44201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44200</v>
      </c>
      <c r="B10" s="266">
        <v>511463</v>
      </c>
      <c r="C10" s="267" t="s">
        <v>3704</v>
      </c>
      <c r="D10" s="267" t="s">
        <v>3705</v>
      </c>
      <c r="E10" s="267" t="s">
        <v>584</v>
      </c>
      <c r="F10" s="380">
        <v>73717</v>
      </c>
      <c r="G10" s="266">
        <v>12.55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44200</v>
      </c>
      <c r="B11" s="266">
        <v>511463</v>
      </c>
      <c r="C11" s="267" t="s">
        <v>3704</v>
      </c>
      <c r="D11" s="267" t="s">
        <v>3706</v>
      </c>
      <c r="E11" s="267" t="s">
        <v>583</v>
      </c>
      <c r="F11" s="380">
        <v>50000</v>
      </c>
      <c r="G11" s="266">
        <v>12.43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44200</v>
      </c>
      <c r="B12" s="266">
        <v>539800</v>
      </c>
      <c r="C12" s="267" t="s">
        <v>3707</v>
      </c>
      <c r="D12" s="267" t="s">
        <v>3708</v>
      </c>
      <c r="E12" s="267" t="s">
        <v>583</v>
      </c>
      <c r="F12" s="380">
        <v>140463</v>
      </c>
      <c r="G12" s="266">
        <v>24.08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44200</v>
      </c>
      <c r="B13" s="266">
        <v>539800</v>
      </c>
      <c r="C13" s="267" t="s">
        <v>3707</v>
      </c>
      <c r="D13" s="267" t="s">
        <v>3709</v>
      </c>
      <c r="E13" s="267" t="s">
        <v>584</v>
      </c>
      <c r="F13" s="380">
        <v>87762</v>
      </c>
      <c r="G13" s="266">
        <v>24.5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44200</v>
      </c>
      <c r="B14" s="266">
        <v>500155</v>
      </c>
      <c r="C14" s="267" t="s">
        <v>3710</v>
      </c>
      <c r="D14" s="267" t="s">
        <v>3684</v>
      </c>
      <c r="E14" s="267" t="s">
        <v>583</v>
      </c>
      <c r="F14" s="380">
        <v>800000</v>
      </c>
      <c r="G14" s="266">
        <v>12.33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44200</v>
      </c>
      <c r="B15" s="266">
        <v>500155</v>
      </c>
      <c r="C15" s="267" t="s">
        <v>3710</v>
      </c>
      <c r="D15" s="267" t="s">
        <v>3658</v>
      </c>
      <c r="E15" s="267" t="s">
        <v>583</v>
      </c>
      <c r="F15" s="380">
        <v>455698</v>
      </c>
      <c r="G15" s="266">
        <v>12.33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44200</v>
      </c>
      <c r="B16" s="266">
        <v>500155</v>
      </c>
      <c r="C16" s="267" t="s">
        <v>3710</v>
      </c>
      <c r="D16" s="267" t="s">
        <v>3658</v>
      </c>
      <c r="E16" s="267" t="s">
        <v>584</v>
      </c>
      <c r="F16" s="380">
        <v>1017</v>
      </c>
      <c r="G16" s="266">
        <v>12.6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44200</v>
      </c>
      <c r="B17" s="266">
        <v>500155</v>
      </c>
      <c r="C17" s="267" t="s">
        <v>3710</v>
      </c>
      <c r="D17" s="267" t="s">
        <v>3711</v>
      </c>
      <c r="E17" s="267" t="s">
        <v>584</v>
      </c>
      <c r="F17" s="380">
        <v>325877</v>
      </c>
      <c r="G17" s="266">
        <v>12.33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44200</v>
      </c>
      <c r="B18" s="266">
        <v>500155</v>
      </c>
      <c r="C18" s="267" t="s">
        <v>3710</v>
      </c>
      <c r="D18" s="267" t="s">
        <v>3712</v>
      </c>
      <c r="E18" s="267" t="s">
        <v>584</v>
      </c>
      <c r="F18" s="380">
        <v>700000</v>
      </c>
      <c r="G18" s="266">
        <v>12.33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44200</v>
      </c>
      <c r="B19" s="266">
        <v>530317</v>
      </c>
      <c r="C19" s="267" t="s">
        <v>3713</v>
      </c>
      <c r="D19" s="267" t="s">
        <v>3714</v>
      </c>
      <c r="E19" s="267" t="s">
        <v>584</v>
      </c>
      <c r="F19" s="380">
        <v>48736</v>
      </c>
      <c r="G19" s="266">
        <v>43.48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44200</v>
      </c>
      <c r="B20" s="266">
        <v>509073</v>
      </c>
      <c r="C20" s="267" t="s">
        <v>3715</v>
      </c>
      <c r="D20" s="267" t="s">
        <v>3716</v>
      </c>
      <c r="E20" s="267" t="s">
        <v>584</v>
      </c>
      <c r="F20" s="380">
        <v>42486</v>
      </c>
      <c r="G20" s="266">
        <v>20.98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44200</v>
      </c>
      <c r="B21" s="266">
        <v>540515</v>
      </c>
      <c r="C21" s="267" t="s">
        <v>3717</v>
      </c>
      <c r="D21" s="267" t="s">
        <v>3718</v>
      </c>
      <c r="E21" s="267" t="s">
        <v>583</v>
      </c>
      <c r="F21" s="380">
        <v>28650</v>
      </c>
      <c r="G21" s="266">
        <v>14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44200</v>
      </c>
      <c r="B22" s="266">
        <v>540515</v>
      </c>
      <c r="C22" s="267" t="s">
        <v>3717</v>
      </c>
      <c r="D22" s="267" t="s">
        <v>3719</v>
      </c>
      <c r="E22" s="267" t="s">
        <v>584</v>
      </c>
      <c r="F22" s="380">
        <v>28650</v>
      </c>
      <c r="G22" s="266">
        <v>14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44200</v>
      </c>
      <c r="B23" s="266">
        <v>505523</v>
      </c>
      <c r="C23" s="267" t="s">
        <v>3683</v>
      </c>
      <c r="D23" s="267" t="s">
        <v>3720</v>
      </c>
      <c r="E23" s="267" t="s">
        <v>584</v>
      </c>
      <c r="F23" s="380">
        <v>900000</v>
      </c>
      <c r="G23" s="266">
        <v>0.68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44200</v>
      </c>
      <c r="B24" s="266">
        <v>542801</v>
      </c>
      <c r="C24" s="267" t="s">
        <v>3721</v>
      </c>
      <c r="D24" s="267" t="s">
        <v>3722</v>
      </c>
      <c r="E24" s="267" t="s">
        <v>583</v>
      </c>
      <c r="F24" s="380">
        <v>14000</v>
      </c>
      <c r="G24" s="266">
        <v>32.200000000000003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44200</v>
      </c>
      <c r="B25" s="266">
        <v>542801</v>
      </c>
      <c r="C25" s="267" t="s">
        <v>3721</v>
      </c>
      <c r="D25" s="267" t="s">
        <v>3723</v>
      </c>
      <c r="E25" s="267" t="s">
        <v>584</v>
      </c>
      <c r="F25" s="380">
        <v>22000</v>
      </c>
      <c r="G25" s="266">
        <v>32.729999999999997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44200</v>
      </c>
      <c r="B26" s="266">
        <v>539291</v>
      </c>
      <c r="C26" s="267" t="s">
        <v>3649</v>
      </c>
      <c r="D26" s="267" t="s">
        <v>3724</v>
      </c>
      <c r="E26" s="267" t="s">
        <v>584</v>
      </c>
      <c r="F26" s="380">
        <v>26000</v>
      </c>
      <c r="G26" s="266">
        <v>81.599999999999994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44200</v>
      </c>
      <c r="B27" s="266">
        <v>539291</v>
      </c>
      <c r="C27" s="267" t="s">
        <v>3649</v>
      </c>
      <c r="D27" s="267" t="s">
        <v>3725</v>
      </c>
      <c r="E27" s="267" t="s">
        <v>583</v>
      </c>
      <c r="F27" s="380">
        <v>36000</v>
      </c>
      <c r="G27" s="266">
        <v>81.63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44200</v>
      </c>
      <c r="B28" s="266">
        <v>540159</v>
      </c>
      <c r="C28" s="267" t="s">
        <v>3726</v>
      </c>
      <c r="D28" s="267" t="s">
        <v>3727</v>
      </c>
      <c r="E28" s="267" t="s">
        <v>583</v>
      </c>
      <c r="F28" s="380">
        <v>59800</v>
      </c>
      <c r="G28" s="266">
        <v>19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44200</v>
      </c>
      <c r="B29" s="266">
        <v>502448</v>
      </c>
      <c r="C29" s="267" t="s">
        <v>2935</v>
      </c>
      <c r="D29" s="267" t="s">
        <v>3728</v>
      </c>
      <c r="E29" s="267" t="s">
        <v>583</v>
      </c>
      <c r="F29" s="380">
        <v>1500000</v>
      </c>
      <c r="G29" s="266">
        <v>3.85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44200</v>
      </c>
      <c r="B30" s="266">
        <v>533122</v>
      </c>
      <c r="C30" s="267" t="s">
        <v>3076</v>
      </c>
      <c r="D30" s="267" t="s">
        <v>3729</v>
      </c>
      <c r="E30" s="267" t="s">
        <v>583</v>
      </c>
      <c r="F30" s="380">
        <v>6065082</v>
      </c>
      <c r="G30" s="266">
        <v>2.83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44200</v>
      </c>
      <c r="B31" s="266">
        <v>533122</v>
      </c>
      <c r="C31" s="267" t="s">
        <v>3076</v>
      </c>
      <c r="D31" s="267" t="s">
        <v>3729</v>
      </c>
      <c r="E31" s="267" t="s">
        <v>584</v>
      </c>
      <c r="F31" s="380">
        <v>29865082</v>
      </c>
      <c r="G31" s="266">
        <v>2.79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44200</v>
      </c>
      <c r="B32" s="266">
        <v>540693</v>
      </c>
      <c r="C32" s="267" t="s">
        <v>3685</v>
      </c>
      <c r="D32" s="267" t="s">
        <v>3686</v>
      </c>
      <c r="E32" s="267" t="s">
        <v>583</v>
      </c>
      <c r="F32" s="380">
        <v>79200</v>
      </c>
      <c r="G32" s="266">
        <v>41.32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44200</v>
      </c>
      <c r="B33" s="266">
        <v>542910</v>
      </c>
      <c r="C33" s="267" t="s">
        <v>3730</v>
      </c>
      <c r="D33" s="267" t="s">
        <v>3731</v>
      </c>
      <c r="E33" s="267" t="s">
        <v>583</v>
      </c>
      <c r="F33" s="380">
        <v>195000</v>
      </c>
      <c r="G33" s="266">
        <v>24.35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44200</v>
      </c>
      <c r="B34" s="266">
        <v>542910</v>
      </c>
      <c r="C34" s="267" t="s">
        <v>3730</v>
      </c>
      <c r="D34" s="267" t="s">
        <v>3732</v>
      </c>
      <c r="E34" s="267" t="s">
        <v>584</v>
      </c>
      <c r="F34" s="380">
        <v>81000</v>
      </c>
      <c r="G34" s="266">
        <v>24.35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44200</v>
      </c>
      <c r="B35" s="266">
        <v>542910</v>
      </c>
      <c r="C35" s="267" t="s">
        <v>3730</v>
      </c>
      <c r="D35" s="267" t="s">
        <v>3733</v>
      </c>
      <c r="E35" s="267" t="s">
        <v>584</v>
      </c>
      <c r="F35" s="380">
        <v>114000</v>
      </c>
      <c r="G35" s="266">
        <v>24.35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44200</v>
      </c>
      <c r="B36" s="266" t="s">
        <v>916</v>
      </c>
      <c r="C36" s="267" t="s">
        <v>3734</v>
      </c>
      <c r="D36" s="267" t="s">
        <v>3735</v>
      </c>
      <c r="E36" s="267" t="s">
        <v>583</v>
      </c>
      <c r="F36" s="380">
        <v>96226</v>
      </c>
      <c r="G36" s="266">
        <v>46.21</v>
      </c>
      <c r="H36" s="344" t="s">
        <v>2952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44200</v>
      </c>
      <c r="B37" s="266" t="s">
        <v>3682</v>
      </c>
      <c r="C37" s="267" t="s">
        <v>3687</v>
      </c>
      <c r="D37" s="267" t="s">
        <v>3736</v>
      </c>
      <c r="E37" s="267" t="s">
        <v>583</v>
      </c>
      <c r="F37" s="380">
        <v>155822</v>
      </c>
      <c r="G37" s="266">
        <v>377.31</v>
      </c>
      <c r="H37" s="344" t="s">
        <v>2952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44200</v>
      </c>
      <c r="B38" s="266" t="s">
        <v>3682</v>
      </c>
      <c r="C38" s="267" t="s">
        <v>3687</v>
      </c>
      <c r="D38" s="267" t="s">
        <v>3674</v>
      </c>
      <c r="E38" s="267" t="s">
        <v>583</v>
      </c>
      <c r="F38" s="380">
        <v>225297</v>
      </c>
      <c r="G38" s="266">
        <v>375.94</v>
      </c>
      <c r="H38" s="344" t="s">
        <v>2952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44200</v>
      </c>
      <c r="B39" s="266" t="s">
        <v>1042</v>
      </c>
      <c r="C39" s="267" t="s">
        <v>3737</v>
      </c>
      <c r="D39" s="267" t="s">
        <v>3738</v>
      </c>
      <c r="E39" s="267" t="s">
        <v>583</v>
      </c>
      <c r="F39" s="380">
        <v>50000</v>
      </c>
      <c r="G39" s="266">
        <v>2.85</v>
      </c>
      <c r="H39" s="344" t="s">
        <v>2952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44200</v>
      </c>
      <c r="B40" s="266" t="s">
        <v>1042</v>
      </c>
      <c r="C40" s="267" t="s">
        <v>3737</v>
      </c>
      <c r="D40" s="267" t="s">
        <v>3658</v>
      </c>
      <c r="E40" s="267" t="s">
        <v>583</v>
      </c>
      <c r="F40" s="380">
        <v>1050026</v>
      </c>
      <c r="G40" s="266">
        <v>2.8</v>
      </c>
      <c r="H40" s="344" t="s">
        <v>2952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44200</v>
      </c>
      <c r="B41" s="266" t="s">
        <v>1042</v>
      </c>
      <c r="C41" s="267" t="s">
        <v>3737</v>
      </c>
      <c r="D41" s="267" t="s">
        <v>3739</v>
      </c>
      <c r="E41" s="267" t="s">
        <v>583</v>
      </c>
      <c r="F41" s="380">
        <v>1500000</v>
      </c>
      <c r="G41" s="266">
        <v>2.87</v>
      </c>
      <c r="H41" s="344" t="s">
        <v>2952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44200</v>
      </c>
      <c r="B42" s="266" t="s">
        <v>3740</v>
      </c>
      <c r="C42" s="267" t="s">
        <v>3741</v>
      </c>
      <c r="D42" s="267" t="s">
        <v>3742</v>
      </c>
      <c r="E42" s="267" t="s">
        <v>583</v>
      </c>
      <c r="F42" s="380">
        <v>102000</v>
      </c>
      <c r="G42" s="266">
        <v>8.2799999999999994</v>
      </c>
      <c r="H42" s="344" t="s">
        <v>2952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44200</v>
      </c>
      <c r="B43" s="266" t="s">
        <v>1324</v>
      </c>
      <c r="C43" s="267" t="s">
        <v>3743</v>
      </c>
      <c r="D43" s="267" t="s">
        <v>3744</v>
      </c>
      <c r="E43" s="267" t="s">
        <v>583</v>
      </c>
      <c r="F43" s="380">
        <v>1200140</v>
      </c>
      <c r="G43" s="266">
        <v>47.68</v>
      </c>
      <c r="H43" s="344" t="s">
        <v>2952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44200</v>
      </c>
      <c r="B44" s="266" t="s">
        <v>3710</v>
      </c>
      <c r="C44" s="267" t="s">
        <v>3745</v>
      </c>
      <c r="D44" s="267" t="s">
        <v>3658</v>
      </c>
      <c r="E44" s="267" t="s">
        <v>583</v>
      </c>
      <c r="F44" s="380">
        <v>356009</v>
      </c>
      <c r="G44" s="266">
        <v>12.25</v>
      </c>
      <c r="H44" s="344" t="s">
        <v>2952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44200</v>
      </c>
      <c r="B45" s="266" t="s">
        <v>1436</v>
      </c>
      <c r="C45" s="267" t="s">
        <v>3746</v>
      </c>
      <c r="D45" s="267" t="s">
        <v>3747</v>
      </c>
      <c r="E45" s="267" t="s">
        <v>583</v>
      </c>
      <c r="F45" s="380">
        <v>1806000</v>
      </c>
      <c r="G45" s="266">
        <v>122.6</v>
      </c>
      <c r="H45" s="344" t="s">
        <v>2952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44200</v>
      </c>
      <c r="B46" s="266" t="s">
        <v>3596</v>
      </c>
      <c r="C46" s="267" t="s">
        <v>3748</v>
      </c>
      <c r="D46" s="267" t="s">
        <v>3749</v>
      </c>
      <c r="E46" s="267" t="s">
        <v>583</v>
      </c>
      <c r="F46" s="380">
        <v>30100</v>
      </c>
      <c r="G46" s="266">
        <v>15.95</v>
      </c>
      <c r="H46" s="344" t="s">
        <v>2952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44200</v>
      </c>
      <c r="B47" s="266" t="s">
        <v>1523</v>
      </c>
      <c r="C47" s="267" t="s">
        <v>3750</v>
      </c>
      <c r="D47" s="267" t="s">
        <v>3751</v>
      </c>
      <c r="E47" s="267" t="s">
        <v>583</v>
      </c>
      <c r="F47" s="380">
        <v>145231</v>
      </c>
      <c r="G47" s="266">
        <v>164.16</v>
      </c>
      <c r="H47" s="344" t="s">
        <v>2952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44200</v>
      </c>
      <c r="B48" s="266" t="s">
        <v>3315</v>
      </c>
      <c r="C48" s="267" t="s">
        <v>3752</v>
      </c>
      <c r="D48" s="267" t="s">
        <v>3753</v>
      </c>
      <c r="E48" s="267" t="s">
        <v>583</v>
      </c>
      <c r="F48" s="380">
        <v>99128</v>
      </c>
      <c r="G48" s="266">
        <v>12.86</v>
      </c>
      <c r="H48" s="344" t="s">
        <v>2952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44200</v>
      </c>
      <c r="B49" s="266" t="s">
        <v>3655</v>
      </c>
      <c r="C49" s="267" t="s">
        <v>3656</v>
      </c>
      <c r="D49" s="267" t="s">
        <v>3657</v>
      </c>
      <c r="E49" s="267" t="s">
        <v>583</v>
      </c>
      <c r="F49" s="380">
        <v>150000</v>
      </c>
      <c r="G49" s="266">
        <v>22.44</v>
      </c>
      <c r="H49" s="344" t="s">
        <v>2952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44200</v>
      </c>
      <c r="B50" s="266" t="s">
        <v>3566</v>
      </c>
      <c r="C50" s="267" t="s">
        <v>3754</v>
      </c>
      <c r="D50" s="267" t="s">
        <v>3755</v>
      </c>
      <c r="E50" s="267" t="s">
        <v>583</v>
      </c>
      <c r="F50" s="380">
        <v>734147</v>
      </c>
      <c r="G50" s="266">
        <v>45</v>
      </c>
      <c r="H50" s="344" t="s">
        <v>2952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44200</v>
      </c>
      <c r="B51" s="266" t="s">
        <v>2339</v>
      </c>
      <c r="C51" s="267" t="s">
        <v>3756</v>
      </c>
      <c r="D51" s="267" t="s">
        <v>3757</v>
      </c>
      <c r="E51" s="267" t="s">
        <v>583</v>
      </c>
      <c r="F51" s="380">
        <v>127103</v>
      </c>
      <c r="G51" s="266">
        <v>64.31</v>
      </c>
      <c r="H51" s="344" t="s">
        <v>2952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44200</v>
      </c>
      <c r="B52" s="266" t="s">
        <v>2339</v>
      </c>
      <c r="C52" s="267" t="s">
        <v>3756</v>
      </c>
      <c r="D52" s="267" t="s">
        <v>3753</v>
      </c>
      <c r="E52" s="267" t="s">
        <v>583</v>
      </c>
      <c r="F52" s="380">
        <v>185815</v>
      </c>
      <c r="G52" s="266">
        <v>63.32</v>
      </c>
      <c r="H52" s="344" t="s">
        <v>2952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44200</v>
      </c>
      <c r="B53" s="266" t="s">
        <v>3076</v>
      </c>
      <c r="C53" s="267" t="s">
        <v>3758</v>
      </c>
      <c r="D53" s="267" t="s">
        <v>3729</v>
      </c>
      <c r="E53" s="267" t="s">
        <v>583</v>
      </c>
      <c r="F53" s="380">
        <v>47836533</v>
      </c>
      <c r="G53" s="266">
        <v>2.7</v>
      </c>
      <c r="H53" s="344" t="s">
        <v>2952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44200</v>
      </c>
      <c r="B54" s="266" t="s">
        <v>3572</v>
      </c>
      <c r="C54" s="267" t="s">
        <v>3759</v>
      </c>
      <c r="D54" s="267" t="s">
        <v>3760</v>
      </c>
      <c r="E54" s="267" t="s">
        <v>583</v>
      </c>
      <c r="F54" s="380">
        <v>135000</v>
      </c>
      <c r="G54" s="266">
        <v>108.81</v>
      </c>
      <c r="H54" s="344" t="s">
        <v>2952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44200</v>
      </c>
      <c r="B55" s="266" t="s">
        <v>2429</v>
      </c>
      <c r="C55" s="267" t="s">
        <v>3761</v>
      </c>
      <c r="D55" s="267" t="s">
        <v>3735</v>
      </c>
      <c r="E55" s="267" t="s">
        <v>583</v>
      </c>
      <c r="F55" s="380">
        <v>145000</v>
      </c>
      <c r="G55" s="266">
        <v>10.32</v>
      </c>
      <c r="H55" s="344" t="s">
        <v>2952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44200</v>
      </c>
      <c r="B56" s="266" t="s">
        <v>2734</v>
      </c>
      <c r="C56" s="267" t="s">
        <v>3762</v>
      </c>
      <c r="D56" s="267" t="s">
        <v>3763</v>
      </c>
      <c r="E56" s="267" t="s">
        <v>583</v>
      </c>
      <c r="F56" s="380">
        <v>1485352</v>
      </c>
      <c r="G56" s="266">
        <v>2.8</v>
      </c>
      <c r="H56" s="344" t="s">
        <v>2952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44200</v>
      </c>
      <c r="B57" s="266" t="s">
        <v>2791</v>
      </c>
      <c r="C57" s="267" t="s">
        <v>3764</v>
      </c>
      <c r="D57" s="267" t="s">
        <v>3659</v>
      </c>
      <c r="E57" s="267" t="s">
        <v>583</v>
      </c>
      <c r="F57" s="380">
        <v>843113</v>
      </c>
      <c r="G57" s="266">
        <v>4.2699999999999996</v>
      </c>
      <c r="H57" s="344" t="s">
        <v>2952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44200</v>
      </c>
      <c r="B58" s="266" t="s">
        <v>2793</v>
      </c>
      <c r="C58" s="267" t="s">
        <v>3664</v>
      </c>
      <c r="D58" s="267" t="s">
        <v>3659</v>
      </c>
      <c r="E58" s="267" t="s">
        <v>583</v>
      </c>
      <c r="F58" s="380">
        <v>20882981</v>
      </c>
      <c r="G58" s="266">
        <v>5.78</v>
      </c>
      <c r="H58" s="344" t="s">
        <v>2952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44200</v>
      </c>
      <c r="B59" s="266" t="s">
        <v>2876</v>
      </c>
      <c r="C59" s="267" t="s">
        <v>3765</v>
      </c>
      <c r="D59" s="267" t="s">
        <v>3766</v>
      </c>
      <c r="E59" s="267" t="s">
        <v>583</v>
      </c>
      <c r="F59" s="380">
        <v>403550</v>
      </c>
      <c r="G59" s="266">
        <v>94.76</v>
      </c>
      <c r="H59" s="344" t="s">
        <v>2952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44200</v>
      </c>
      <c r="B60" s="266" t="s">
        <v>916</v>
      </c>
      <c r="C60" s="267" t="s">
        <v>3734</v>
      </c>
      <c r="D60" s="267" t="s">
        <v>3735</v>
      </c>
      <c r="E60" s="267" t="s">
        <v>584</v>
      </c>
      <c r="F60" s="380">
        <v>146226</v>
      </c>
      <c r="G60" s="266">
        <v>46.21</v>
      </c>
      <c r="H60" s="344" t="s">
        <v>2952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44200</v>
      </c>
      <c r="B61" s="266" t="s">
        <v>3682</v>
      </c>
      <c r="C61" s="267" t="s">
        <v>3687</v>
      </c>
      <c r="D61" s="267" t="s">
        <v>3674</v>
      </c>
      <c r="E61" s="267" t="s">
        <v>584</v>
      </c>
      <c r="F61" s="380">
        <v>222101</v>
      </c>
      <c r="G61" s="266">
        <v>376.19</v>
      </c>
      <c r="H61" s="344" t="s">
        <v>2952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44200</v>
      </c>
      <c r="B62" s="266" t="s">
        <v>3682</v>
      </c>
      <c r="C62" s="267" t="s">
        <v>3687</v>
      </c>
      <c r="D62" s="267" t="s">
        <v>3736</v>
      </c>
      <c r="E62" s="267" t="s">
        <v>584</v>
      </c>
      <c r="F62" s="380">
        <v>155822</v>
      </c>
      <c r="G62" s="266">
        <v>377.43</v>
      </c>
      <c r="H62" s="344" t="s">
        <v>2952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44200</v>
      </c>
      <c r="B63" s="266" t="s">
        <v>1042</v>
      </c>
      <c r="C63" s="267" t="s">
        <v>3737</v>
      </c>
      <c r="D63" s="267" t="s">
        <v>3738</v>
      </c>
      <c r="E63" s="267" t="s">
        <v>584</v>
      </c>
      <c r="F63" s="380">
        <v>850001</v>
      </c>
      <c r="G63" s="266">
        <v>2.82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44200</v>
      </c>
      <c r="B64" s="266" t="s">
        <v>1042</v>
      </c>
      <c r="C64" s="267" t="s">
        <v>3737</v>
      </c>
      <c r="D64" s="267" t="s">
        <v>3658</v>
      </c>
      <c r="E64" s="267" t="s">
        <v>584</v>
      </c>
      <c r="F64" s="380">
        <v>952095</v>
      </c>
      <c r="G64" s="266">
        <v>2.8</v>
      </c>
      <c r="H64" s="344" t="s">
        <v>2952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44200</v>
      </c>
      <c r="B65" s="266" t="s">
        <v>3231</v>
      </c>
      <c r="C65" s="267" t="s">
        <v>3688</v>
      </c>
      <c r="D65" s="267" t="s">
        <v>3658</v>
      </c>
      <c r="E65" s="267" t="s">
        <v>584</v>
      </c>
      <c r="F65" s="380">
        <v>121058</v>
      </c>
      <c r="G65" s="266">
        <v>192.15</v>
      </c>
      <c r="H65" s="344" t="s">
        <v>2952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44200</v>
      </c>
      <c r="B66" s="266" t="s">
        <v>3740</v>
      </c>
      <c r="C66" s="267" t="s">
        <v>3741</v>
      </c>
      <c r="D66" s="267" t="s">
        <v>3767</v>
      </c>
      <c r="E66" s="267" t="s">
        <v>584</v>
      </c>
      <c r="F66" s="380">
        <v>219000</v>
      </c>
      <c r="G66" s="266">
        <v>8.25</v>
      </c>
      <c r="H66" s="344" t="s">
        <v>2952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44200</v>
      </c>
      <c r="B67" s="266" t="s">
        <v>1324</v>
      </c>
      <c r="C67" s="267" t="s">
        <v>3743</v>
      </c>
      <c r="D67" s="267" t="s">
        <v>3768</v>
      </c>
      <c r="E67" s="267" t="s">
        <v>584</v>
      </c>
      <c r="F67" s="380">
        <v>6220903</v>
      </c>
      <c r="G67" s="266">
        <v>47.62</v>
      </c>
      <c r="H67" s="344" t="s">
        <v>2952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44200</v>
      </c>
      <c r="B68" s="266" t="s">
        <v>1324</v>
      </c>
      <c r="C68" s="267" t="s">
        <v>3743</v>
      </c>
      <c r="D68" s="267" t="s">
        <v>3744</v>
      </c>
      <c r="E68" s="267" t="s">
        <v>584</v>
      </c>
      <c r="F68" s="380">
        <v>1140842</v>
      </c>
      <c r="G68" s="266">
        <v>50.3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44200</v>
      </c>
      <c r="B69" s="266" t="s">
        <v>3710</v>
      </c>
      <c r="C69" s="267" t="s">
        <v>3745</v>
      </c>
      <c r="D69" s="267" t="s">
        <v>3658</v>
      </c>
      <c r="E69" s="267" t="s">
        <v>584</v>
      </c>
      <c r="F69" s="380">
        <v>2</v>
      </c>
      <c r="G69" s="266">
        <v>12.45</v>
      </c>
      <c r="H69" s="344" t="s">
        <v>2952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44200</v>
      </c>
      <c r="B70" s="266" t="s">
        <v>1436</v>
      </c>
      <c r="C70" s="267" t="s">
        <v>3746</v>
      </c>
      <c r="D70" s="267" t="s">
        <v>3747</v>
      </c>
      <c r="E70" s="267" t="s">
        <v>584</v>
      </c>
      <c r="F70" s="380">
        <v>1806000</v>
      </c>
      <c r="G70" s="266">
        <v>122.6</v>
      </c>
      <c r="H70" s="344" t="s">
        <v>2952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44200</v>
      </c>
      <c r="B71" s="266" t="s">
        <v>3265</v>
      </c>
      <c r="C71" s="267" t="s">
        <v>3769</v>
      </c>
      <c r="D71" s="267" t="s">
        <v>3770</v>
      </c>
      <c r="E71" s="267" t="s">
        <v>584</v>
      </c>
      <c r="F71" s="380">
        <v>4000000</v>
      </c>
      <c r="G71" s="266">
        <v>2.54</v>
      </c>
      <c r="H71" s="344" t="s">
        <v>2952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44200</v>
      </c>
      <c r="B72" s="266" t="s">
        <v>3596</v>
      </c>
      <c r="C72" s="267" t="s">
        <v>3748</v>
      </c>
      <c r="D72" s="267" t="s">
        <v>3771</v>
      </c>
      <c r="E72" s="267" t="s">
        <v>584</v>
      </c>
      <c r="F72" s="380">
        <v>29868</v>
      </c>
      <c r="G72" s="266">
        <v>15.95</v>
      </c>
      <c r="H72" s="344" t="s">
        <v>2952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44200</v>
      </c>
      <c r="B73" s="266" t="s">
        <v>3269</v>
      </c>
      <c r="C73" s="267" t="s">
        <v>3772</v>
      </c>
      <c r="D73" s="267" t="s">
        <v>3773</v>
      </c>
      <c r="E73" s="267" t="s">
        <v>584</v>
      </c>
      <c r="F73" s="380">
        <v>290000</v>
      </c>
      <c r="G73" s="266">
        <v>34.11</v>
      </c>
      <c r="H73" s="344" t="s">
        <v>2952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44200</v>
      </c>
      <c r="B74" s="266" t="s">
        <v>1523</v>
      </c>
      <c r="C74" s="267" t="s">
        <v>3750</v>
      </c>
      <c r="D74" s="267" t="s">
        <v>3751</v>
      </c>
      <c r="E74" s="267" t="s">
        <v>584</v>
      </c>
      <c r="F74" s="380">
        <v>127388</v>
      </c>
      <c r="G74" s="266">
        <v>164.59</v>
      </c>
      <c r="H74" s="344" t="s">
        <v>2952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44200</v>
      </c>
      <c r="B75" s="266" t="s">
        <v>1725</v>
      </c>
      <c r="C75" s="267" t="s">
        <v>3774</v>
      </c>
      <c r="D75" s="267" t="s">
        <v>3775</v>
      </c>
      <c r="E75" s="267" t="s">
        <v>584</v>
      </c>
      <c r="F75" s="380">
        <v>2520000</v>
      </c>
      <c r="G75" s="266">
        <v>2.96</v>
      </c>
      <c r="H75" s="344" t="s">
        <v>2952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A76" s="243">
        <v>44200</v>
      </c>
      <c r="B76" s="266" t="s">
        <v>3315</v>
      </c>
      <c r="C76" s="267" t="s">
        <v>3752</v>
      </c>
      <c r="D76" s="267" t="s">
        <v>3753</v>
      </c>
      <c r="E76" s="267" t="s">
        <v>584</v>
      </c>
      <c r="F76" s="380">
        <v>17949</v>
      </c>
      <c r="G76" s="266">
        <v>13.06</v>
      </c>
      <c r="H76" s="344" t="s">
        <v>2952</v>
      </c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A77" s="243">
        <v>44200</v>
      </c>
      <c r="B77" s="266" t="s">
        <v>3655</v>
      </c>
      <c r="C77" s="267" t="s">
        <v>3656</v>
      </c>
      <c r="D77" s="267" t="s">
        <v>3776</v>
      </c>
      <c r="E77" s="267" t="s">
        <v>584</v>
      </c>
      <c r="F77" s="380">
        <v>108000</v>
      </c>
      <c r="G77" s="266">
        <v>22.48</v>
      </c>
      <c r="H77" s="344" t="s">
        <v>2952</v>
      </c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A78" s="243">
        <v>44200</v>
      </c>
      <c r="B78" s="266" t="s">
        <v>3566</v>
      </c>
      <c r="C78" s="267" t="s">
        <v>3754</v>
      </c>
      <c r="D78" s="267" t="s">
        <v>3755</v>
      </c>
      <c r="E78" s="267" t="s">
        <v>584</v>
      </c>
      <c r="F78" s="380">
        <v>2197</v>
      </c>
      <c r="G78" s="266">
        <v>45.99</v>
      </c>
      <c r="H78" s="344" t="s">
        <v>2952</v>
      </c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A79" s="243">
        <v>44200</v>
      </c>
      <c r="B79" s="266" t="s">
        <v>3566</v>
      </c>
      <c r="C79" s="267" t="s">
        <v>3754</v>
      </c>
      <c r="D79" s="267" t="s">
        <v>3777</v>
      </c>
      <c r="E79" s="267" t="s">
        <v>584</v>
      </c>
      <c r="F79" s="380">
        <v>740279</v>
      </c>
      <c r="G79" s="266">
        <v>45</v>
      </c>
      <c r="H79" s="344" t="s">
        <v>2952</v>
      </c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A80" s="243">
        <v>44200</v>
      </c>
      <c r="B80" s="266" t="s">
        <v>2339</v>
      </c>
      <c r="C80" s="267" t="s">
        <v>3756</v>
      </c>
      <c r="D80" s="267" t="s">
        <v>3753</v>
      </c>
      <c r="E80" s="267" t="s">
        <v>584</v>
      </c>
      <c r="F80" s="380">
        <v>189867</v>
      </c>
      <c r="G80" s="266">
        <v>64.599999999999994</v>
      </c>
      <c r="H80" s="344" t="s">
        <v>2952</v>
      </c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1:35">
      <c r="A81" s="243">
        <v>44200</v>
      </c>
      <c r="B81" s="266" t="s">
        <v>3076</v>
      </c>
      <c r="C81" s="267" t="s">
        <v>3758</v>
      </c>
      <c r="D81" s="267" t="s">
        <v>3729</v>
      </c>
      <c r="E81" s="267" t="s">
        <v>584</v>
      </c>
      <c r="F81" s="380">
        <v>21536533</v>
      </c>
      <c r="G81" s="266">
        <v>2.74</v>
      </c>
      <c r="H81" s="344" t="s">
        <v>2952</v>
      </c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1:35">
      <c r="A82" s="243">
        <v>44200</v>
      </c>
      <c r="B82" s="266" t="s">
        <v>3572</v>
      </c>
      <c r="C82" s="267" t="s">
        <v>3759</v>
      </c>
      <c r="D82" s="267" t="s">
        <v>3778</v>
      </c>
      <c r="E82" s="267" t="s">
        <v>584</v>
      </c>
      <c r="F82" s="380">
        <v>94589</v>
      </c>
      <c r="G82" s="266">
        <v>108.58</v>
      </c>
      <c r="H82" s="344" t="s">
        <v>2952</v>
      </c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1:35">
      <c r="A83" s="243">
        <v>44200</v>
      </c>
      <c r="B83" s="266" t="s">
        <v>2429</v>
      </c>
      <c r="C83" s="267" t="s">
        <v>3761</v>
      </c>
      <c r="D83" s="267" t="s">
        <v>3735</v>
      </c>
      <c r="E83" s="267" t="s">
        <v>584</v>
      </c>
      <c r="F83" s="380">
        <v>45000</v>
      </c>
      <c r="G83" s="266">
        <v>10.31</v>
      </c>
      <c r="H83" s="344" t="s">
        <v>2952</v>
      </c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1:35">
      <c r="A84" s="243">
        <v>44200</v>
      </c>
      <c r="B84" s="266" t="s">
        <v>2472</v>
      </c>
      <c r="C84" s="267" t="s">
        <v>3779</v>
      </c>
      <c r="D84" s="267" t="s">
        <v>3780</v>
      </c>
      <c r="E84" s="267" t="s">
        <v>584</v>
      </c>
      <c r="F84" s="380">
        <v>295000</v>
      </c>
      <c r="G84" s="266">
        <v>19.45</v>
      </c>
      <c r="H84" s="344" t="s">
        <v>2952</v>
      </c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1:35">
      <c r="A85" s="243">
        <v>44200</v>
      </c>
      <c r="B85" s="266" t="s">
        <v>2734</v>
      </c>
      <c r="C85" s="267" t="s">
        <v>3762</v>
      </c>
      <c r="D85" s="267" t="s">
        <v>3763</v>
      </c>
      <c r="E85" s="267" t="s">
        <v>584</v>
      </c>
      <c r="F85" s="380">
        <v>1135293</v>
      </c>
      <c r="G85" s="266">
        <v>2.82</v>
      </c>
      <c r="H85" s="344" t="s">
        <v>2952</v>
      </c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1:35">
      <c r="A86" s="243">
        <v>44200</v>
      </c>
      <c r="B86" s="266" t="s">
        <v>2791</v>
      </c>
      <c r="C86" s="267" t="s">
        <v>3764</v>
      </c>
      <c r="D86" s="267" t="s">
        <v>3659</v>
      </c>
      <c r="E86" s="267" t="s">
        <v>584</v>
      </c>
      <c r="F86" s="380">
        <v>2848157</v>
      </c>
      <c r="G86" s="266">
        <v>3.96</v>
      </c>
      <c r="H86" s="344" t="s">
        <v>2952</v>
      </c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1:35">
      <c r="A87" s="243">
        <v>44200</v>
      </c>
      <c r="B87" s="266" t="s">
        <v>2793</v>
      </c>
      <c r="C87" s="267" t="s">
        <v>3664</v>
      </c>
      <c r="D87" s="267" t="s">
        <v>3659</v>
      </c>
      <c r="E87" s="267" t="s">
        <v>584</v>
      </c>
      <c r="F87" s="380">
        <v>24142305</v>
      </c>
      <c r="G87" s="266">
        <v>5.67</v>
      </c>
      <c r="H87" s="344" t="s">
        <v>2952</v>
      </c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1:35">
      <c r="A88" s="243">
        <v>44200</v>
      </c>
      <c r="B88" s="266" t="s">
        <v>2793</v>
      </c>
      <c r="C88" s="267" t="s">
        <v>3664</v>
      </c>
      <c r="D88" s="267" t="s">
        <v>3781</v>
      </c>
      <c r="E88" s="267" t="s">
        <v>584</v>
      </c>
      <c r="F88" s="380">
        <v>3875000</v>
      </c>
      <c r="G88" s="266">
        <v>5.67</v>
      </c>
      <c r="H88" s="344" t="s">
        <v>2952</v>
      </c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1:35">
      <c r="A89" s="243">
        <v>44200</v>
      </c>
      <c r="B89" s="266" t="s">
        <v>2793</v>
      </c>
      <c r="C89" s="267" t="s">
        <v>3664</v>
      </c>
      <c r="D89" s="267" t="s">
        <v>3782</v>
      </c>
      <c r="E89" s="267" t="s">
        <v>584</v>
      </c>
      <c r="F89" s="380">
        <v>5000000</v>
      </c>
      <c r="G89" s="266">
        <v>5.67</v>
      </c>
      <c r="H89" s="344" t="s">
        <v>2952</v>
      </c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1:35">
      <c r="A90" s="243">
        <v>44200</v>
      </c>
      <c r="B90" s="266" t="s">
        <v>2793</v>
      </c>
      <c r="C90" s="267" t="s">
        <v>3664</v>
      </c>
      <c r="D90" s="267" t="s">
        <v>3775</v>
      </c>
      <c r="E90" s="267" t="s">
        <v>584</v>
      </c>
      <c r="F90" s="380">
        <v>4000000</v>
      </c>
      <c r="G90" s="266">
        <v>5.83</v>
      </c>
      <c r="H90" s="344" t="s">
        <v>2952</v>
      </c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1:35">
      <c r="A91" s="243">
        <v>44200</v>
      </c>
      <c r="B91" s="266" t="s">
        <v>2876</v>
      </c>
      <c r="C91" s="267" t="s">
        <v>3765</v>
      </c>
      <c r="D91" s="267" t="s">
        <v>3766</v>
      </c>
      <c r="E91" s="267" t="s">
        <v>584</v>
      </c>
      <c r="F91" s="380">
        <v>70000</v>
      </c>
      <c r="G91" s="266">
        <v>98.27</v>
      </c>
      <c r="H91" s="344" t="s">
        <v>2952</v>
      </c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1:35">
      <c r="B92" s="266"/>
      <c r="C92" s="267"/>
      <c r="D92" s="267"/>
      <c r="E92" s="267"/>
      <c r="F92" s="380"/>
      <c r="G92" s="266"/>
      <c r="H92" s="344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1:35">
      <c r="B93" s="266"/>
      <c r="C93" s="267"/>
      <c r="D93" s="267"/>
      <c r="E93" s="267"/>
      <c r="F93" s="380"/>
      <c r="G93" s="266"/>
      <c r="H93" s="344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1:35">
      <c r="B94" s="266"/>
      <c r="C94" s="267"/>
      <c r="D94" s="267"/>
      <c r="E94" s="267"/>
      <c r="F94" s="380"/>
      <c r="G94" s="266"/>
      <c r="H94" s="344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1:35">
      <c r="B95" s="266"/>
      <c r="C95" s="267"/>
      <c r="D95" s="267"/>
      <c r="E95" s="267"/>
      <c r="F95" s="380"/>
      <c r="G95" s="266"/>
      <c r="H95" s="344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1:35">
      <c r="B96" s="266"/>
      <c r="C96" s="267"/>
      <c r="D96" s="267"/>
      <c r="E96" s="267"/>
      <c r="F96" s="380"/>
      <c r="G96" s="266"/>
      <c r="H96" s="344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2:35">
      <c r="B97" s="266"/>
      <c r="C97" s="267"/>
      <c r="D97" s="267"/>
      <c r="E97" s="267"/>
      <c r="F97" s="380"/>
      <c r="G97" s="266"/>
      <c r="H97" s="344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2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2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2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2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2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2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2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2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2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2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2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2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2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2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2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344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344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344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344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344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344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344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344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344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344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344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344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78"/>
  <sheetViews>
    <sheetView zoomScale="83" zoomScaleNormal="70" workbookViewId="0">
      <selection activeCell="B10" sqref="B1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3681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44201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92">
        <v>1</v>
      </c>
      <c r="B10" s="493">
        <v>44175</v>
      </c>
      <c r="C10" s="494"/>
      <c r="D10" s="495" t="s">
        <v>2931</v>
      </c>
      <c r="E10" s="496" t="s">
        <v>600</v>
      </c>
      <c r="F10" s="505">
        <v>1427.5</v>
      </c>
      <c r="G10" s="497">
        <v>1330</v>
      </c>
      <c r="H10" s="505">
        <v>1500</v>
      </c>
      <c r="I10" s="498" t="s">
        <v>3642</v>
      </c>
      <c r="J10" s="499" t="s">
        <v>3643</v>
      </c>
      <c r="K10" s="499">
        <f t="shared" ref="K10:K11" si="0">H10-F10</f>
        <v>72.5</v>
      </c>
      <c r="L10" s="500">
        <f>(F10*-0.07)/100</f>
        <v>-0.99925000000000008</v>
      </c>
      <c r="M10" s="501">
        <f t="shared" ref="M10:M11" si="1">(K10+L10)/F10</f>
        <v>5.008809106830122E-2</v>
      </c>
      <c r="N10" s="502" t="s">
        <v>599</v>
      </c>
      <c r="O10" s="503">
        <v>44175</v>
      </c>
      <c r="P10" s="405"/>
      <c r="Q10" s="64"/>
      <c r="R10" s="340" t="s">
        <v>602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92">
        <v>2</v>
      </c>
      <c r="B11" s="493">
        <v>44175</v>
      </c>
      <c r="C11" s="494"/>
      <c r="D11" s="495" t="s">
        <v>128</v>
      </c>
      <c r="E11" s="496" t="s">
        <v>600</v>
      </c>
      <c r="F11" s="505">
        <v>210</v>
      </c>
      <c r="G11" s="497">
        <v>197</v>
      </c>
      <c r="H11" s="505">
        <v>218.5</v>
      </c>
      <c r="I11" s="498" t="s">
        <v>3644</v>
      </c>
      <c r="J11" s="499" t="s">
        <v>3645</v>
      </c>
      <c r="K11" s="499">
        <f t="shared" si="0"/>
        <v>8.5</v>
      </c>
      <c r="L11" s="500">
        <f t="shared" ref="L11" si="2">(F11*-0.8)/100</f>
        <v>-1.68</v>
      </c>
      <c r="M11" s="501">
        <f t="shared" si="1"/>
        <v>3.2476190476190478E-2</v>
      </c>
      <c r="N11" s="502" t="s">
        <v>599</v>
      </c>
      <c r="O11" s="504">
        <v>44179</v>
      </c>
      <c r="P11" s="405"/>
      <c r="Q11" s="64"/>
      <c r="R11" s="340" t="s">
        <v>602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40" customFormat="1" ht="14.25">
      <c r="A12" s="492">
        <v>3</v>
      </c>
      <c r="B12" s="493">
        <v>44188</v>
      </c>
      <c r="C12" s="494"/>
      <c r="D12" s="495" t="s">
        <v>191</v>
      </c>
      <c r="E12" s="496" t="s">
        <v>600</v>
      </c>
      <c r="F12" s="505">
        <v>316</v>
      </c>
      <c r="G12" s="497">
        <v>295</v>
      </c>
      <c r="H12" s="505">
        <v>329</v>
      </c>
      <c r="I12" s="498" t="s">
        <v>3652</v>
      </c>
      <c r="J12" s="499" t="s">
        <v>3661</v>
      </c>
      <c r="K12" s="499">
        <f t="shared" ref="K12" si="3">H12-F12</f>
        <v>13</v>
      </c>
      <c r="L12" s="500">
        <f t="shared" ref="L12" si="4">(F12*-0.8)/100</f>
        <v>-2.528</v>
      </c>
      <c r="M12" s="501">
        <f t="shared" ref="M12" si="5">(K12+L12)/F12</f>
        <v>3.3139240506329111E-2</v>
      </c>
      <c r="N12" s="502" t="s">
        <v>599</v>
      </c>
      <c r="O12" s="504">
        <v>44189</v>
      </c>
      <c r="P12" s="506"/>
      <c r="Q12" s="7"/>
      <c r="R12" s="507" t="s">
        <v>3186</v>
      </c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s="40" customFormat="1" ht="14.25">
      <c r="A13" s="540">
        <v>4</v>
      </c>
      <c r="B13" s="541">
        <v>44188</v>
      </c>
      <c r="C13" s="542"/>
      <c r="D13" s="543" t="s">
        <v>86</v>
      </c>
      <c r="E13" s="544" t="s">
        <v>600</v>
      </c>
      <c r="F13" s="475">
        <v>387</v>
      </c>
      <c r="G13" s="545">
        <v>360</v>
      </c>
      <c r="H13" s="475">
        <v>411</v>
      </c>
      <c r="I13" s="546" t="s">
        <v>3653</v>
      </c>
      <c r="J13" s="522" t="s">
        <v>3703</v>
      </c>
      <c r="K13" s="522">
        <f t="shared" ref="K13" si="6">H13-F13</f>
        <v>24</v>
      </c>
      <c r="L13" s="468">
        <f t="shared" ref="L13" si="7">(F13*-0.8)/100</f>
        <v>-3.0960000000000001</v>
      </c>
      <c r="M13" s="469">
        <f t="shared" ref="M13" si="8">(K13+L13)/F13</f>
        <v>5.4015503875968991E-2</v>
      </c>
      <c r="N13" s="477" t="s">
        <v>599</v>
      </c>
      <c r="O13" s="470">
        <v>43834</v>
      </c>
      <c r="P13" s="506"/>
      <c r="Q13" s="7"/>
      <c r="R13" s="507" t="s">
        <v>3186</v>
      </c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s="40" customFormat="1" ht="14.25">
      <c r="A14" s="492">
        <v>5</v>
      </c>
      <c r="B14" s="493">
        <v>44189</v>
      </c>
      <c r="C14" s="494"/>
      <c r="D14" s="495" t="s">
        <v>272</v>
      </c>
      <c r="E14" s="496" t="s">
        <v>600</v>
      </c>
      <c r="F14" s="505">
        <v>3215</v>
      </c>
      <c r="G14" s="497">
        <v>2990</v>
      </c>
      <c r="H14" s="505">
        <v>3360</v>
      </c>
      <c r="I14" s="498" t="s">
        <v>3660</v>
      </c>
      <c r="J14" s="499" t="s">
        <v>3689</v>
      </c>
      <c r="K14" s="499">
        <f t="shared" ref="K14" si="9">H14-F14</f>
        <v>145</v>
      </c>
      <c r="L14" s="500">
        <f t="shared" ref="L14" si="10">(F14*-0.8)/100</f>
        <v>-25.72</v>
      </c>
      <c r="M14" s="501">
        <f t="shared" ref="M14" si="11">(K14+L14)/F14</f>
        <v>3.7101088646967338E-2</v>
      </c>
      <c r="N14" s="502" t="s">
        <v>599</v>
      </c>
      <c r="O14" s="504">
        <v>43834</v>
      </c>
      <c r="P14" s="506"/>
      <c r="Q14" s="7"/>
      <c r="R14" s="507" t="s">
        <v>602</v>
      </c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s="40" customFormat="1" ht="14.25">
      <c r="A15" s="382">
        <v>6</v>
      </c>
      <c r="B15" s="397">
        <v>44200</v>
      </c>
      <c r="C15" s="398"/>
      <c r="D15" s="409" t="s">
        <v>252</v>
      </c>
      <c r="E15" s="402" t="s">
        <v>600</v>
      </c>
      <c r="F15" s="402" t="s">
        <v>3697</v>
      </c>
      <c r="G15" s="407">
        <v>2770</v>
      </c>
      <c r="H15" s="402"/>
      <c r="I15" s="399">
        <v>3500</v>
      </c>
      <c r="J15" s="404" t="s">
        <v>601</v>
      </c>
      <c r="K15" s="404"/>
      <c r="L15" s="414"/>
      <c r="M15" s="375"/>
      <c r="N15" s="385"/>
      <c r="O15" s="381"/>
      <c r="P15" s="506"/>
      <c r="Q15" s="7"/>
      <c r="R15" s="507" t="s">
        <v>3186</v>
      </c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s="40" customFormat="1" ht="14.25">
      <c r="A16" s="382"/>
      <c r="B16" s="397"/>
      <c r="C16" s="398"/>
      <c r="D16" s="409"/>
      <c r="E16" s="402"/>
      <c r="F16" s="402"/>
      <c r="G16" s="407"/>
      <c r="H16" s="402"/>
      <c r="I16" s="399"/>
      <c r="J16" s="404"/>
      <c r="K16" s="404"/>
      <c r="L16" s="414"/>
      <c r="M16" s="375"/>
      <c r="N16" s="385"/>
      <c r="O16" s="381"/>
      <c r="P16" s="506"/>
      <c r="Q16" s="7"/>
      <c r="R16" s="50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38" s="5" customFormat="1" ht="14.25">
      <c r="A17" s="382"/>
      <c r="B17" s="397"/>
      <c r="C17" s="398"/>
      <c r="D17" s="409"/>
      <c r="E17" s="402"/>
      <c r="F17" s="402"/>
      <c r="G17" s="407"/>
      <c r="H17" s="402"/>
      <c r="I17" s="399"/>
      <c r="J17" s="404"/>
      <c r="K17" s="404"/>
      <c r="L17" s="414"/>
      <c r="M17" s="375"/>
      <c r="N17" s="385"/>
      <c r="O17" s="381"/>
      <c r="P17" s="405"/>
      <c r="Q17" s="64"/>
      <c r="R17" s="340"/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459"/>
      <c r="B18" s="460"/>
      <c r="C18" s="461"/>
      <c r="D18" s="462"/>
      <c r="E18" s="463"/>
      <c r="F18" s="463"/>
      <c r="G18" s="426"/>
      <c r="H18" s="463"/>
      <c r="I18" s="464"/>
      <c r="J18" s="427"/>
      <c r="K18" s="427"/>
      <c r="L18" s="465"/>
      <c r="M18" s="79"/>
      <c r="N18" s="466"/>
      <c r="O18" s="467"/>
      <c r="P18" s="405"/>
      <c r="Q18" s="64"/>
      <c r="R18" s="340"/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4.25">
      <c r="A19" s="459"/>
      <c r="B19" s="460"/>
      <c r="C19" s="461"/>
      <c r="D19" s="462"/>
      <c r="E19" s="463"/>
      <c r="F19" s="463"/>
      <c r="G19" s="426"/>
      <c r="H19" s="463"/>
      <c r="I19" s="464"/>
      <c r="J19" s="427"/>
      <c r="K19" s="427"/>
      <c r="L19" s="465"/>
      <c r="M19" s="79"/>
      <c r="N19" s="466"/>
      <c r="O19" s="467"/>
      <c r="P19" s="405"/>
      <c r="Q19" s="64"/>
      <c r="R19" s="340"/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2" customHeight="1">
      <c r="A20" s="23" t="s">
        <v>603</v>
      </c>
      <c r="B20" s="24"/>
      <c r="C20" s="25"/>
      <c r="D20" s="26"/>
      <c r="E20" s="27"/>
      <c r="F20" s="28"/>
      <c r="G20" s="28"/>
      <c r="H20" s="28"/>
      <c r="I20" s="28"/>
      <c r="J20" s="65"/>
      <c r="K20" s="28"/>
      <c r="L20" s="415"/>
      <c r="M20" s="38"/>
      <c r="N20" s="65"/>
      <c r="O20" s="66"/>
      <c r="P20" s="8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s="5" customFormat="1" ht="12" customHeight="1">
      <c r="A21" s="29" t="s">
        <v>604</v>
      </c>
      <c r="B21" s="23"/>
      <c r="C21" s="23"/>
      <c r="D21" s="23"/>
      <c r="F21" s="30" t="s">
        <v>605</v>
      </c>
      <c r="G21" s="17"/>
      <c r="H21" s="31"/>
      <c r="I21" s="36"/>
      <c r="J21" s="67"/>
      <c r="K21" s="68"/>
      <c r="L21" s="416"/>
      <c r="M21" s="69"/>
      <c r="N21" s="16"/>
      <c r="O21" s="70"/>
      <c r="P21" s="8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s="5" customFormat="1" ht="12" customHeight="1">
      <c r="A22" s="23" t="s">
        <v>606</v>
      </c>
      <c r="B22" s="23"/>
      <c r="C22" s="23"/>
      <c r="D22" s="23"/>
      <c r="E22" s="32"/>
      <c r="F22" s="30" t="s">
        <v>607</v>
      </c>
      <c r="G22" s="17"/>
      <c r="H22" s="31"/>
      <c r="I22" s="36"/>
      <c r="J22" s="67"/>
      <c r="K22" s="68"/>
      <c r="L22" s="416"/>
      <c r="M22" s="69"/>
      <c r="N22" s="16"/>
      <c r="O22" s="70"/>
      <c r="P22" s="8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s="5" customFormat="1" ht="12" customHeight="1">
      <c r="A23" s="23"/>
      <c r="B23" s="23"/>
      <c r="C23" s="23"/>
      <c r="D23" s="23"/>
      <c r="E23" s="32"/>
      <c r="F23" s="17"/>
      <c r="G23" s="17"/>
      <c r="H23" s="31"/>
      <c r="I23" s="36"/>
      <c r="J23" s="71"/>
      <c r="K23" s="68"/>
      <c r="L23" s="416"/>
      <c r="M23" s="17"/>
      <c r="N23" s="72"/>
      <c r="O23" s="57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ht="15">
      <c r="A24" s="11"/>
      <c r="B24" s="33" t="s">
        <v>608</v>
      </c>
      <c r="C24" s="33"/>
      <c r="D24" s="33"/>
      <c r="E24" s="33"/>
      <c r="F24" s="34"/>
      <c r="G24" s="32"/>
      <c r="H24" s="32"/>
      <c r="I24" s="73"/>
      <c r="J24" s="74"/>
      <c r="K24" s="75"/>
      <c r="L24" s="417"/>
      <c r="M24" s="12"/>
      <c r="N24" s="11"/>
      <c r="O24" s="53"/>
      <c r="P24" s="7"/>
      <c r="R24" s="82"/>
      <c r="S24" s="16"/>
      <c r="T24" s="16"/>
      <c r="U24" s="16"/>
      <c r="V24" s="16"/>
      <c r="W24" s="16"/>
      <c r="X24" s="16"/>
      <c r="Y24" s="16"/>
      <c r="Z24" s="16"/>
    </row>
    <row r="25" spans="1:38" s="6" customFormat="1" ht="38.25">
      <c r="A25" s="20" t="s">
        <v>16</v>
      </c>
      <c r="B25" s="21" t="s">
        <v>575</v>
      </c>
      <c r="C25" s="21"/>
      <c r="D25" s="22" t="s">
        <v>588</v>
      </c>
      <c r="E25" s="21" t="s">
        <v>589</v>
      </c>
      <c r="F25" s="21" t="s">
        <v>590</v>
      </c>
      <c r="G25" s="21" t="s">
        <v>609</v>
      </c>
      <c r="H25" s="21" t="s">
        <v>592</v>
      </c>
      <c r="I25" s="21" t="s">
        <v>593</v>
      </c>
      <c r="J25" s="21" t="s">
        <v>594</v>
      </c>
      <c r="K25" s="62" t="s">
        <v>610</v>
      </c>
      <c r="L25" s="418" t="s">
        <v>3630</v>
      </c>
      <c r="M25" s="63" t="s">
        <v>3629</v>
      </c>
      <c r="N25" s="21" t="s">
        <v>597</v>
      </c>
      <c r="O25" s="78" t="s">
        <v>598</v>
      </c>
      <c r="P25" s="7"/>
      <c r="Q25" s="40"/>
      <c r="R25" s="38"/>
      <c r="S25" s="38"/>
      <c r="T25" s="38"/>
    </row>
    <row r="26" spans="1:38" s="393" customFormat="1" ht="15" customHeight="1">
      <c r="A26" s="471">
        <v>1</v>
      </c>
      <c r="B26" s="472">
        <v>44186</v>
      </c>
      <c r="C26" s="473"/>
      <c r="D26" s="474" t="s">
        <v>331</v>
      </c>
      <c r="E26" s="475" t="s">
        <v>600</v>
      </c>
      <c r="F26" s="475">
        <v>1898</v>
      </c>
      <c r="G26" s="476">
        <v>1845</v>
      </c>
      <c r="H26" s="476">
        <v>1950</v>
      </c>
      <c r="I26" s="475">
        <v>2000</v>
      </c>
      <c r="J26" s="522" t="s">
        <v>3675</v>
      </c>
      <c r="K26" s="522">
        <f t="shared" ref="K26" si="12">H26-F26</f>
        <v>52</v>
      </c>
      <c r="L26" s="468">
        <f>(F26*-0.7)/100</f>
        <v>-13.286</v>
      </c>
      <c r="M26" s="469">
        <f t="shared" ref="M26" si="13">(K26+L26)/F26</f>
        <v>2.0397260273972602E-2</v>
      </c>
      <c r="N26" s="477" t="s">
        <v>599</v>
      </c>
      <c r="O26" s="470">
        <v>43831</v>
      </c>
      <c r="P26" s="7"/>
      <c r="Q26" s="7"/>
      <c r="R26" s="343" t="s">
        <v>602</v>
      </c>
      <c r="S26" s="40"/>
      <c r="T26" s="40"/>
      <c r="U26" s="40"/>
      <c r="V26" s="40"/>
      <c r="W26" s="40"/>
      <c r="X26" s="40"/>
      <c r="Y26" s="40"/>
      <c r="Z26" s="40"/>
      <c r="AA26" s="40"/>
    </row>
    <row r="27" spans="1:38" s="393" customFormat="1" ht="15" customHeight="1">
      <c r="A27" s="471">
        <v>2</v>
      </c>
      <c r="B27" s="472">
        <v>44189</v>
      </c>
      <c r="C27" s="473"/>
      <c r="D27" s="474" t="s">
        <v>141</v>
      </c>
      <c r="E27" s="475" t="s">
        <v>600</v>
      </c>
      <c r="F27" s="475">
        <v>401</v>
      </c>
      <c r="G27" s="476">
        <v>388</v>
      </c>
      <c r="H27" s="476">
        <v>412.5</v>
      </c>
      <c r="I27" s="475" t="s">
        <v>3654</v>
      </c>
      <c r="J27" s="522" t="s">
        <v>3690</v>
      </c>
      <c r="K27" s="522">
        <f t="shared" ref="K27" si="14">H27-F27</f>
        <v>11.5</v>
      </c>
      <c r="L27" s="468">
        <f>(F27*-0.7)/100</f>
        <v>-2.8069999999999999</v>
      </c>
      <c r="M27" s="469">
        <f t="shared" ref="M27" si="15">(K27+L27)/F27</f>
        <v>2.1678304239401494E-2</v>
      </c>
      <c r="N27" s="477" t="s">
        <v>599</v>
      </c>
      <c r="O27" s="470">
        <v>43834</v>
      </c>
      <c r="P27" s="7"/>
      <c r="Q27" s="7"/>
      <c r="R27" s="343" t="s">
        <v>602</v>
      </c>
      <c r="S27" s="40"/>
      <c r="T27" s="40"/>
      <c r="U27" s="40"/>
      <c r="V27" s="40"/>
      <c r="W27" s="40"/>
      <c r="X27" s="40"/>
      <c r="Y27" s="40"/>
      <c r="Z27" s="40"/>
      <c r="AA27" s="40"/>
    </row>
    <row r="28" spans="1:38" s="393" customFormat="1" ht="15" customHeight="1">
      <c r="A28" s="471">
        <v>3</v>
      </c>
      <c r="B28" s="472">
        <v>44193</v>
      </c>
      <c r="C28" s="473"/>
      <c r="D28" s="474" t="s">
        <v>496</v>
      </c>
      <c r="E28" s="475" t="s">
        <v>600</v>
      </c>
      <c r="F28" s="475">
        <v>451</v>
      </c>
      <c r="G28" s="476">
        <v>437</v>
      </c>
      <c r="H28" s="476">
        <v>463.5</v>
      </c>
      <c r="I28" s="475" t="s">
        <v>3662</v>
      </c>
      <c r="J28" s="522" t="s">
        <v>3690</v>
      </c>
      <c r="K28" s="522">
        <f t="shared" ref="K28" si="16">H28-F28</f>
        <v>12.5</v>
      </c>
      <c r="L28" s="468">
        <f>(F28*-0.7)/100</f>
        <v>-3.157</v>
      </c>
      <c r="M28" s="469">
        <f t="shared" ref="M28" si="17">(K28+L28)/F28</f>
        <v>2.0716186252771617E-2</v>
      </c>
      <c r="N28" s="477" t="s">
        <v>599</v>
      </c>
      <c r="O28" s="470">
        <v>43834</v>
      </c>
      <c r="P28" s="7"/>
      <c r="Q28" s="7"/>
      <c r="R28" s="343" t="s">
        <v>602</v>
      </c>
      <c r="S28" s="40"/>
      <c r="T28" s="40"/>
      <c r="U28" s="40"/>
      <c r="V28" s="40"/>
      <c r="W28" s="40"/>
      <c r="X28" s="40"/>
      <c r="Y28" s="40"/>
      <c r="Z28" s="40"/>
      <c r="AA28" s="40"/>
    </row>
    <row r="29" spans="1:38" s="393" customFormat="1" ht="15" customHeight="1">
      <c r="A29" s="420">
        <v>4</v>
      </c>
      <c r="B29" s="444">
        <v>44193</v>
      </c>
      <c r="C29" s="447"/>
      <c r="D29" s="412" t="s">
        <v>76</v>
      </c>
      <c r="E29" s="413" t="s">
        <v>600</v>
      </c>
      <c r="F29" s="413" t="s">
        <v>3663</v>
      </c>
      <c r="G29" s="448">
        <v>477</v>
      </c>
      <c r="H29" s="448"/>
      <c r="I29" s="413">
        <v>505</v>
      </c>
      <c r="J29" s="519" t="s">
        <v>601</v>
      </c>
      <c r="K29" s="519"/>
      <c r="L29" s="432"/>
      <c r="M29" s="428"/>
      <c r="N29" s="433"/>
      <c r="O29" s="419"/>
      <c r="P29" s="7"/>
      <c r="Q29" s="7"/>
      <c r="R29" s="343" t="s">
        <v>602</v>
      </c>
      <c r="S29" s="40"/>
      <c r="T29" s="40"/>
      <c r="U29" s="40"/>
      <c r="V29" s="40"/>
      <c r="W29" s="40"/>
      <c r="X29" s="40"/>
      <c r="Y29" s="40"/>
      <c r="Z29" s="40"/>
      <c r="AA29" s="40"/>
    </row>
    <row r="30" spans="1:38" s="393" customFormat="1" ht="15" customHeight="1">
      <c r="A30" s="420">
        <v>5</v>
      </c>
      <c r="B30" s="444">
        <v>44194</v>
      </c>
      <c r="C30" s="447"/>
      <c r="D30" s="412" t="s">
        <v>83</v>
      </c>
      <c r="E30" s="413" t="s">
        <v>600</v>
      </c>
      <c r="F30" s="413" t="s">
        <v>3667</v>
      </c>
      <c r="G30" s="448">
        <v>799</v>
      </c>
      <c r="H30" s="448"/>
      <c r="I30" s="413" t="s">
        <v>3668</v>
      </c>
      <c r="J30" s="519" t="s">
        <v>601</v>
      </c>
      <c r="K30" s="519"/>
      <c r="L30" s="432"/>
      <c r="M30" s="428"/>
      <c r="N30" s="433"/>
      <c r="O30" s="419"/>
      <c r="P30" s="7"/>
      <c r="Q30" s="7"/>
      <c r="R30" s="343" t="s">
        <v>602</v>
      </c>
      <c r="S30" s="40"/>
      <c r="T30" s="40"/>
      <c r="U30" s="40"/>
      <c r="V30" s="40"/>
      <c r="W30" s="40"/>
      <c r="X30" s="40"/>
      <c r="Y30" s="40"/>
      <c r="Z30" s="40"/>
      <c r="AA30" s="40"/>
    </row>
    <row r="31" spans="1:38" s="393" customFormat="1" ht="15" customHeight="1">
      <c r="A31" s="471">
        <v>6</v>
      </c>
      <c r="B31" s="472">
        <v>44194</v>
      </c>
      <c r="C31" s="473"/>
      <c r="D31" s="474" t="s">
        <v>802</v>
      </c>
      <c r="E31" s="475" t="s">
        <v>600</v>
      </c>
      <c r="F31" s="475">
        <v>1232.5</v>
      </c>
      <c r="G31" s="476">
        <v>1195</v>
      </c>
      <c r="H31" s="476">
        <v>1272.5</v>
      </c>
      <c r="I31" s="475">
        <v>1290</v>
      </c>
      <c r="J31" s="522" t="s">
        <v>636</v>
      </c>
      <c r="K31" s="522">
        <f t="shared" ref="K31" si="18">H31-F31</f>
        <v>40</v>
      </c>
      <c r="L31" s="468">
        <f>(F31*-0.7)/100</f>
        <v>-8.6274999999999995</v>
      </c>
      <c r="M31" s="469">
        <f t="shared" ref="M31" si="19">(K31+L31)/F31</f>
        <v>2.5454361054766735E-2</v>
      </c>
      <c r="N31" s="477" t="s">
        <v>599</v>
      </c>
      <c r="O31" s="470">
        <v>43831</v>
      </c>
      <c r="P31" s="7"/>
      <c r="Q31" s="7"/>
      <c r="R31" s="343" t="s">
        <v>3186</v>
      </c>
      <c r="S31" s="40"/>
      <c r="T31" s="40"/>
      <c r="U31" s="40"/>
      <c r="V31" s="40"/>
      <c r="W31" s="40"/>
      <c r="X31" s="40"/>
      <c r="Y31" s="40"/>
      <c r="Z31" s="40"/>
      <c r="AA31" s="40"/>
    </row>
    <row r="32" spans="1:38" s="393" customFormat="1" ht="15" customHeight="1">
      <c r="A32" s="471">
        <v>7</v>
      </c>
      <c r="B32" s="472">
        <v>44195</v>
      </c>
      <c r="C32" s="473"/>
      <c r="D32" s="474" t="s">
        <v>236</v>
      </c>
      <c r="E32" s="475" t="s">
        <v>600</v>
      </c>
      <c r="F32" s="475">
        <v>804.5</v>
      </c>
      <c r="G32" s="476">
        <v>788</v>
      </c>
      <c r="H32" s="476">
        <v>825</v>
      </c>
      <c r="I32" s="475">
        <v>840</v>
      </c>
      <c r="J32" s="522" t="s">
        <v>3651</v>
      </c>
      <c r="K32" s="522">
        <f t="shared" ref="K32" si="20">H32-F32</f>
        <v>20.5</v>
      </c>
      <c r="L32" s="468">
        <f>(F32*-0.7)/100</f>
        <v>-5.6315</v>
      </c>
      <c r="M32" s="469">
        <f t="shared" ref="M32" si="21">(K32+L32)/F32</f>
        <v>1.8481665630826601E-2</v>
      </c>
      <c r="N32" s="477" t="s">
        <v>599</v>
      </c>
      <c r="O32" s="470">
        <v>43831</v>
      </c>
      <c r="P32" s="7"/>
      <c r="Q32" s="7"/>
      <c r="R32" s="343" t="s">
        <v>602</v>
      </c>
      <c r="S32" s="40"/>
      <c r="T32" s="40"/>
      <c r="U32" s="40"/>
      <c r="V32" s="40"/>
      <c r="W32" s="40"/>
      <c r="X32" s="40"/>
      <c r="Y32" s="40"/>
      <c r="Z32" s="40"/>
      <c r="AA32" s="40"/>
    </row>
    <row r="33" spans="1:34" s="393" customFormat="1" ht="15" customHeight="1">
      <c r="A33" s="420">
        <v>8</v>
      </c>
      <c r="B33" s="509">
        <v>44197</v>
      </c>
      <c r="C33" s="447"/>
      <c r="D33" s="412" t="s">
        <v>1220</v>
      </c>
      <c r="E33" s="413" t="s">
        <v>600</v>
      </c>
      <c r="F33" s="413" t="s">
        <v>3678</v>
      </c>
      <c r="G33" s="448">
        <v>768</v>
      </c>
      <c r="H33" s="448"/>
      <c r="I33" s="413" t="s">
        <v>3679</v>
      </c>
      <c r="J33" s="519" t="s">
        <v>601</v>
      </c>
      <c r="K33" s="519"/>
      <c r="L33" s="432"/>
      <c r="M33" s="428"/>
      <c r="N33" s="433"/>
      <c r="O33" s="419"/>
      <c r="P33" s="7"/>
      <c r="Q33" s="7"/>
      <c r="R33" s="343" t="s">
        <v>3186</v>
      </c>
      <c r="S33" s="40"/>
      <c r="T33" s="40"/>
      <c r="U33" s="40"/>
      <c r="V33" s="40"/>
      <c r="W33" s="40"/>
      <c r="X33" s="40"/>
      <c r="Y33" s="40"/>
      <c r="Z33" s="40"/>
      <c r="AA33" s="40"/>
    </row>
    <row r="34" spans="1:34" s="393" customFormat="1" ht="15" customHeight="1">
      <c r="A34" s="471">
        <v>9</v>
      </c>
      <c r="B34" s="472">
        <v>44197</v>
      </c>
      <c r="C34" s="473"/>
      <c r="D34" s="474" t="s">
        <v>527</v>
      </c>
      <c r="E34" s="475" t="s">
        <v>600</v>
      </c>
      <c r="F34" s="475">
        <v>196</v>
      </c>
      <c r="G34" s="476">
        <v>190</v>
      </c>
      <c r="H34" s="476">
        <v>203</v>
      </c>
      <c r="I34" s="475">
        <v>205</v>
      </c>
      <c r="J34" s="522" t="s">
        <v>3691</v>
      </c>
      <c r="K34" s="522">
        <f t="shared" ref="K34" si="22">H34-F34</f>
        <v>7</v>
      </c>
      <c r="L34" s="468">
        <f>(F34*-0.7)/100</f>
        <v>-1.3719999999999999</v>
      </c>
      <c r="M34" s="469">
        <f t="shared" ref="M34" si="23">(K34+L34)/F34</f>
        <v>2.8714285714285716E-2</v>
      </c>
      <c r="N34" s="477" t="s">
        <v>599</v>
      </c>
      <c r="O34" s="470">
        <v>43834</v>
      </c>
      <c r="P34" s="7"/>
      <c r="Q34" s="7"/>
      <c r="R34" s="343" t="s">
        <v>602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34" s="393" customFormat="1" ht="15" customHeight="1">
      <c r="A35" s="420">
        <v>10</v>
      </c>
      <c r="B35" s="509">
        <v>44200</v>
      </c>
      <c r="C35" s="447"/>
      <c r="D35" s="412" t="s">
        <v>299</v>
      </c>
      <c r="E35" s="413" t="s">
        <v>600</v>
      </c>
      <c r="F35" s="413" t="s">
        <v>3696</v>
      </c>
      <c r="G35" s="448">
        <v>320</v>
      </c>
      <c r="H35" s="448"/>
      <c r="I35" s="413">
        <v>345</v>
      </c>
      <c r="J35" s="519" t="s">
        <v>601</v>
      </c>
      <c r="K35" s="519"/>
      <c r="L35" s="432"/>
      <c r="M35" s="428"/>
      <c r="N35" s="433"/>
      <c r="O35" s="419"/>
      <c r="P35" s="7"/>
      <c r="Q35" s="7"/>
      <c r="R35" s="343" t="s">
        <v>3186</v>
      </c>
      <c r="S35" s="40"/>
      <c r="T35" s="40"/>
      <c r="U35" s="40"/>
      <c r="V35" s="40"/>
      <c r="W35" s="40"/>
      <c r="X35" s="40"/>
      <c r="Y35" s="40"/>
      <c r="Z35" s="40"/>
      <c r="AA35" s="40"/>
    </row>
    <row r="36" spans="1:34" s="393" customFormat="1" ht="15" customHeight="1">
      <c r="A36" s="420"/>
      <c r="B36" s="509"/>
      <c r="C36" s="447"/>
      <c r="D36" s="412"/>
      <c r="E36" s="413"/>
      <c r="F36" s="413"/>
      <c r="G36" s="448"/>
      <c r="H36" s="448"/>
      <c r="I36" s="413"/>
      <c r="J36" s="519"/>
      <c r="K36" s="519"/>
      <c r="L36" s="432"/>
      <c r="M36" s="428"/>
      <c r="N36" s="433"/>
      <c r="O36" s="419"/>
      <c r="P36" s="7"/>
      <c r="Q36" s="7"/>
      <c r="R36" s="343"/>
      <c r="S36" s="40"/>
      <c r="T36" s="40"/>
      <c r="U36" s="40"/>
      <c r="V36" s="40"/>
      <c r="W36" s="40"/>
      <c r="X36" s="40"/>
      <c r="Y36" s="40"/>
      <c r="Z36" s="40"/>
      <c r="AA36" s="40"/>
    </row>
    <row r="37" spans="1:34" s="393" customFormat="1" ht="15" customHeight="1">
      <c r="A37" s="420"/>
      <c r="B37" s="509"/>
      <c r="C37" s="447"/>
      <c r="D37" s="412"/>
      <c r="E37" s="413"/>
      <c r="F37" s="413"/>
      <c r="G37" s="448"/>
      <c r="H37" s="448"/>
      <c r="I37" s="413"/>
      <c r="J37" s="519"/>
      <c r="K37" s="519"/>
      <c r="L37" s="432"/>
      <c r="M37" s="428"/>
      <c r="N37" s="433"/>
      <c r="O37" s="419"/>
      <c r="P37" s="7"/>
      <c r="Q37" s="7"/>
      <c r="R37" s="343"/>
      <c r="S37" s="40"/>
      <c r="T37" s="40"/>
      <c r="U37" s="40"/>
      <c r="V37" s="40"/>
      <c r="W37" s="40"/>
      <c r="X37" s="40"/>
      <c r="Y37" s="40"/>
      <c r="Z37" s="40"/>
      <c r="AA37" s="40"/>
    </row>
    <row r="38" spans="1:34" s="393" customFormat="1" ht="15" customHeight="1">
      <c r="A38" s="420"/>
      <c r="B38" s="509"/>
      <c r="C38" s="447"/>
      <c r="D38" s="412"/>
      <c r="E38" s="413"/>
      <c r="F38" s="413"/>
      <c r="G38" s="448"/>
      <c r="H38" s="448"/>
      <c r="I38" s="413"/>
      <c r="J38" s="519"/>
      <c r="K38" s="519"/>
      <c r="L38" s="432"/>
      <c r="M38" s="428"/>
      <c r="N38" s="433"/>
      <c r="O38" s="419"/>
      <c r="P38" s="7"/>
      <c r="Q38" s="7"/>
      <c r="R38" s="343"/>
      <c r="S38" s="40"/>
      <c r="T38" s="40"/>
      <c r="U38" s="40"/>
      <c r="V38" s="40"/>
      <c r="W38" s="40"/>
      <c r="X38" s="40"/>
      <c r="Y38" s="40"/>
      <c r="Z38" s="40"/>
      <c r="AA38" s="40"/>
    </row>
    <row r="39" spans="1:34" s="393" customFormat="1" ht="15" customHeight="1">
      <c r="A39" s="420"/>
      <c r="B39" s="444"/>
      <c r="C39" s="447"/>
      <c r="D39" s="412"/>
      <c r="E39" s="413"/>
      <c r="F39" s="413"/>
      <c r="G39" s="448"/>
      <c r="H39" s="448"/>
      <c r="I39" s="413"/>
      <c r="J39" s="519"/>
      <c r="K39" s="519"/>
      <c r="L39" s="432"/>
      <c r="M39" s="428"/>
      <c r="N39" s="433"/>
      <c r="O39" s="419"/>
      <c r="P39" s="7"/>
      <c r="Q39" s="7"/>
      <c r="R39" s="343"/>
      <c r="S39" s="40"/>
      <c r="T39" s="40"/>
      <c r="U39" s="40"/>
      <c r="V39" s="40"/>
      <c r="W39" s="40"/>
      <c r="X39" s="40"/>
      <c r="Y39" s="40"/>
      <c r="Z39" s="40"/>
      <c r="AA39" s="40"/>
    </row>
    <row r="40" spans="1:34" s="393" customFormat="1" ht="15" customHeight="1">
      <c r="A40" s="420"/>
      <c r="B40" s="444"/>
      <c r="C40" s="447"/>
      <c r="D40" s="410"/>
      <c r="E40" s="413"/>
      <c r="F40" s="413"/>
      <c r="G40" s="448"/>
      <c r="H40" s="448"/>
      <c r="I40" s="413"/>
      <c r="J40" s="376"/>
      <c r="K40" s="376"/>
      <c r="L40" s="430"/>
      <c r="M40" s="428"/>
      <c r="N40" s="404"/>
      <c r="O40" s="419"/>
      <c r="P40" s="7"/>
      <c r="Q40" s="7"/>
      <c r="R40" s="343"/>
      <c r="S40" s="40"/>
      <c r="T40" s="40"/>
      <c r="U40" s="40"/>
      <c r="V40" s="40"/>
      <c r="W40" s="40"/>
      <c r="X40" s="40"/>
      <c r="Y40" s="40"/>
      <c r="Z40" s="40"/>
      <c r="AA40" s="40"/>
    </row>
    <row r="41" spans="1:34" ht="44.25" customHeight="1">
      <c r="A41" s="23" t="s">
        <v>603</v>
      </c>
      <c r="B41" s="39"/>
      <c r="C41" s="39"/>
      <c r="D41" s="40"/>
      <c r="E41" s="36"/>
      <c r="F41" s="36"/>
      <c r="G41" s="35"/>
      <c r="H41" s="35" t="s">
        <v>3632</v>
      </c>
      <c r="I41" s="36"/>
      <c r="J41" s="17"/>
      <c r="K41" s="79"/>
      <c r="L41" s="80"/>
      <c r="M41" s="79"/>
      <c r="N41" s="81"/>
      <c r="O41" s="79"/>
      <c r="P41" s="7"/>
      <c r="Q41" s="436"/>
      <c r="R41" s="449"/>
      <c r="S41" s="436"/>
      <c r="T41" s="436"/>
      <c r="U41" s="436"/>
      <c r="V41" s="436"/>
      <c r="W41" s="436"/>
      <c r="X41" s="436"/>
      <c r="Y41" s="436"/>
      <c r="Z41" s="40"/>
      <c r="AA41" s="40"/>
      <c r="AB41" s="40"/>
    </row>
    <row r="42" spans="1:34" s="6" customFormat="1">
      <c r="A42" s="29" t="s">
        <v>604</v>
      </c>
      <c r="B42" s="23"/>
      <c r="C42" s="23"/>
      <c r="D42" s="23"/>
      <c r="E42" s="5"/>
      <c r="F42" s="30" t="s">
        <v>605</v>
      </c>
      <c r="G42" s="41"/>
      <c r="H42" s="42"/>
      <c r="I42" s="82"/>
      <c r="J42" s="17"/>
      <c r="K42" s="83"/>
      <c r="L42" s="84"/>
      <c r="M42" s="85"/>
      <c r="N42" s="86"/>
      <c r="O42" s="87"/>
      <c r="P42" s="5"/>
      <c r="Q42" s="4"/>
      <c r="R42" s="12"/>
      <c r="Z42" s="9"/>
      <c r="AA42" s="9"/>
      <c r="AB42" s="9"/>
      <c r="AC42" s="9"/>
      <c r="AD42" s="9"/>
      <c r="AE42" s="9"/>
      <c r="AF42" s="9"/>
      <c r="AG42" s="9"/>
      <c r="AH42" s="9"/>
    </row>
    <row r="43" spans="1:34" s="9" customFormat="1" ht="14.25" customHeight="1">
      <c r="A43" s="29"/>
      <c r="B43" s="23"/>
      <c r="C43" s="23"/>
      <c r="D43" s="23"/>
      <c r="E43" s="32"/>
      <c r="F43" s="30" t="s">
        <v>607</v>
      </c>
      <c r="G43" s="41"/>
      <c r="H43" s="42"/>
      <c r="I43" s="82"/>
      <c r="J43" s="17"/>
      <c r="K43" s="83"/>
      <c r="L43" s="84"/>
      <c r="M43" s="85"/>
      <c r="N43" s="86"/>
      <c r="O43" s="87"/>
      <c r="P43" s="5"/>
      <c r="Q43" s="4"/>
      <c r="R43" s="12"/>
      <c r="S43" s="6"/>
      <c r="Y43" s="6"/>
      <c r="Z43" s="6"/>
    </row>
    <row r="44" spans="1:34" s="9" customFormat="1" ht="14.25" customHeight="1">
      <c r="A44" s="23"/>
      <c r="B44" s="23"/>
      <c r="C44" s="23"/>
      <c r="D44" s="23"/>
      <c r="E44" s="32"/>
      <c r="F44" s="17"/>
      <c r="G44" s="17"/>
      <c r="H44" s="31"/>
      <c r="I44" s="36"/>
      <c r="J44" s="71"/>
      <c r="K44" s="68"/>
      <c r="L44" s="69"/>
      <c r="M44" s="17"/>
      <c r="N44" s="72"/>
      <c r="O44" s="57"/>
      <c r="P44" s="8"/>
      <c r="Q44" s="4"/>
      <c r="R44" s="12"/>
      <c r="S44" s="6"/>
      <c r="Y44" s="6"/>
      <c r="Z44" s="6"/>
    </row>
    <row r="45" spans="1:34" s="9" customFormat="1" ht="15">
      <c r="A45" s="43" t="s">
        <v>614</v>
      </c>
      <c r="B45" s="43"/>
      <c r="C45" s="43"/>
      <c r="D45" s="43"/>
      <c r="E45" s="32"/>
      <c r="F45" s="17"/>
      <c r="G45" s="12"/>
      <c r="H45" s="17"/>
      <c r="I45" s="12"/>
      <c r="J45" s="88"/>
      <c r="K45" s="12"/>
      <c r="L45" s="12"/>
      <c r="M45" s="12"/>
      <c r="N45" s="12"/>
      <c r="O45" s="89"/>
      <c r="P45"/>
      <c r="Q45" s="4"/>
      <c r="R45" s="12"/>
      <c r="S45" s="6"/>
      <c r="Y45" s="6"/>
      <c r="Z45" s="6"/>
    </row>
    <row r="46" spans="1:34" s="9" customFormat="1" ht="38.25">
      <c r="A46" s="21" t="s">
        <v>16</v>
      </c>
      <c r="B46" s="21" t="s">
        <v>575</v>
      </c>
      <c r="C46" s="21"/>
      <c r="D46" s="22" t="s">
        <v>588</v>
      </c>
      <c r="E46" s="21" t="s">
        <v>589</v>
      </c>
      <c r="F46" s="21" t="s">
        <v>590</v>
      </c>
      <c r="G46" s="21" t="s">
        <v>609</v>
      </c>
      <c r="H46" s="21" t="s">
        <v>592</v>
      </c>
      <c r="I46" s="21" t="s">
        <v>593</v>
      </c>
      <c r="J46" s="20" t="s">
        <v>594</v>
      </c>
      <c r="K46" s="77" t="s">
        <v>615</v>
      </c>
      <c r="L46" s="63" t="s">
        <v>3630</v>
      </c>
      <c r="M46" s="77" t="s">
        <v>611</v>
      </c>
      <c r="N46" s="21" t="s">
        <v>612</v>
      </c>
      <c r="O46" s="20" t="s">
        <v>597</v>
      </c>
      <c r="P46" s="90" t="s">
        <v>598</v>
      </c>
      <c r="Q46" s="4"/>
      <c r="R46" s="17"/>
      <c r="S46" s="6"/>
      <c r="Y46" s="6"/>
      <c r="Z46" s="6"/>
    </row>
    <row r="47" spans="1:34" s="393" customFormat="1" ht="13.9" customHeight="1">
      <c r="A47" s="523">
        <v>1</v>
      </c>
      <c r="B47" s="520">
        <v>44196</v>
      </c>
      <c r="C47" s="482"/>
      <c r="D47" s="480" t="s">
        <v>3669</v>
      </c>
      <c r="E47" s="481" t="s">
        <v>600</v>
      </c>
      <c r="F47" s="475">
        <v>739</v>
      </c>
      <c r="G47" s="524">
        <v>725</v>
      </c>
      <c r="H47" s="475">
        <v>747</v>
      </c>
      <c r="I47" s="521" t="s">
        <v>3670</v>
      </c>
      <c r="J47" s="478" t="s">
        <v>3680</v>
      </c>
      <c r="K47" s="522">
        <f t="shared" ref="K47" si="24">H47-F47</f>
        <v>8</v>
      </c>
      <c r="L47" s="468">
        <f t="shared" ref="L47" si="25">(H47*N47)*0.035%</f>
        <v>261.45000000000005</v>
      </c>
      <c r="M47" s="483">
        <f t="shared" ref="M47" si="26">(K47*N47)-L47</f>
        <v>7738.55</v>
      </c>
      <c r="N47" s="478">
        <v>1000</v>
      </c>
      <c r="O47" s="479" t="s">
        <v>599</v>
      </c>
      <c r="P47" s="470">
        <v>43831</v>
      </c>
      <c r="Q47" s="387"/>
      <c r="R47" s="343" t="s">
        <v>3186</v>
      </c>
      <c r="S47" s="40"/>
      <c r="Y47" s="40"/>
      <c r="Z47" s="40"/>
    </row>
    <row r="48" spans="1:34" s="393" customFormat="1" ht="13.9" customHeight="1">
      <c r="A48" s="523">
        <v>2</v>
      </c>
      <c r="B48" s="520">
        <v>44196</v>
      </c>
      <c r="C48" s="482"/>
      <c r="D48" s="480" t="s">
        <v>3671</v>
      </c>
      <c r="E48" s="481" t="s">
        <v>600</v>
      </c>
      <c r="F48" s="475">
        <v>597.5</v>
      </c>
      <c r="G48" s="524">
        <v>588</v>
      </c>
      <c r="H48" s="475">
        <v>607.5</v>
      </c>
      <c r="I48" s="521" t="s">
        <v>3672</v>
      </c>
      <c r="J48" s="478" t="s">
        <v>3646</v>
      </c>
      <c r="K48" s="522">
        <f t="shared" ref="K48" si="27">H48-F48</f>
        <v>10</v>
      </c>
      <c r="L48" s="468">
        <f t="shared" ref="L48" si="28">(H48*N48)*0.035%</f>
        <v>287.04375000000005</v>
      </c>
      <c r="M48" s="483">
        <f t="shared" ref="M48" si="29">(K48*N48)-L48</f>
        <v>13212.956249999999</v>
      </c>
      <c r="N48" s="478">
        <v>1350</v>
      </c>
      <c r="O48" s="479" t="s">
        <v>599</v>
      </c>
      <c r="P48" s="470">
        <v>43831</v>
      </c>
      <c r="Q48" s="387"/>
      <c r="R48" s="343" t="s">
        <v>602</v>
      </c>
      <c r="S48" s="40"/>
      <c r="Y48" s="40"/>
      <c r="Z48" s="40"/>
    </row>
    <row r="49" spans="1:34" s="393" customFormat="1" ht="13.9" customHeight="1">
      <c r="A49" s="523">
        <v>3</v>
      </c>
      <c r="B49" s="520">
        <v>44196</v>
      </c>
      <c r="C49" s="482"/>
      <c r="D49" s="480" t="s">
        <v>3673</v>
      </c>
      <c r="E49" s="481" t="s">
        <v>600</v>
      </c>
      <c r="F49" s="475">
        <v>981</v>
      </c>
      <c r="G49" s="524">
        <v>966</v>
      </c>
      <c r="H49" s="475">
        <v>992</v>
      </c>
      <c r="I49" s="521">
        <v>1010</v>
      </c>
      <c r="J49" s="478" t="s">
        <v>3647</v>
      </c>
      <c r="K49" s="522">
        <f t="shared" ref="K49" si="30">H49-F49</f>
        <v>11</v>
      </c>
      <c r="L49" s="468">
        <f t="shared" ref="L49" si="31">(H49*N49)*0.035%</f>
        <v>295.12000000000006</v>
      </c>
      <c r="M49" s="483">
        <f t="shared" ref="M49" si="32">(K49*N49)-L49</f>
        <v>9054.8799999999992</v>
      </c>
      <c r="N49" s="478">
        <v>850</v>
      </c>
      <c r="O49" s="479" t="s">
        <v>599</v>
      </c>
      <c r="P49" s="470">
        <v>43831</v>
      </c>
      <c r="Q49" s="387"/>
      <c r="R49" s="343" t="s">
        <v>3186</v>
      </c>
      <c r="S49" s="40"/>
      <c r="Y49" s="40"/>
      <c r="Z49" s="40"/>
    </row>
    <row r="50" spans="1:34" s="393" customFormat="1" ht="13.9" customHeight="1">
      <c r="A50" s="527">
        <v>4</v>
      </c>
      <c r="B50" s="528">
        <v>44197</v>
      </c>
      <c r="C50" s="529"/>
      <c r="D50" s="530" t="s">
        <v>3666</v>
      </c>
      <c r="E50" s="531" t="s">
        <v>3627</v>
      </c>
      <c r="F50" s="532">
        <v>14035</v>
      </c>
      <c r="G50" s="532">
        <v>14160</v>
      </c>
      <c r="H50" s="532">
        <v>14160</v>
      </c>
      <c r="I50" s="533">
        <v>13800</v>
      </c>
      <c r="J50" s="533" t="s">
        <v>3693</v>
      </c>
      <c r="K50" s="534">
        <f>F50-H50</f>
        <v>-125</v>
      </c>
      <c r="L50" s="535">
        <f t="shared" ref="L50" si="33">(H50*N50)*0.035%</f>
        <v>371.70000000000005</v>
      </c>
      <c r="M50" s="536">
        <f t="shared" ref="M50" si="34">(K50*N50)-L50</f>
        <v>-9746.7000000000007</v>
      </c>
      <c r="N50" s="533">
        <v>75</v>
      </c>
      <c r="O50" s="537" t="s">
        <v>663</v>
      </c>
      <c r="P50" s="538">
        <v>43834</v>
      </c>
      <c r="Q50" s="387"/>
      <c r="R50" s="343" t="s">
        <v>602</v>
      </c>
      <c r="S50" s="40"/>
      <c r="Y50" s="40"/>
      <c r="Z50" s="40"/>
    </row>
    <row r="51" spans="1:34" s="393" customFormat="1" ht="13.9" customHeight="1">
      <c r="A51" s="523">
        <v>5</v>
      </c>
      <c r="B51" s="520">
        <v>44197</v>
      </c>
      <c r="C51" s="482"/>
      <c r="D51" s="480" t="s">
        <v>3665</v>
      </c>
      <c r="E51" s="481" t="s">
        <v>600</v>
      </c>
      <c r="F51" s="475">
        <v>575</v>
      </c>
      <c r="G51" s="524">
        <v>564</v>
      </c>
      <c r="H51" s="475">
        <v>584.5</v>
      </c>
      <c r="I51" s="521">
        <v>595</v>
      </c>
      <c r="J51" s="478" t="s">
        <v>3641</v>
      </c>
      <c r="K51" s="522">
        <f t="shared" ref="K51" si="35">H51-F51</f>
        <v>9.5</v>
      </c>
      <c r="L51" s="468">
        <f t="shared" ref="L51" si="36">(H51*N51)*0.035%</f>
        <v>245.49000000000004</v>
      </c>
      <c r="M51" s="483">
        <f t="shared" ref="M51" si="37">(K51*N51)-L51</f>
        <v>11154.51</v>
      </c>
      <c r="N51" s="478">
        <v>1200</v>
      </c>
      <c r="O51" s="479" t="s">
        <v>599</v>
      </c>
      <c r="P51" s="539">
        <v>43831</v>
      </c>
      <c r="Q51" s="387"/>
      <c r="R51" s="343" t="s">
        <v>3186</v>
      </c>
      <c r="S51" s="40"/>
      <c r="Y51" s="40"/>
      <c r="Z51" s="40"/>
    </row>
    <row r="52" spans="1:34" s="393" customFormat="1" ht="13.9" customHeight="1">
      <c r="A52" s="523">
        <v>6</v>
      </c>
      <c r="B52" s="520">
        <v>44197</v>
      </c>
      <c r="C52" s="482"/>
      <c r="D52" s="480" t="s">
        <v>3676</v>
      </c>
      <c r="E52" s="481" t="s">
        <v>600</v>
      </c>
      <c r="F52" s="475">
        <v>2397.5</v>
      </c>
      <c r="G52" s="524">
        <v>2345</v>
      </c>
      <c r="H52" s="475">
        <v>2423.5</v>
      </c>
      <c r="I52" s="521" t="s">
        <v>3677</v>
      </c>
      <c r="J52" s="478" t="s">
        <v>3692</v>
      </c>
      <c r="K52" s="522">
        <f t="shared" ref="K52:K54" si="38">H52-F52</f>
        <v>26</v>
      </c>
      <c r="L52" s="468">
        <f t="shared" ref="L52:L53" si="39">(H52*N52)*0.035%</f>
        <v>254.46750000000003</v>
      </c>
      <c r="M52" s="483">
        <f t="shared" ref="M52:M53" si="40">(K52*N52)-L52</f>
        <v>7545.5325000000003</v>
      </c>
      <c r="N52" s="478">
        <v>300</v>
      </c>
      <c r="O52" s="479" t="s">
        <v>599</v>
      </c>
      <c r="P52" s="470">
        <v>43834</v>
      </c>
      <c r="Q52" s="387"/>
      <c r="R52" s="343" t="s">
        <v>602</v>
      </c>
      <c r="S52" s="40"/>
      <c r="Y52" s="40"/>
      <c r="Z52" s="40"/>
    </row>
    <row r="53" spans="1:34" s="393" customFormat="1" ht="13.9" customHeight="1">
      <c r="A53" s="523">
        <v>7</v>
      </c>
      <c r="B53" s="520">
        <v>44200</v>
      </c>
      <c r="C53" s="482"/>
      <c r="D53" s="480" t="s">
        <v>3694</v>
      </c>
      <c r="E53" s="481" t="s">
        <v>600</v>
      </c>
      <c r="F53" s="475">
        <v>466.5</v>
      </c>
      <c r="G53" s="524">
        <v>460</v>
      </c>
      <c r="H53" s="475">
        <v>470.5</v>
      </c>
      <c r="I53" s="521">
        <v>480</v>
      </c>
      <c r="J53" s="478" t="s">
        <v>3700</v>
      </c>
      <c r="K53" s="522">
        <f t="shared" ref="K53" si="41">H53-F53</f>
        <v>4</v>
      </c>
      <c r="L53" s="468">
        <f t="shared" si="39"/>
        <v>362.28500000000003</v>
      </c>
      <c r="M53" s="483">
        <f t="shared" si="40"/>
        <v>8437.7150000000001</v>
      </c>
      <c r="N53" s="478">
        <v>2200</v>
      </c>
      <c r="O53" s="479" t="s">
        <v>599</v>
      </c>
      <c r="P53" s="539">
        <v>43834</v>
      </c>
      <c r="Q53" s="387"/>
      <c r="R53" s="343" t="s">
        <v>3186</v>
      </c>
      <c r="S53" s="40"/>
      <c r="Y53" s="40"/>
      <c r="Z53" s="40"/>
    </row>
    <row r="54" spans="1:34" s="393" customFormat="1" ht="13.9" customHeight="1">
      <c r="A54" s="523">
        <v>8</v>
      </c>
      <c r="B54" s="520">
        <v>44200</v>
      </c>
      <c r="C54" s="482"/>
      <c r="D54" s="480" t="s">
        <v>3695</v>
      </c>
      <c r="E54" s="481" t="s">
        <v>600</v>
      </c>
      <c r="F54" s="475">
        <v>593.5</v>
      </c>
      <c r="G54" s="524">
        <v>583</v>
      </c>
      <c r="H54" s="475">
        <v>601.5</v>
      </c>
      <c r="I54" s="521">
        <v>615</v>
      </c>
      <c r="J54" s="478" t="s">
        <v>3641</v>
      </c>
      <c r="K54" s="522">
        <f t="shared" si="38"/>
        <v>8</v>
      </c>
      <c r="L54" s="468">
        <f t="shared" ref="L54" si="42">(H54*N54)*0.035%</f>
        <v>252.63000000000002</v>
      </c>
      <c r="M54" s="483">
        <f t="shared" ref="M54" si="43">(K54*N54)-L54</f>
        <v>9347.3700000000008</v>
      </c>
      <c r="N54" s="478">
        <v>1200</v>
      </c>
      <c r="O54" s="479" t="s">
        <v>599</v>
      </c>
      <c r="P54" s="539">
        <v>43834</v>
      </c>
      <c r="Q54" s="387"/>
      <c r="R54" s="343" t="s">
        <v>3186</v>
      </c>
      <c r="S54" s="40"/>
      <c r="Y54" s="40"/>
      <c r="Z54" s="40"/>
    </row>
    <row r="55" spans="1:34" s="393" customFormat="1" ht="13.9" customHeight="1">
      <c r="A55" s="523">
        <v>9</v>
      </c>
      <c r="B55" s="520">
        <v>44200</v>
      </c>
      <c r="C55" s="482"/>
      <c r="D55" s="480" t="s">
        <v>3698</v>
      </c>
      <c r="E55" s="481" t="s">
        <v>600</v>
      </c>
      <c r="F55" s="475">
        <v>904</v>
      </c>
      <c r="G55" s="524">
        <v>885</v>
      </c>
      <c r="H55" s="475">
        <v>917.5</v>
      </c>
      <c r="I55" s="521">
        <v>930</v>
      </c>
      <c r="J55" s="478" t="s">
        <v>3699</v>
      </c>
      <c r="K55" s="522">
        <f t="shared" ref="K55" si="44">H55-F55</f>
        <v>13.5</v>
      </c>
      <c r="L55" s="468">
        <f t="shared" ref="L55" si="45">(H55*N55)*0.035%</f>
        <v>240.84375000000003</v>
      </c>
      <c r="M55" s="483">
        <f t="shared" ref="M55" si="46">(K55*N55)-L55</f>
        <v>9884.15625</v>
      </c>
      <c r="N55" s="478">
        <v>750</v>
      </c>
      <c r="O55" s="479" t="s">
        <v>599</v>
      </c>
      <c r="P55" s="539">
        <v>43834</v>
      </c>
      <c r="Q55" s="387"/>
      <c r="R55" s="343" t="s">
        <v>3186</v>
      </c>
      <c r="S55" s="40"/>
      <c r="Y55" s="40"/>
      <c r="Z55" s="40"/>
    </row>
    <row r="56" spans="1:34" s="393" customFormat="1" ht="13.9" customHeight="1">
      <c r="A56" s="508">
        <v>10</v>
      </c>
      <c r="B56" s="509">
        <v>44200</v>
      </c>
      <c r="C56" s="445"/>
      <c r="D56" s="438" t="s">
        <v>3701</v>
      </c>
      <c r="E56" s="439" t="s">
        <v>600</v>
      </c>
      <c r="F56" s="413" t="s">
        <v>3702</v>
      </c>
      <c r="G56" s="413">
        <v>534</v>
      </c>
      <c r="H56" s="413"/>
      <c r="I56" s="376">
        <v>565</v>
      </c>
      <c r="J56" s="510" t="s">
        <v>601</v>
      </c>
      <c r="K56" s="514"/>
      <c r="L56" s="515"/>
      <c r="M56" s="511"/>
      <c r="N56" s="510"/>
      <c r="O56" s="512"/>
      <c r="P56" s="513"/>
      <c r="Q56" s="387"/>
      <c r="R56" s="343" t="s">
        <v>602</v>
      </c>
      <c r="S56" s="40"/>
      <c r="Y56" s="40"/>
      <c r="Z56" s="40"/>
    </row>
    <row r="57" spans="1:34" s="393" customFormat="1" ht="13.9" customHeight="1">
      <c r="A57" s="508"/>
      <c r="B57" s="509"/>
      <c r="C57" s="445"/>
      <c r="D57" s="438"/>
      <c r="E57" s="439"/>
      <c r="F57" s="413"/>
      <c r="G57" s="413"/>
      <c r="H57" s="413"/>
      <c r="I57" s="376"/>
      <c r="J57" s="510"/>
      <c r="K57" s="514"/>
      <c r="L57" s="515"/>
      <c r="M57" s="511"/>
      <c r="N57" s="510"/>
      <c r="O57" s="512"/>
      <c r="P57" s="513"/>
      <c r="Q57" s="387"/>
      <c r="R57" s="343"/>
      <c r="S57" s="40"/>
      <c r="Y57" s="40"/>
      <c r="Z57" s="40"/>
    </row>
    <row r="58" spans="1:34" s="393" customFormat="1" ht="13.9" customHeight="1">
      <c r="A58" s="508"/>
      <c r="B58" s="509"/>
      <c r="C58" s="445"/>
      <c r="D58" s="438"/>
      <c r="E58" s="439"/>
      <c r="F58" s="413"/>
      <c r="G58" s="413"/>
      <c r="H58" s="413"/>
      <c r="I58" s="376"/>
      <c r="J58" s="510"/>
      <c r="K58" s="514"/>
      <c r="L58" s="515"/>
      <c r="M58" s="511"/>
      <c r="N58" s="510"/>
      <c r="O58" s="512"/>
      <c r="P58" s="513"/>
      <c r="Q58" s="387"/>
      <c r="R58" s="343"/>
      <c r="S58" s="40"/>
      <c r="Y58" s="40"/>
      <c r="Z58" s="40"/>
    </row>
    <row r="59" spans="1:34" s="393" customFormat="1" ht="13.9" customHeight="1">
      <c r="A59" s="446"/>
      <c r="B59" s="444"/>
      <c r="C59" s="445"/>
      <c r="D59" s="438"/>
      <c r="E59" s="439"/>
      <c r="F59" s="413"/>
      <c r="G59" s="413"/>
      <c r="H59" s="413"/>
      <c r="I59" s="376"/>
      <c r="J59" s="376"/>
      <c r="K59" s="376"/>
      <c r="L59" s="376"/>
      <c r="M59" s="376"/>
      <c r="N59" s="376"/>
      <c r="O59" s="376"/>
      <c r="P59" s="376"/>
      <c r="Q59" s="387"/>
      <c r="R59" s="343"/>
      <c r="S59" s="40"/>
      <c r="Y59" s="40"/>
      <c r="Z59" s="40"/>
    </row>
    <row r="60" spans="1:34" s="393" customFormat="1" ht="13.9" customHeight="1">
      <c r="A60" s="456"/>
      <c r="B60" s="450"/>
      <c r="C60" s="457"/>
      <c r="D60" s="458"/>
      <c r="E60" s="377"/>
      <c r="F60" s="425"/>
      <c r="G60" s="425"/>
      <c r="H60" s="425"/>
      <c r="I60" s="421"/>
      <c r="J60" s="421"/>
      <c r="K60" s="421"/>
      <c r="L60" s="421"/>
      <c r="M60" s="421"/>
      <c r="N60" s="421"/>
      <c r="O60" s="421"/>
      <c r="P60" s="421"/>
      <c r="Q60" s="387"/>
      <c r="R60" s="343"/>
      <c r="S60" s="40"/>
      <c r="Y60" s="40"/>
      <c r="Z60" s="40"/>
    </row>
    <row r="61" spans="1:34" s="6" customFormat="1">
      <c r="A61" s="44"/>
      <c r="B61" s="45"/>
      <c r="C61" s="46"/>
      <c r="D61" s="47"/>
      <c r="E61" s="48"/>
      <c r="F61" s="49"/>
      <c r="G61" s="49"/>
      <c r="H61" s="49"/>
      <c r="I61" s="49"/>
      <c r="J61" s="17"/>
      <c r="K61" s="91"/>
      <c r="L61" s="91"/>
      <c r="M61" s="17"/>
      <c r="N61" s="16"/>
      <c r="O61" s="92"/>
      <c r="P61" s="5"/>
      <c r="Q61" s="4"/>
      <c r="R61" s="17"/>
      <c r="Z61" s="9"/>
      <c r="AA61" s="9"/>
      <c r="AB61" s="9"/>
      <c r="AC61" s="9"/>
      <c r="AD61" s="9"/>
      <c r="AE61" s="9"/>
      <c r="AF61" s="9"/>
      <c r="AG61" s="9"/>
      <c r="AH61" s="9"/>
    </row>
    <row r="62" spans="1:34" s="6" customFormat="1" ht="15">
      <c r="A62" s="50" t="s">
        <v>616</v>
      </c>
      <c r="B62" s="50"/>
      <c r="C62" s="50"/>
      <c r="D62" s="50"/>
      <c r="E62" s="51"/>
      <c r="F62" s="49"/>
      <c r="G62" s="49"/>
      <c r="H62" s="49"/>
      <c r="I62" s="49"/>
      <c r="J62" s="53"/>
      <c r="K62" s="12"/>
      <c r="L62" s="12"/>
      <c r="M62" s="12"/>
      <c r="N62" s="11"/>
      <c r="O62" s="53"/>
      <c r="P62" s="5"/>
      <c r="Q62" s="4"/>
      <c r="R62" s="17"/>
      <c r="Z62" s="9"/>
      <c r="AA62" s="9"/>
      <c r="AB62" s="9"/>
      <c r="AC62" s="9"/>
      <c r="AD62" s="9"/>
      <c r="AE62" s="9"/>
      <c r="AF62" s="9"/>
      <c r="AG62" s="9"/>
      <c r="AH62" s="9"/>
    </row>
    <row r="63" spans="1:34" s="6" customFormat="1" ht="38.25">
      <c r="A63" s="21" t="s">
        <v>16</v>
      </c>
      <c r="B63" s="21" t="s">
        <v>575</v>
      </c>
      <c r="C63" s="21"/>
      <c r="D63" s="22" t="s">
        <v>588</v>
      </c>
      <c r="E63" s="21" t="s">
        <v>589</v>
      </c>
      <c r="F63" s="21" t="s">
        <v>590</v>
      </c>
      <c r="G63" s="52" t="s">
        <v>609</v>
      </c>
      <c r="H63" s="21" t="s">
        <v>592</v>
      </c>
      <c r="I63" s="21" t="s">
        <v>593</v>
      </c>
      <c r="J63" s="20" t="s">
        <v>594</v>
      </c>
      <c r="K63" s="20" t="s">
        <v>617</v>
      </c>
      <c r="L63" s="63" t="s">
        <v>3630</v>
      </c>
      <c r="M63" s="77" t="s">
        <v>611</v>
      </c>
      <c r="N63" s="21" t="s">
        <v>612</v>
      </c>
      <c r="O63" s="21" t="s">
        <v>597</v>
      </c>
      <c r="P63" s="22" t="s">
        <v>598</v>
      </c>
      <c r="Q63" s="4"/>
      <c r="R63" s="17"/>
      <c r="Z63" s="9"/>
      <c r="AA63" s="9"/>
      <c r="AB63" s="9"/>
      <c r="AC63" s="9"/>
      <c r="AD63" s="9"/>
      <c r="AE63" s="9"/>
      <c r="AF63" s="9"/>
      <c r="AG63" s="9"/>
      <c r="AH63" s="9"/>
    </row>
    <row r="64" spans="1:34" s="40" customFormat="1" ht="14.25">
      <c r="A64" s="525"/>
      <c r="B64" s="444"/>
      <c r="C64" s="445"/>
      <c r="D64" s="438"/>
      <c r="E64" s="439"/>
      <c r="F64" s="413"/>
      <c r="G64" s="413"/>
      <c r="H64" s="413"/>
      <c r="I64" s="376"/>
      <c r="J64" s="376"/>
      <c r="K64" s="376"/>
      <c r="L64" s="430"/>
      <c r="M64" s="376"/>
      <c r="N64" s="376"/>
      <c r="O64" s="403"/>
      <c r="P64" s="419"/>
      <c r="Q64" s="387"/>
      <c r="R64" s="343"/>
      <c r="Z64" s="393"/>
      <c r="AA64" s="393"/>
      <c r="AB64" s="393"/>
      <c r="AC64" s="393"/>
      <c r="AD64" s="393"/>
      <c r="AE64" s="393"/>
      <c r="AF64" s="393"/>
      <c r="AG64" s="393"/>
      <c r="AH64" s="393"/>
    </row>
    <row r="65" spans="1:34" s="40" customFormat="1" ht="14.25">
      <c r="A65" s="422"/>
      <c r="B65" s="411"/>
      <c r="C65" s="411"/>
      <c r="D65" s="412"/>
      <c r="E65" s="413"/>
      <c r="F65" s="413"/>
      <c r="G65" s="407"/>
      <c r="H65" s="407"/>
      <c r="I65" s="407"/>
      <c r="J65" s="376"/>
      <c r="K65" s="376"/>
      <c r="L65" s="430"/>
      <c r="M65" s="376"/>
      <c r="N65" s="376"/>
      <c r="O65" s="404"/>
      <c r="P65" s="435"/>
      <c r="Q65" s="387"/>
      <c r="R65" s="343"/>
      <c r="Z65" s="393"/>
      <c r="AA65" s="393"/>
      <c r="AB65" s="393"/>
      <c r="AC65" s="393"/>
      <c r="AD65" s="393"/>
      <c r="AE65" s="393"/>
      <c r="AF65" s="393"/>
      <c r="AG65" s="393"/>
      <c r="AH65" s="393"/>
    </row>
    <row r="66" spans="1:34" s="40" customFormat="1" ht="14.25">
      <c r="A66" s="36"/>
      <c r="B66" s="423"/>
      <c r="C66" s="423"/>
      <c r="D66" s="424"/>
      <c r="E66" s="425"/>
      <c r="F66" s="425"/>
      <c r="G66" s="426"/>
      <c r="H66" s="426"/>
      <c r="I66" s="425"/>
      <c r="J66" s="421"/>
      <c r="K66" s="421"/>
      <c r="L66" s="421"/>
      <c r="M66" s="421"/>
      <c r="N66" s="421"/>
      <c r="O66" s="421"/>
      <c r="P66" s="421"/>
      <c r="Q66" s="387"/>
      <c r="R66" s="343"/>
      <c r="Z66" s="393"/>
      <c r="AA66" s="393"/>
      <c r="AB66" s="393"/>
      <c r="AC66" s="393"/>
      <c r="AD66" s="393"/>
      <c r="AE66" s="393"/>
      <c r="AF66" s="393"/>
      <c r="AG66" s="393"/>
      <c r="AH66" s="393"/>
    </row>
    <row r="67" spans="1:34" s="40" customFormat="1" ht="14.25">
      <c r="A67" s="36"/>
      <c r="B67" s="423"/>
      <c r="C67" s="423"/>
      <c r="D67" s="424"/>
      <c r="E67" s="425"/>
      <c r="F67" s="425"/>
      <c r="G67" s="426"/>
      <c r="H67" s="426"/>
      <c r="I67" s="425"/>
      <c r="J67" s="421"/>
      <c r="K67" s="421"/>
      <c r="L67" s="421"/>
      <c r="M67" s="421"/>
      <c r="N67" s="421"/>
      <c r="O67" s="421"/>
      <c r="P67" s="421"/>
      <c r="Q67" s="387"/>
      <c r="R67" s="343"/>
      <c r="Z67" s="393"/>
      <c r="AA67" s="393"/>
      <c r="AB67" s="393"/>
      <c r="AC67" s="393"/>
      <c r="AD67" s="393"/>
      <c r="AE67" s="393"/>
      <c r="AF67" s="393"/>
      <c r="AG67" s="393"/>
      <c r="AH67" s="393"/>
    </row>
    <row r="68" spans="1:34" s="40" customFormat="1" ht="14.25">
      <c r="A68" s="36"/>
      <c r="B68" s="423"/>
      <c r="C68" s="423"/>
      <c r="D68" s="424"/>
      <c r="E68" s="425"/>
      <c r="F68" s="425"/>
      <c r="G68" s="426"/>
      <c r="H68" s="426"/>
      <c r="I68" s="425"/>
      <c r="J68" s="421"/>
      <c r="K68" s="421"/>
      <c r="L68" s="421"/>
      <c r="M68" s="421"/>
      <c r="N68" s="421"/>
      <c r="O68" s="427"/>
      <c r="P68" s="421"/>
      <c r="Q68" s="387"/>
      <c r="R68" s="343"/>
      <c r="Z68" s="393"/>
      <c r="AA68" s="393"/>
      <c r="AB68" s="393"/>
      <c r="AC68" s="393"/>
      <c r="AD68" s="393"/>
      <c r="AE68" s="393"/>
      <c r="AF68" s="393"/>
      <c r="AG68" s="393"/>
      <c r="AH68" s="393"/>
    </row>
    <row r="69" spans="1:34" s="40" customFormat="1" ht="14.25">
      <c r="A69" s="377"/>
      <c r="B69" s="378"/>
      <c r="C69" s="378"/>
      <c r="D69" s="379"/>
      <c r="E69" s="377"/>
      <c r="F69" s="394"/>
      <c r="G69" s="377"/>
      <c r="H69" s="377"/>
      <c r="I69" s="377"/>
      <c r="J69" s="378"/>
      <c r="K69" s="395"/>
      <c r="L69" s="377"/>
      <c r="M69" s="377"/>
      <c r="N69" s="377"/>
      <c r="O69" s="396"/>
      <c r="P69" s="387"/>
      <c r="Q69" s="387"/>
      <c r="R69" s="343"/>
      <c r="Z69" s="393"/>
      <c r="AA69" s="393"/>
      <c r="AB69" s="393"/>
      <c r="AC69" s="393"/>
      <c r="AD69" s="393"/>
      <c r="AE69" s="393"/>
      <c r="AF69" s="393"/>
      <c r="AG69" s="393"/>
      <c r="AH69" s="393"/>
    </row>
    <row r="70" spans="1:34" ht="15">
      <c r="A70" s="99" t="s">
        <v>618</v>
      </c>
      <c r="B70" s="100"/>
      <c r="C70" s="100"/>
      <c r="D70" s="101"/>
      <c r="E70" s="34"/>
      <c r="F70" s="32"/>
      <c r="G70" s="32"/>
      <c r="H70" s="73"/>
      <c r="I70" s="119"/>
      <c r="J70" s="120"/>
      <c r="K70" s="17"/>
      <c r="L70" s="17"/>
      <c r="M70" s="17"/>
      <c r="N70" s="11"/>
      <c r="O70" s="53"/>
      <c r="Q70" s="95"/>
      <c r="R70" s="17"/>
      <c r="S70" s="16"/>
      <c r="T70" s="16"/>
      <c r="U70" s="16"/>
      <c r="V70" s="16"/>
      <c r="W70" s="16"/>
      <c r="X70" s="16"/>
      <c r="Y70" s="16"/>
      <c r="Z70" s="16"/>
    </row>
    <row r="71" spans="1:34" ht="38.25">
      <c r="A71" s="20" t="s">
        <v>16</v>
      </c>
      <c r="B71" s="21" t="s">
        <v>575</v>
      </c>
      <c r="C71" s="21"/>
      <c r="D71" s="22" t="s">
        <v>588</v>
      </c>
      <c r="E71" s="21" t="s">
        <v>589</v>
      </c>
      <c r="F71" s="21" t="s">
        <v>590</v>
      </c>
      <c r="G71" s="21" t="s">
        <v>591</v>
      </c>
      <c r="H71" s="21" t="s">
        <v>592</v>
      </c>
      <c r="I71" s="21" t="s">
        <v>593</v>
      </c>
      <c r="J71" s="20" t="s">
        <v>594</v>
      </c>
      <c r="K71" s="62" t="s">
        <v>610</v>
      </c>
      <c r="L71" s="418" t="s">
        <v>3630</v>
      </c>
      <c r="M71" s="63" t="s">
        <v>3629</v>
      </c>
      <c r="N71" s="21" t="s">
        <v>597</v>
      </c>
      <c r="O71" s="78" t="s">
        <v>598</v>
      </c>
      <c r="P71" s="97"/>
      <c r="Q71" s="11"/>
      <c r="R71" s="17"/>
      <c r="S71" s="16"/>
      <c r="T71" s="16"/>
      <c r="U71" s="16"/>
      <c r="V71" s="16"/>
      <c r="W71" s="16"/>
      <c r="X71" s="16"/>
      <c r="Y71" s="16"/>
      <c r="Z71" s="16"/>
    </row>
    <row r="72" spans="1:34" s="393" customFormat="1" ht="14.25">
      <c r="A72" s="382"/>
      <c r="B72" s="397"/>
      <c r="C72" s="398"/>
      <c r="D72" s="409"/>
      <c r="E72" s="402"/>
      <c r="F72" s="413"/>
      <c r="G72" s="407"/>
      <c r="H72" s="413"/>
      <c r="I72" s="399"/>
      <c r="J72" s="440"/>
      <c r="K72" s="440"/>
      <c r="L72" s="441"/>
      <c r="M72" s="428"/>
      <c r="N72" s="403"/>
      <c r="O72" s="435"/>
      <c r="P72" s="98"/>
      <c r="Q72" s="442"/>
      <c r="R72" s="491"/>
      <c r="S72" s="436"/>
      <c r="T72" s="436"/>
      <c r="U72" s="436"/>
      <c r="V72" s="436"/>
      <c r="W72" s="436"/>
      <c r="X72" s="436"/>
      <c r="Y72" s="436"/>
      <c r="Z72" s="436"/>
    </row>
    <row r="73" spans="1:34" s="393" customFormat="1" ht="14.25">
      <c r="A73" s="382"/>
      <c r="B73" s="397"/>
      <c r="C73" s="398"/>
      <c r="D73" s="409"/>
      <c r="E73" s="402"/>
      <c r="F73" s="413"/>
      <c r="G73" s="407"/>
      <c r="H73" s="413"/>
      <c r="I73" s="399"/>
      <c r="J73" s="440"/>
      <c r="K73" s="440"/>
      <c r="L73" s="441"/>
      <c r="M73" s="428"/>
      <c r="N73" s="403"/>
      <c r="O73" s="435"/>
      <c r="P73" s="98"/>
      <c r="Q73" s="442"/>
      <c r="R73" s="491"/>
      <c r="S73" s="436"/>
      <c r="T73" s="436"/>
      <c r="U73" s="436"/>
      <c r="V73" s="436"/>
      <c r="W73" s="436"/>
      <c r="X73" s="436"/>
      <c r="Y73" s="436"/>
      <c r="Z73" s="436"/>
    </row>
    <row r="74" spans="1:34" s="8" customFormat="1">
      <c r="A74" s="388"/>
      <c r="B74" s="389"/>
      <c r="C74" s="390"/>
      <c r="D74" s="391"/>
      <c r="E74" s="422"/>
      <c r="F74" s="422"/>
      <c r="G74" s="489"/>
      <c r="H74" s="489"/>
      <c r="I74" s="422"/>
      <c r="J74" s="490"/>
      <c r="K74" s="485"/>
      <c r="L74" s="486"/>
      <c r="M74" s="487"/>
      <c r="N74" s="488"/>
      <c r="O74" s="392"/>
      <c r="P74" s="123"/>
      <c r="Q74"/>
      <c r="R74" s="94"/>
      <c r="T74" s="57"/>
      <c r="U74" s="57"/>
      <c r="V74" s="57"/>
      <c r="W74" s="57"/>
      <c r="X74" s="57"/>
      <c r="Y74" s="57"/>
      <c r="Z74" s="57"/>
    </row>
    <row r="75" spans="1:34">
      <c r="A75" s="23" t="s">
        <v>603</v>
      </c>
      <c r="B75" s="23"/>
      <c r="C75" s="23"/>
      <c r="D75" s="23"/>
      <c r="E75" s="5"/>
      <c r="F75" s="30" t="s">
        <v>605</v>
      </c>
      <c r="G75" s="82"/>
      <c r="H75" s="82"/>
      <c r="I75" s="38"/>
      <c r="J75" s="85"/>
      <c r="K75" s="83"/>
      <c r="L75" s="84"/>
      <c r="M75" s="85"/>
      <c r="N75" s="86"/>
      <c r="O75" s="124"/>
      <c r="P75" s="11"/>
      <c r="Q75" s="16"/>
      <c r="R75" s="96"/>
      <c r="S75" s="16"/>
      <c r="T75" s="16"/>
      <c r="U75" s="16"/>
      <c r="V75" s="16"/>
      <c r="W75" s="16"/>
      <c r="X75" s="16"/>
      <c r="Y75" s="16"/>
    </row>
    <row r="76" spans="1:34">
      <c r="A76" s="29" t="s">
        <v>604</v>
      </c>
      <c r="B76" s="23"/>
      <c r="C76" s="23"/>
      <c r="D76" s="23"/>
      <c r="E76" s="32"/>
      <c r="F76" s="30" t="s">
        <v>607</v>
      </c>
      <c r="G76" s="12"/>
      <c r="H76" s="12"/>
      <c r="I76" s="12"/>
      <c r="J76" s="53"/>
      <c r="K76" s="12"/>
      <c r="L76" s="12"/>
      <c r="M76" s="12"/>
      <c r="N76" s="11"/>
      <c r="O76" s="53"/>
      <c r="Q76" s="7"/>
      <c r="R76" s="17"/>
      <c r="S76" s="16"/>
      <c r="T76" s="16"/>
      <c r="U76" s="16"/>
      <c r="V76" s="16"/>
      <c r="W76" s="16"/>
      <c r="X76" s="16"/>
      <c r="Y76" s="16"/>
      <c r="Z76" s="16"/>
    </row>
    <row r="77" spans="1:34">
      <c r="A77" s="29"/>
      <c r="B77" s="23"/>
      <c r="C77" s="23"/>
      <c r="D77" s="23"/>
      <c r="E77" s="32"/>
      <c r="F77" s="30"/>
      <c r="G77" s="12"/>
      <c r="H77" s="12"/>
      <c r="I77" s="12"/>
      <c r="J77" s="53"/>
      <c r="K77" s="12"/>
      <c r="L77" s="12"/>
      <c r="M77" s="12"/>
      <c r="N77" s="11"/>
      <c r="O77" s="53"/>
      <c r="Q77" s="7"/>
      <c r="R77" s="82"/>
      <c r="S77" s="16"/>
      <c r="T77" s="16"/>
      <c r="U77" s="16"/>
      <c r="V77" s="16"/>
      <c r="W77" s="16"/>
      <c r="X77" s="16"/>
      <c r="Y77" s="16"/>
      <c r="Z77" s="16"/>
    </row>
    <row r="78" spans="1:34" ht="15">
      <c r="A78" s="11"/>
      <c r="B78" s="33" t="s">
        <v>3634</v>
      </c>
      <c r="C78" s="33"/>
      <c r="D78" s="33"/>
      <c r="E78" s="33"/>
      <c r="F78" s="34"/>
      <c r="G78" s="32"/>
      <c r="H78" s="32"/>
      <c r="I78" s="73"/>
      <c r="J78" s="74"/>
      <c r="K78" s="75"/>
      <c r="L78" s="417"/>
      <c r="M78" s="12"/>
      <c r="N78" s="11"/>
      <c r="O78" s="53"/>
      <c r="Q78" s="7"/>
      <c r="R78" s="82"/>
      <c r="S78" s="16"/>
      <c r="T78" s="16"/>
      <c r="U78" s="16"/>
      <c r="V78" s="16"/>
      <c r="W78" s="16"/>
      <c r="X78" s="16"/>
      <c r="Y78" s="16"/>
      <c r="Z78" s="16"/>
    </row>
    <row r="79" spans="1:34" ht="38.25">
      <c r="A79" s="20" t="s">
        <v>16</v>
      </c>
      <c r="B79" s="21" t="s">
        <v>575</v>
      </c>
      <c r="C79" s="21"/>
      <c r="D79" s="22" t="s">
        <v>588</v>
      </c>
      <c r="E79" s="21" t="s">
        <v>589</v>
      </c>
      <c r="F79" s="21" t="s">
        <v>590</v>
      </c>
      <c r="G79" s="21" t="s">
        <v>609</v>
      </c>
      <c r="H79" s="21" t="s">
        <v>592</v>
      </c>
      <c r="I79" s="21" t="s">
        <v>593</v>
      </c>
      <c r="J79" s="76" t="s">
        <v>594</v>
      </c>
      <c r="K79" s="62" t="s">
        <v>610</v>
      </c>
      <c r="L79" s="77" t="s">
        <v>611</v>
      </c>
      <c r="M79" s="21" t="s">
        <v>612</v>
      </c>
      <c r="N79" s="418" t="s">
        <v>3630</v>
      </c>
      <c r="O79" s="63" t="s">
        <v>3629</v>
      </c>
      <c r="P79" s="21" t="s">
        <v>597</v>
      </c>
      <c r="Q79" s="78" t="s">
        <v>598</v>
      </c>
      <c r="R79" s="82"/>
      <c r="S79" s="16"/>
      <c r="T79" s="16"/>
      <c r="U79" s="16"/>
      <c r="V79" s="16"/>
      <c r="W79" s="16"/>
      <c r="X79" s="16"/>
      <c r="Y79" s="16"/>
      <c r="Z79" s="16"/>
    </row>
    <row r="80" spans="1:34" ht="14.25">
      <c r="A80" s="382"/>
      <c r="B80" s="397"/>
      <c r="C80" s="401"/>
      <c r="D80" s="409"/>
      <c r="E80" s="402"/>
      <c r="F80" s="429"/>
      <c r="G80" s="407"/>
      <c r="H80" s="402"/>
      <c r="I80" s="399"/>
      <c r="J80" s="440"/>
      <c r="K80" s="440"/>
      <c r="L80" s="441"/>
      <c r="M80" s="439"/>
      <c r="N80" s="441"/>
      <c r="O80" s="428"/>
      <c r="P80" s="403"/>
      <c r="Q80" s="419"/>
      <c r="R80" s="437"/>
      <c r="S80" s="427"/>
      <c r="T80" s="16"/>
      <c r="U80" s="436"/>
      <c r="V80" s="436"/>
      <c r="W80" s="436"/>
      <c r="X80" s="436"/>
      <c r="Y80" s="436"/>
      <c r="Z80" s="436"/>
      <c r="AA80" s="393"/>
      <c r="AB80" s="393"/>
      <c r="AC80" s="393"/>
    </row>
    <row r="81" spans="1:29" ht="14.25">
      <c r="A81" s="382"/>
      <c r="B81" s="397"/>
      <c r="C81" s="401"/>
      <c r="D81" s="409"/>
      <c r="E81" s="402"/>
      <c r="F81" s="429"/>
      <c r="G81" s="407"/>
      <c r="H81" s="402"/>
      <c r="I81" s="399"/>
      <c r="J81" s="440"/>
      <c r="K81" s="440"/>
      <c r="L81" s="441"/>
      <c r="M81" s="439"/>
      <c r="N81" s="441"/>
      <c r="O81" s="428"/>
      <c r="P81" s="403"/>
      <c r="Q81" s="419"/>
      <c r="R81" s="437"/>
      <c r="S81" s="427"/>
      <c r="T81" s="16"/>
      <c r="U81" s="436"/>
      <c r="V81" s="436"/>
      <c r="W81" s="436"/>
      <c r="X81" s="436"/>
      <c r="Y81" s="436"/>
      <c r="Z81" s="436"/>
      <c r="AA81" s="393"/>
      <c r="AB81" s="393"/>
      <c r="AC81" s="393"/>
    </row>
    <row r="82" spans="1:29" s="393" customFormat="1" ht="14.25">
      <c r="A82" s="382"/>
      <c r="B82" s="397"/>
      <c r="C82" s="401"/>
      <c r="D82" s="409"/>
      <c r="E82" s="402"/>
      <c r="F82" s="429"/>
      <c r="G82" s="407"/>
      <c r="H82" s="402"/>
      <c r="I82" s="399"/>
      <c r="J82" s="440"/>
      <c r="K82" s="440"/>
      <c r="L82" s="441"/>
      <c r="M82" s="439"/>
      <c r="N82" s="441"/>
      <c r="O82" s="428"/>
      <c r="P82" s="403"/>
      <c r="Q82" s="419"/>
      <c r="R82" s="434"/>
      <c r="S82" s="436"/>
      <c r="T82" s="436"/>
      <c r="U82" s="436"/>
      <c r="V82" s="436"/>
      <c r="W82" s="436"/>
      <c r="X82" s="436"/>
      <c r="Y82" s="436"/>
      <c r="Z82" s="436"/>
    </row>
    <row r="83" spans="1:29" s="393" customFormat="1" ht="14.25">
      <c r="A83" s="382"/>
      <c r="B83" s="397"/>
      <c r="C83" s="401"/>
      <c r="D83" s="409"/>
      <c r="E83" s="402"/>
      <c r="F83" s="440"/>
      <c r="G83" s="413"/>
      <c r="H83" s="402"/>
      <c r="I83" s="399"/>
      <c r="J83" s="440"/>
      <c r="K83" s="440"/>
      <c r="L83" s="441"/>
      <c r="M83" s="439"/>
      <c r="N83" s="441"/>
      <c r="O83" s="428"/>
      <c r="P83" s="403"/>
      <c r="Q83" s="419"/>
      <c r="R83" s="434"/>
      <c r="S83" s="436"/>
      <c r="T83" s="436"/>
      <c r="U83" s="436"/>
      <c r="V83" s="436"/>
      <c r="W83" s="436"/>
      <c r="X83" s="436"/>
      <c r="Y83" s="436"/>
      <c r="Z83" s="436"/>
    </row>
    <row r="84" spans="1:29" s="393" customFormat="1" ht="14.25">
      <c r="A84" s="382"/>
      <c r="B84" s="397"/>
      <c r="C84" s="401"/>
      <c r="D84" s="409"/>
      <c r="E84" s="402"/>
      <c r="F84" s="440"/>
      <c r="G84" s="413"/>
      <c r="H84" s="402"/>
      <c r="I84" s="399"/>
      <c r="J84" s="440"/>
      <c r="K84" s="440"/>
      <c r="L84" s="441"/>
      <c r="M84" s="439"/>
      <c r="N84" s="441"/>
      <c r="O84" s="428"/>
      <c r="P84" s="403"/>
      <c r="Q84" s="419"/>
      <c r="R84" s="434"/>
      <c r="S84" s="436"/>
      <c r="T84" s="436"/>
      <c r="U84" s="436"/>
      <c r="V84" s="436"/>
      <c r="W84" s="436"/>
      <c r="X84" s="436"/>
      <c r="Y84" s="436"/>
      <c r="Z84" s="436"/>
    </row>
    <row r="85" spans="1:29" s="393" customFormat="1" ht="14.25">
      <c r="A85" s="382"/>
      <c r="B85" s="397"/>
      <c r="C85" s="401"/>
      <c r="D85" s="409"/>
      <c r="E85" s="402"/>
      <c r="F85" s="429"/>
      <c r="G85" s="407"/>
      <c r="H85" s="402"/>
      <c r="I85" s="399"/>
      <c r="J85" s="440"/>
      <c r="K85" s="431"/>
      <c r="L85" s="441"/>
      <c r="M85" s="439"/>
      <c r="N85" s="441"/>
      <c r="O85" s="428"/>
      <c r="P85" s="433"/>
      <c r="Q85" s="419"/>
      <c r="R85" s="434"/>
      <c r="S85" s="436"/>
      <c r="T85" s="436"/>
      <c r="U85" s="436"/>
      <c r="V85" s="436"/>
      <c r="W85" s="436"/>
      <c r="X85" s="436"/>
      <c r="Y85" s="436"/>
      <c r="Z85" s="436"/>
    </row>
    <row r="86" spans="1:29" s="393" customFormat="1" ht="14.25">
      <c r="A86" s="382"/>
      <c r="B86" s="397"/>
      <c r="C86" s="401"/>
      <c r="D86" s="409"/>
      <c r="E86" s="402"/>
      <c r="F86" s="429"/>
      <c r="G86" s="407"/>
      <c r="H86" s="402"/>
      <c r="I86" s="399"/>
      <c r="J86" s="431"/>
      <c r="K86" s="431"/>
      <c r="L86" s="431"/>
      <c r="M86" s="431"/>
      <c r="N86" s="432"/>
      <c r="O86" s="443"/>
      <c r="P86" s="433"/>
      <c r="Q86" s="419"/>
      <c r="R86" s="434"/>
      <c r="S86" s="436"/>
      <c r="T86" s="436"/>
      <c r="U86" s="436"/>
      <c r="V86" s="436"/>
      <c r="W86" s="436"/>
      <c r="X86" s="436"/>
      <c r="Y86" s="436"/>
      <c r="Z86" s="436"/>
    </row>
    <row r="87" spans="1:29" s="393" customFormat="1" ht="14.25">
      <c r="A87" s="382"/>
      <c r="B87" s="397"/>
      <c r="C87" s="401"/>
      <c r="D87" s="409"/>
      <c r="E87" s="402"/>
      <c r="F87" s="440"/>
      <c r="G87" s="413"/>
      <c r="H87" s="402"/>
      <c r="I87" s="399"/>
      <c r="J87" s="440"/>
      <c r="K87" s="440"/>
      <c r="L87" s="441"/>
      <c r="M87" s="439"/>
      <c r="N87" s="441"/>
      <c r="O87" s="428"/>
      <c r="P87" s="403"/>
      <c r="Q87" s="419"/>
      <c r="R87" s="437"/>
      <c r="S87" s="427"/>
      <c r="T87" s="436"/>
      <c r="U87" s="436"/>
      <c r="V87" s="436"/>
      <c r="W87" s="436"/>
      <c r="X87" s="436"/>
      <c r="Y87" s="436"/>
      <c r="Z87" s="436"/>
    </row>
    <row r="88" spans="1:29" s="393" customFormat="1" ht="14.25">
      <c r="A88" s="382"/>
      <c r="B88" s="397"/>
      <c r="C88" s="401"/>
      <c r="D88" s="409"/>
      <c r="E88" s="402"/>
      <c r="F88" s="429"/>
      <c r="G88" s="407"/>
      <c r="H88" s="402"/>
      <c r="I88" s="399"/>
      <c r="J88" s="376"/>
      <c r="K88" s="376"/>
      <c r="L88" s="376"/>
      <c r="M88" s="376"/>
      <c r="N88" s="430"/>
      <c r="O88" s="428"/>
      <c r="P88" s="404"/>
      <c r="Q88" s="419"/>
      <c r="R88" s="437"/>
      <c r="S88" s="427"/>
      <c r="T88" s="436"/>
      <c r="U88" s="436"/>
      <c r="V88" s="436"/>
      <c r="W88" s="436"/>
      <c r="X88" s="436"/>
      <c r="Y88" s="436"/>
      <c r="Z88" s="436"/>
    </row>
    <row r="89" spans="1:29">
      <c r="A89" s="29"/>
      <c r="B89" s="23"/>
      <c r="C89" s="23"/>
      <c r="D89" s="23"/>
      <c r="E89" s="32"/>
      <c r="F89" s="30"/>
      <c r="G89" s="12"/>
      <c r="H89" s="12"/>
      <c r="I89" s="12"/>
      <c r="J89" s="53"/>
      <c r="K89" s="12"/>
      <c r="L89" s="12"/>
      <c r="M89" s="12"/>
      <c r="N89" s="11"/>
      <c r="O89" s="53"/>
      <c r="P89" s="7"/>
      <c r="Q89" s="11"/>
      <c r="R89" s="141"/>
      <c r="S89" s="16"/>
      <c r="T89" s="16"/>
      <c r="U89" s="16"/>
      <c r="V89" s="16"/>
      <c r="W89" s="16"/>
      <c r="X89" s="16"/>
      <c r="Y89" s="16"/>
      <c r="Z89" s="16"/>
    </row>
    <row r="90" spans="1:29">
      <c r="A90" s="29"/>
      <c r="B90" s="23"/>
      <c r="C90" s="23"/>
      <c r="D90" s="23"/>
      <c r="E90" s="32"/>
      <c r="F90" s="30"/>
      <c r="G90" s="41"/>
      <c r="H90" s="42"/>
      <c r="I90" s="82"/>
      <c r="J90" s="17"/>
      <c r="K90" s="83"/>
      <c r="L90" s="84"/>
      <c r="M90" s="85"/>
      <c r="N90" s="86"/>
      <c r="O90" s="87"/>
      <c r="P90" s="11"/>
      <c r="Q90" s="16"/>
      <c r="R90" s="141"/>
      <c r="S90" s="16"/>
      <c r="T90" s="16"/>
      <c r="U90" s="16"/>
      <c r="V90" s="16"/>
      <c r="W90" s="16"/>
      <c r="X90" s="16"/>
      <c r="Y90" s="16"/>
      <c r="Z90" s="16"/>
    </row>
    <row r="91" spans="1:29">
      <c r="A91" s="37"/>
      <c r="B91" s="45"/>
      <c r="C91" s="102"/>
      <c r="D91" s="6"/>
      <c r="E91" s="38"/>
      <c r="F91" s="82"/>
      <c r="G91" s="41"/>
      <c r="H91" s="42"/>
      <c r="I91" s="82"/>
      <c r="J91" s="17"/>
      <c r="K91" s="83"/>
      <c r="L91" s="84"/>
      <c r="M91" s="85"/>
      <c r="N91" s="86"/>
      <c r="O91" s="87"/>
      <c r="P91" s="11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9" ht="15">
      <c r="A92" s="5"/>
      <c r="B92" s="103" t="s">
        <v>619</v>
      </c>
      <c r="C92" s="103"/>
      <c r="D92" s="103"/>
      <c r="E92" s="103"/>
      <c r="F92" s="17"/>
      <c r="G92" s="17"/>
      <c r="H92" s="104"/>
      <c r="I92" s="17"/>
      <c r="J92" s="74"/>
      <c r="K92" s="75"/>
      <c r="L92" s="17"/>
      <c r="M92" s="17"/>
      <c r="N92" s="16"/>
      <c r="O92" s="98"/>
      <c r="P92" s="11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9" ht="38.25">
      <c r="A93" s="20" t="s">
        <v>16</v>
      </c>
      <c r="B93" s="21" t="s">
        <v>575</v>
      </c>
      <c r="C93" s="21"/>
      <c r="D93" s="22" t="s">
        <v>588</v>
      </c>
      <c r="E93" s="21" t="s">
        <v>589</v>
      </c>
      <c r="F93" s="21" t="s">
        <v>590</v>
      </c>
      <c r="G93" s="21" t="s">
        <v>620</v>
      </c>
      <c r="H93" s="21" t="s">
        <v>621</v>
      </c>
      <c r="I93" s="21" t="s">
        <v>593</v>
      </c>
      <c r="J93" s="61" t="s">
        <v>594</v>
      </c>
      <c r="K93" s="21" t="s">
        <v>595</v>
      </c>
      <c r="L93" s="21" t="s">
        <v>596</v>
      </c>
      <c r="M93" s="21" t="s">
        <v>597</v>
      </c>
      <c r="N93" s="22" t="s">
        <v>598</v>
      </c>
      <c r="O93" s="98"/>
      <c r="P93" s="11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9">
      <c r="A94" s="202">
        <v>1</v>
      </c>
      <c r="B94" s="105">
        <v>41579</v>
      </c>
      <c r="C94" s="105"/>
      <c r="D94" s="106" t="s">
        <v>622</v>
      </c>
      <c r="E94" s="107" t="s">
        <v>623</v>
      </c>
      <c r="F94" s="108">
        <v>82</v>
      </c>
      <c r="G94" s="107" t="s">
        <v>624</v>
      </c>
      <c r="H94" s="107">
        <v>100</v>
      </c>
      <c r="I94" s="125">
        <v>100</v>
      </c>
      <c r="J94" s="126" t="s">
        <v>625</v>
      </c>
      <c r="K94" s="127">
        <f t="shared" ref="K94:K125" si="47">H94-F94</f>
        <v>18</v>
      </c>
      <c r="L94" s="128">
        <f t="shared" ref="L94:L125" si="48">K94/F94</f>
        <v>0.21951219512195122</v>
      </c>
      <c r="M94" s="129" t="s">
        <v>599</v>
      </c>
      <c r="N94" s="130">
        <v>42657</v>
      </c>
      <c r="O94" s="53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9">
      <c r="A95" s="202">
        <v>2</v>
      </c>
      <c r="B95" s="105">
        <v>41794</v>
      </c>
      <c r="C95" s="105"/>
      <c r="D95" s="106" t="s">
        <v>626</v>
      </c>
      <c r="E95" s="107" t="s">
        <v>600</v>
      </c>
      <c r="F95" s="108">
        <v>257</v>
      </c>
      <c r="G95" s="107" t="s">
        <v>624</v>
      </c>
      <c r="H95" s="107">
        <v>300</v>
      </c>
      <c r="I95" s="125">
        <v>300</v>
      </c>
      <c r="J95" s="126" t="s">
        <v>625</v>
      </c>
      <c r="K95" s="127">
        <f t="shared" si="47"/>
        <v>43</v>
      </c>
      <c r="L95" s="128">
        <f t="shared" si="48"/>
        <v>0.16731517509727625</v>
      </c>
      <c r="M95" s="129" t="s">
        <v>599</v>
      </c>
      <c r="N95" s="130">
        <v>41822</v>
      </c>
      <c r="O95" s="53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9">
      <c r="A96" s="202">
        <v>3</v>
      </c>
      <c r="B96" s="105">
        <v>41828</v>
      </c>
      <c r="C96" s="105"/>
      <c r="D96" s="106" t="s">
        <v>627</v>
      </c>
      <c r="E96" s="107" t="s">
        <v>600</v>
      </c>
      <c r="F96" s="108">
        <v>393</v>
      </c>
      <c r="G96" s="107" t="s">
        <v>624</v>
      </c>
      <c r="H96" s="107">
        <v>468</v>
      </c>
      <c r="I96" s="125">
        <v>468</v>
      </c>
      <c r="J96" s="126" t="s">
        <v>625</v>
      </c>
      <c r="K96" s="127">
        <f t="shared" si="47"/>
        <v>75</v>
      </c>
      <c r="L96" s="128">
        <f t="shared" si="48"/>
        <v>0.19083969465648856</v>
      </c>
      <c r="M96" s="129" t="s">
        <v>599</v>
      </c>
      <c r="N96" s="130">
        <v>41863</v>
      </c>
      <c r="O96" s="53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2">
        <v>4</v>
      </c>
      <c r="B97" s="105">
        <v>41857</v>
      </c>
      <c r="C97" s="105"/>
      <c r="D97" s="106" t="s">
        <v>628</v>
      </c>
      <c r="E97" s="107" t="s">
        <v>600</v>
      </c>
      <c r="F97" s="108">
        <v>205</v>
      </c>
      <c r="G97" s="107" t="s">
        <v>624</v>
      </c>
      <c r="H97" s="107">
        <v>275</v>
      </c>
      <c r="I97" s="125">
        <v>250</v>
      </c>
      <c r="J97" s="126" t="s">
        <v>625</v>
      </c>
      <c r="K97" s="127">
        <f t="shared" si="47"/>
        <v>70</v>
      </c>
      <c r="L97" s="128">
        <f t="shared" si="48"/>
        <v>0.34146341463414637</v>
      </c>
      <c r="M97" s="129" t="s">
        <v>599</v>
      </c>
      <c r="N97" s="130">
        <v>41962</v>
      </c>
      <c r="O97" s="53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2">
        <v>5</v>
      </c>
      <c r="B98" s="105">
        <v>41886</v>
      </c>
      <c r="C98" s="105"/>
      <c r="D98" s="106" t="s">
        <v>629</v>
      </c>
      <c r="E98" s="107" t="s">
        <v>600</v>
      </c>
      <c r="F98" s="108">
        <v>162</v>
      </c>
      <c r="G98" s="107" t="s">
        <v>624</v>
      </c>
      <c r="H98" s="107">
        <v>190</v>
      </c>
      <c r="I98" s="125">
        <v>190</v>
      </c>
      <c r="J98" s="126" t="s">
        <v>625</v>
      </c>
      <c r="K98" s="127">
        <f t="shared" si="47"/>
        <v>28</v>
      </c>
      <c r="L98" s="128">
        <f t="shared" si="48"/>
        <v>0.1728395061728395</v>
      </c>
      <c r="M98" s="129" t="s">
        <v>599</v>
      </c>
      <c r="N98" s="130">
        <v>42006</v>
      </c>
      <c r="O98" s="53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2">
        <v>6</v>
      </c>
      <c r="B99" s="105">
        <v>41886</v>
      </c>
      <c r="C99" s="105"/>
      <c r="D99" s="106" t="s">
        <v>630</v>
      </c>
      <c r="E99" s="107" t="s">
        <v>600</v>
      </c>
      <c r="F99" s="108">
        <v>75</v>
      </c>
      <c r="G99" s="107" t="s">
        <v>624</v>
      </c>
      <c r="H99" s="107">
        <v>91.5</v>
      </c>
      <c r="I99" s="125" t="s">
        <v>631</v>
      </c>
      <c r="J99" s="126" t="s">
        <v>632</v>
      </c>
      <c r="K99" s="127">
        <f t="shared" si="47"/>
        <v>16.5</v>
      </c>
      <c r="L99" s="128">
        <f t="shared" si="48"/>
        <v>0.22</v>
      </c>
      <c r="M99" s="129" t="s">
        <v>599</v>
      </c>
      <c r="N99" s="130">
        <v>41954</v>
      </c>
      <c r="O99" s="53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2">
        <v>7</v>
      </c>
      <c r="B100" s="105">
        <v>41913</v>
      </c>
      <c r="C100" s="105"/>
      <c r="D100" s="106" t="s">
        <v>633</v>
      </c>
      <c r="E100" s="107" t="s">
        <v>600</v>
      </c>
      <c r="F100" s="108">
        <v>850</v>
      </c>
      <c r="G100" s="107" t="s">
        <v>624</v>
      </c>
      <c r="H100" s="107">
        <v>982.5</v>
      </c>
      <c r="I100" s="125">
        <v>1050</v>
      </c>
      <c r="J100" s="126" t="s">
        <v>634</v>
      </c>
      <c r="K100" s="127">
        <f t="shared" si="47"/>
        <v>132.5</v>
      </c>
      <c r="L100" s="128">
        <f t="shared" si="48"/>
        <v>0.15588235294117647</v>
      </c>
      <c r="M100" s="129" t="s">
        <v>599</v>
      </c>
      <c r="N100" s="130">
        <v>42039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2">
        <v>8</v>
      </c>
      <c r="B101" s="105">
        <v>41913</v>
      </c>
      <c r="C101" s="105"/>
      <c r="D101" s="106" t="s">
        <v>635</v>
      </c>
      <c r="E101" s="107" t="s">
        <v>600</v>
      </c>
      <c r="F101" s="108">
        <v>475</v>
      </c>
      <c r="G101" s="107" t="s">
        <v>624</v>
      </c>
      <c r="H101" s="107">
        <v>515</v>
      </c>
      <c r="I101" s="125">
        <v>600</v>
      </c>
      <c r="J101" s="126" t="s">
        <v>636</v>
      </c>
      <c r="K101" s="127">
        <f t="shared" si="47"/>
        <v>40</v>
      </c>
      <c r="L101" s="128">
        <f t="shared" si="48"/>
        <v>8.4210526315789472E-2</v>
      </c>
      <c r="M101" s="129" t="s">
        <v>599</v>
      </c>
      <c r="N101" s="130">
        <v>41939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2">
        <v>9</v>
      </c>
      <c r="B102" s="105">
        <v>41913</v>
      </c>
      <c r="C102" s="105"/>
      <c r="D102" s="106" t="s">
        <v>637</v>
      </c>
      <c r="E102" s="107" t="s">
        <v>600</v>
      </c>
      <c r="F102" s="108">
        <v>86</v>
      </c>
      <c r="G102" s="107" t="s">
        <v>624</v>
      </c>
      <c r="H102" s="107">
        <v>99</v>
      </c>
      <c r="I102" s="125">
        <v>140</v>
      </c>
      <c r="J102" s="126" t="s">
        <v>638</v>
      </c>
      <c r="K102" s="127">
        <f t="shared" si="47"/>
        <v>13</v>
      </c>
      <c r="L102" s="128">
        <f t="shared" si="48"/>
        <v>0.15116279069767441</v>
      </c>
      <c r="M102" s="129" t="s">
        <v>599</v>
      </c>
      <c r="N102" s="130">
        <v>41939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2">
        <v>10</v>
      </c>
      <c r="B103" s="105">
        <v>41926</v>
      </c>
      <c r="C103" s="105"/>
      <c r="D103" s="106" t="s">
        <v>639</v>
      </c>
      <c r="E103" s="107" t="s">
        <v>600</v>
      </c>
      <c r="F103" s="108">
        <v>496.6</v>
      </c>
      <c r="G103" s="107" t="s">
        <v>624</v>
      </c>
      <c r="H103" s="107">
        <v>621</v>
      </c>
      <c r="I103" s="125">
        <v>580</v>
      </c>
      <c r="J103" s="126" t="s">
        <v>625</v>
      </c>
      <c r="K103" s="127">
        <f t="shared" si="47"/>
        <v>124.39999999999998</v>
      </c>
      <c r="L103" s="128">
        <f t="shared" si="48"/>
        <v>0.25050342327829234</v>
      </c>
      <c r="M103" s="129" t="s">
        <v>599</v>
      </c>
      <c r="N103" s="130">
        <v>42605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2">
        <v>11</v>
      </c>
      <c r="B104" s="105">
        <v>41926</v>
      </c>
      <c r="C104" s="105"/>
      <c r="D104" s="106" t="s">
        <v>640</v>
      </c>
      <c r="E104" s="107" t="s">
        <v>600</v>
      </c>
      <c r="F104" s="108">
        <v>2481.9</v>
      </c>
      <c r="G104" s="107" t="s">
        <v>624</v>
      </c>
      <c r="H104" s="107">
        <v>2840</v>
      </c>
      <c r="I104" s="125">
        <v>2870</v>
      </c>
      <c r="J104" s="126" t="s">
        <v>641</v>
      </c>
      <c r="K104" s="127">
        <f t="shared" si="47"/>
        <v>358.09999999999991</v>
      </c>
      <c r="L104" s="128">
        <f t="shared" si="48"/>
        <v>0.14428462065353154</v>
      </c>
      <c r="M104" s="129" t="s">
        <v>599</v>
      </c>
      <c r="N104" s="130">
        <v>42017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2">
        <v>12</v>
      </c>
      <c r="B105" s="105">
        <v>41928</v>
      </c>
      <c r="C105" s="105"/>
      <c r="D105" s="106" t="s">
        <v>642</v>
      </c>
      <c r="E105" s="107" t="s">
        <v>600</v>
      </c>
      <c r="F105" s="108">
        <v>84.5</v>
      </c>
      <c r="G105" s="107" t="s">
        <v>624</v>
      </c>
      <c r="H105" s="107">
        <v>93</v>
      </c>
      <c r="I105" s="125">
        <v>110</v>
      </c>
      <c r="J105" s="126" t="s">
        <v>643</v>
      </c>
      <c r="K105" s="127">
        <f t="shared" si="47"/>
        <v>8.5</v>
      </c>
      <c r="L105" s="128">
        <f t="shared" si="48"/>
        <v>0.10059171597633136</v>
      </c>
      <c r="M105" s="129" t="s">
        <v>599</v>
      </c>
      <c r="N105" s="130">
        <v>41939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2">
        <v>13</v>
      </c>
      <c r="B106" s="105">
        <v>41928</v>
      </c>
      <c r="C106" s="105"/>
      <c r="D106" s="106" t="s">
        <v>644</v>
      </c>
      <c r="E106" s="107" t="s">
        <v>600</v>
      </c>
      <c r="F106" s="108">
        <v>401</v>
      </c>
      <c r="G106" s="107" t="s">
        <v>624</v>
      </c>
      <c r="H106" s="107">
        <v>428</v>
      </c>
      <c r="I106" s="125">
        <v>450</v>
      </c>
      <c r="J106" s="126" t="s">
        <v>645</v>
      </c>
      <c r="K106" s="127">
        <f t="shared" si="47"/>
        <v>27</v>
      </c>
      <c r="L106" s="128">
        <f t="shared" si="48"/>
        <v>6.7331670822942641E-2</v>
      </c>
      <c r="M106" s="129" t="s">
        <v>599</v>
      </c>
      <c r="N106" s="130">
        <v>42020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2">
        <v>14</v>
      </c>
      <c r="B107" s="105">
        <v>41928</v>
      </c>
      <c r="C107" s="105"/>
      <c r="D107" s="106" t="s">
        <v>646</v>
      </c>
      <c r="E107" s="107" t="s">
        <v>600</v>
      </c>
      <c r="F107" s="108">
        <v>101</v>
      </c>
      <c r="G107" s="107" t="s">
        <v>624</v>
      </c>
      <c r="H107" s="107">
        <v>112</v>
      </c>
      <c r="I107" s="125">
        <v>120</v>
      </c>
      <c r="J107" s="126" t="s">
        <v>647</v>
      </c>
      <c r="K107" s="127">
        <f t="shared" si="47"/>
        <v>11</v>
      </c>
      <c r="L107" s="128">
        <f t="shared" si="48"/>
        <v>0.10891089108910891</v>
      </c>
      <c r="M107" s="129" t="s">
        <v>599</v>
      </c>
      <c r="N107" s="130">
        <v>41939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2">
        <v>15</v>
      </c>
      <c r="B108" s="105">
        <v>41954</v>
      </c>
      <c r="C108" s="105"/>
      <c r="D108" s="106" t="s">
        <v>648</v>
      </c>
      <c r="E108" s="107" t="s">
        <v>600</v>
      </c>
      <c r="F108" s="108">
        <v>59</v>
      </c>
      <c r="G108" s="107" t="s">
        <v>624</v>
      </c>
      <c r="H108" s="107">
        <v>76</v>
      </c>
      <c r="I108" s="125">
        <v>76</v>
      </c>
      <c r="J108" s="126" t="s">
        <v>625</v>
      </c>
      <c r="K108" s="127">
        <f t="shared" si="47"/>
        <v>17</v>
      </c>
      <c r="L108" s="128">
        <f t="shared" si="48"/>
        <v>0.28813559322033899</v>
      </c>
      <c r="M108" s="129" t="s">
        <v>599</v>
      </c>
      <c r="N108" s="130">
        <v>43032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2">
        <v>16</v>
      </c>
      <c r="B109" s="105">
        <v>41954</v>
      </c>
      <c r="C109" s="105"/>
      <c r="D109" s="106" t="s">
        <v>637</v>
      </c>
      <c r="E109" s="107" t="s">
        <v>600</v>
      </c>
      <c r="F109" s="108">
        <v>99</v>
      </c>
      <c r="G109" s="107" t="s">
        <v>624</v>
      </c>
      <c r="H109" s="107">
        <v>120</v>
      </c>
      <c r="I109" s="125">
        <v>120</v>
      </c>
      <c r="J109" s="126" t="s">
        <v>649</v>
      </c>
      <c r="K109" s="127">
        <f t="shared" si="47"/>
        <v>21</v>
      </c>
      <c r="L109" s="128">
        <f t="shared" si="48"/>
        <v>0.21212121212121213</v>
      </c>
      <c r="M109" s="129" t="s">
        <v>599</v>
      </c>
      <c r="N109" s="130">
        <v>41960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2">
        <v>17</v>
      </c>
      <c r="B110" s="105">
        <v>41956</v>
      </c>
      <c r="C110" s="105"/>
      <c r="D110" s="106" t="s">
        <v>650</v>
      </c>
      <c r="E110" s="107" t="s">
        <v>600</v>
      </c>
      <c r="F110" s="108">
        <v>22</v>
      </c>
      <c r="G110" s="107" t="s">
        <v>624</v>
      </c>
      <c r="H110" s="107">
        <v>33.549999999999997</v>
      </c>
      <c r="I110" s="125">
        <v>32</v>
      </c>
      <c r="J110" s="126" t="s">
        <v>651</v>
      </c>
      <c r="K110" s="127">
        <f t="shared" si="47"/>
        <v>11.549999999999997</v>
      </c>
      <c r="L110" s="128">
        <f t="shared" si="48"/>
        <v>0.52499999999999991</v>
      </c>
      <c r="M110" s="129" t="s">
        <v>599</v>
      </c>
      <c r="N110" s="130">
        <v>42188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2">
        <v>18</v>
      </c>
      <c r="B111" s="105">
        <v>41976</v>
      </c>
      <c r="C111" s="105"/>
      <c r="D111" s="106" t="s">
        <v>652</v>
      </c>
      <c r="E111" s="107" t="s">
        <v>600</v>
      </c>
      <c r="F111" s="108">
        <v>440</v>
      </c>
      <c r="G111" s="107" t="s">
        <v>624</v>
      </c>
      <c r="H111" s="107">
        <v>520</v>
      </c>
      <c r="I111" s="125">
        <v>520</v>
      </c>
      <c r="J111" s="126" t="s">
        <v>653</v>
      </c>
      <c r="K111" s="127">
        <f t="shared" si="47"/>
        <v>80</v>
      </c>
      <c r="L111" s="128">
        <f t="shared" si="48"/>
        <v>0.18181818181818182</v>
      </c>
      <c r="M111" s="129" t="s">
        <v>599</v>
      </c>
      <c r="N111" s="130">
        <v>42208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2">
        <v>19</v>
      </c>
      <c r="B112" s="105">
        <v>41976</v>
      </c>
      <c r="C112" s="105"/>
      <c r="D112" s="106" t="s">
        <v>654</v>
      </c>
      <c r="E112" s="107" t="s">
        <v>600</v>
      </c>
      <c r="F112" s="108">
        <v>360</v>
      </c>
      <c r="G112" s="107" t="s">
        <v>624</v>
      </c>
      <c r="H112" s="107">
        <v>427</v>
      </c>
      <c r="I112" s="125">
        <v>425</v>
      </c>
      <c r="J112" s="126" t="s">
        <v>655</v>
      </c>
      <c r="K112" s="127">
        <f t="shared" si="47"/>
        <v>67</v>
      </c>
      <c r="L112" s="128">
        <f t="shared" si="48"/>
        <v>0.18611111111111112</v>
      </c>
      <c r="M112" s="129" t="s">
        <v>599</v>
      </c>
      <c r="N112" s="130">
        <v>42058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2">
        <v>20</v>
      </c>
      <c r="B113" s="105">
        <v>42012</v>
      </c>
      <c r="C113" s="105"/>
      <c r="D113" s="106" t="s">
        <v>656</v>
      </c>
      <c r="E113" s="107" t="s">
        <v>600</v>
      </c>
      <c r="F113" s="108">
        <v>360</v>
      </c>
      <c r="G113" s="107" t="s">
        <v>624</v>
      </c>
      <c r="H113" s="107">
        <v>455</v>
      </c>
      <c r="I113" s="125">
        <v>420</v>
      </c>
      <c r="J113" s="126" t="s">
        <v>657</v>
      </c>
      <c r="K113" s="127">
        <f t="shared" si="47"/>
        <v>95</v>
      </c>
      <c r="L113" s="128">
        <f t="shared" si="48"/>
        <v>0.2638888888888889</v>
      </c>
      <c r="M113" s="129" t="s">
        <v>599</v>
      </c>
      <c r="N113" s="130">
        <v>42024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2">
        <v>21</v>
      </c>
      <c r="B114" s="105">
        <v>42012</v>
      </c>
      <c r="C114" s="105"/>
      <c r="D114" s="106" t="s">
        <v>658</v>
      </c>
      <c r="E114" s="107" t="s">
        <v>600</v>
      </c>
      <c r="F114" s="108">
        <v>130</v>
      </c>
      <c r="G114" s="107"/>
      <c r="H114" s="107">
        <v>175.5</v>
      </c>
      <c r="I114" s="125">
        <v>165</v>
      </c>
      <c r="J114" s="126" t="s">
        <v>659</v>
      </c>
      <c r="K114" s="127">
        <f t="shared" si="47"/>
        <v>45.5</v>
      </c>
      <c r="L114" s="128">
        <f t="shared" si="48"/>
        <v>0.35</v>
      </c>
      <c r="M114" s="129" t="s">
        <v>599</v>
      </c>
      <c r="N114" s="130">
        <v>43088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2">
        <v>22</v>
      </c>
      <c r="B115" s="105">
        <v>42040</v>
      </c>
      <c r="C115" s="105"/>
      <c r="D115" s="106" t="s">
        <v>390</v>
      </c>
      <c r="E115" s="107" t="s">
        <v>623</v>
      </c>
      <c r="F115" s="108">
        <v>98</v>
      </c>
      <c r="G115" s="107"/>
      <c r="H115" s="107">
        <v>120</v>
      </c>
      <c r="I115" s="125">
        <v>120</v>
      </c>
      <c r="J115" s="126" t="s">
        <v>625</v>
      </c>
      <c r="K115" s="127">
        <f t="shared" si="47"/>
        <v>22</v>
      </c>
      <c r="L115" s="128">
        <f t="shared" si="48"/>
        <v>0.22448979591836735</v>
      </c>
      <c r="M115" s="129" t="s">
        <v>599</v>
      </c>
      <c r="N115" s="130">
        <v>42753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2">
        <v>23</v>
      </c>
      <c r="B116" s="105">
        <v>42040</v>
      </c>
      <c r="C116" s="105"/>
      <c r="D116" s="106" t="s">
        <v>660</v>
      </c>
      <c r="E116" s="107" t="s">
        <v>623</v>
      </c>
      <c r="F116" s="108">
        <v>196</v>
      </c>
      <c r="G116" s="107"/>
      <c r="H116" s="107">
        <v>262</v>
      </c>
      <c r="I116" s="125">
        <v>255</v>
      </c>
      <c r="J116" s="126" t="s">
        <v>625</v>
      </c>
      <c r="K116" s="127">
        <f t="shared" si="47"/>
        <v>66</v>
      </c>
      <c r="L116" s="128">
        <f t="shared" si="48"/>
        <v>0.33673469387755101</v>
      </c>
      <c r="M116" s="129" t="s">
        <v>599</v>
      </c>
      <c r="N116" s="130">
        <v>42599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3">
        <v>24</v>
      </c>
      <c r="B117" s="109">
        <v>42067</v>
      </c>
      <c r="C117" s="109"/>
      <c r="D117" s="110" t="s">
        <v>389</v>
      </c>
      <c r="E117" s="111" t="s">
        <v>623</v>
      </c>
      <c r="F117" s="112">
        <v>235</v>
      </c>
      <c r="G117" s="112"/>
      <c r="H117" s="113">
        <v>77</v>
      </c>
      <c r="I117" s="131" t="s">
        <v>661</v>
      </c>
      <c r="J117" s="132" t="s">
        <v>662</v>
      </c>
      <c r="K117" s="133">
        <f t="shared" si="47"/>
        <v>-158</v>
      </c>
      <c r="L117" s="134">
        <f t="shared" si="48"/>
        <v>-0.67234042553191486</v>
      </c>
      <c r="M117" s="135" t="s">
        <v>663</v>
      </c>
      <c r="N117" s="136">
        <v>43522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2">
        <v>25</v>
      </c>
      <c r="B118" s="105">
        <v>42067</v>
      </c>
      <c r="C118" s="105"/>
      <c r="D118" s="106" t="s">
        <v>481</v>
      </c>
      <c r="E118" s="107" t="s">
        <v>623</v>
      </c>
      <c r="F118" s="108">
        <v>185</v>
      </c>
      <c r="G118" s="107"/>
      <c r="H118" s="107">
        <v>224</v>
      </c>
      <c r="I118" s="125" t="s">
        <v>664</v>
      </c>
      <c r="J118" s="126" t="s">
        <v>625</v>
      </c>
      <c r="K118" s="127">
        <f t="shared" si="47"/>
        <v>39</v>
      </c>
      <c r="L118" s="128">
        <f t="shared" si="48"/>
        <v>0.21081081081081082</v>
      </c>
      <c r="M118" s="129" t="s">
        <v>599</v>
      </c>
      <c r="N118" s="130">
        <v>42647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363">
        <v>26</v>
      </c>
      <c r="B119" s="114">
        <v>42090</v>
      </c>
      <c r="C119" s="114"/>
      <c r="D119" s="115" t="s">
        <v>665</v>
      </c>
      <c r="E119" s="116" t="s">
        <v>623</v>
      </c>
      <c r="F119" s="117">
        <v>49.5</v>
      </c>
      <c r="G119" s="118"/>
      <c r="H119" s="118">
        <v>15.85</v>
      </c>
      <c r="I119" s="118">
        <v>67</v>
      </c>
      <c r="J119" s="137" t="s">
        <v>666</v>
      </c>
      <c r="K119" s="118">
        <f t="shared" si="47"/>
        <v>-33.65</v>
      </c>
      <c r="L119" s="138">
        <f t="shared" si="48"/>
        <v>-0.67979797979797973</v>
      </c>
      <c r="M119" s="135" t="s">
        <v>663</v>
      </c>
      <c r="N119" s="139">
        <v>43627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2">
        <v>27</v>
      </c>
      <c r="B120" s="105">
        <v>42093</v>
      </c>
      <c r="C120" s="105"/>
      <c r="D120" s="106" t="s">
        <v>667</v>
      </c>
      <c r="E120" s="107" t="s">
        <v>623</v>
      </c>
      <c r="F120" s="108">
        <v>183.5</v>
      </c>
      <c r="G120" s="107"/>
      <c r="H120" s="107">
        <v>219</v>
      </c>
      <c r="I120" s="125">
        <v>218</v>
      </c>
      <c r="J120" s="126" t="s">
        <v>668</v>
      </c>
      <c r="K120" s="127">
        <f t="shared" si="47"/>
        <v>35.5</v>
      </c>
      <c r="L120" s="128">
        <f t="shared" si="48"/>
        <v>0.19346049046321526</v>
      </c>
      <c r="M120" s="129" t="s">
        <v>599</v>
      </c>
      <c r="N120" s="130">
        <v>42103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2">
        <v>28</v>
      </c>
      <c r="B121" s="105">
        <v>42114</v>
      </c>
      <c r="C121" s="105"/>
      <c r="D121" s="106" t="s">
        <v>669</v>
      </c>
      <c r="E121" s="107" t="s">
        <v>623</v>
      </c>
      <c r="F121" s="108">
        <f>(227+237)/2</f>
        <v>232</v>
      </c>
      <c r="G121" s="107"/>
      <c r="H121" s="107">
        <v>298</v>
      </c>
      <c r="I121" s="125">
        <v>298</v>
      </c>
      <c r="J121" s="126" t="s">
        <v>625</v>
      </c>
      <c r="K121" s="127">
        <f t="shared" si="47"/>
        <v>66</v>
      </c>
      <c r="L121" s="128">
        <f t="shared" si="48"/>
        <v>0.28448275862068967</v>
      </c>
      <c r="M121" s="129" t="s">
        <v>599</v>
      </c>
      <c r="N121" s="130">
        <v>42823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2">
        <v>29</v>
      </c>
      <c r="B122" s="105">
        <v>42128</v>
      </c>
      <c r="C122" s="105"/>
      <c r="D122" s="106" t="s">
        <v>670</v>
      </c>
      <c r="E122" s="107" t="s">
        <v>600</v>
      </c>
      <c r="F122" s="108">
        <v>385</v>
      </c>
      <c r="G122" s="107"/>
      <c r="H122" s="107">
        <f>212.5+331</f>
        <v>543.5</v>
      </c>
      <c r="I122" s="125">
        <v>510</v>
      </c>
      <c r="J122" s="126" t="s">
        <v>671</v>
      </c>
      <c r="K122" s="127">
        <f t="shared" si="47"/>
        <v>158.5</v>
      </c>
      <c r="L122" s="128">
        <f t="shared" si="48"/>
        <v>0.41168831168831171</v>
      </c>
      <c r="M122" s="129" t="s">
        <v>599</v>
      </c>
      <c r="N122" s="130">
        <v>42235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2">
        <v>30</v>
      </c>
      <c r="B123" s="105">
        <v>42128</v>
      </c>
      <c r="C123" s="105"/>
      <c r="D123" s="106" t="s">
        <v>672</v>
      </c>
      <c r="E123" s="107" t="s">
        <v>600</v>
      </c>
      <c r="F123" s="108">
        <v>115.5</v>
      </c>
      <c r="G123" s="107"/>
      <c r="H123" s="107">
        <v>146</v>
      </c>
      <c r="I123" s="125">
        <v>142</v>
      </c>
      <c r="J123" s="126" t="s">
        <v>673</v>
      </c>
      <c r="K123" s="127">
        <f t="shared" si="47"/>
        <v>30.5</v>
      </c>
      <c r="L123" s="128">
        <f t="shared" si="48"/>
        <v>0.26406926406926406</v>
      </c>
      <c r="M123" s="129" t="s">
        <v>599</v>
      </c>
      <c r="N123" s="130">
        <v>42202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2">
        <v>31</v>
      </c>
      <c r="B124" s="105">
        <v>42151</v>
      </c>
      <c r="C124" s="105"/>
      <c r="D124" s="106" t="s">
        <v>674</v>
      </c>
      <c r="E124" s="107" t="s">
        <v>600</v>
      </c>
      <c r="F124" s="108">
        <v>237.5</v>
      </c>
      <c r="G124" s="107"/>
      <c r="H124" s="107">
        <v>279.5</v>
      </c>
      <c r="I124" s="125">
        <v>278</v>
      </c>
      <c r="J124" s="126" t="s">
        <v>625</v>
      </c>
      <c r="K124" s="127">
        <f t="shared" si="47"/>
        <v>42</v>
      </c>
      <c r="L124" s="128">
        <f t="shared" si="48"/>
        <v>0.17684210526315788</v>
      </c>
      <c r="M124" s="129" t="s">
        <v>599</v>
      </c>
      <c r="N124" s="130">
        <v>42222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2">
        <v>32</v>
      </c>
      <c r="B125" s="105">
        <v>42174</v>
      </c>
      <c r="C125" s="105"/>
      <c r="D125" s="106" t="s">
        <v>644</v>
      </c>
      <c r="E125" s="107" t="s">
        <v>623</v>
      </c>
      <c r="F125" s="108">
        <v>340</v>
      </c>
      <c r="G125" s="107"/>
      <c r="H125" s="107">
        <v>448</v>
      </c>
      <c r="I125" s="125">
        <v>448</v>
      </c>
      <c r="J125" s="126" t="s">
        <v>625</v>
      </c>
      <c r="K125" s="127">
        <f t="shared" si="47"/>
        <v>108</v>
      </c>
      <c r="L125" s="128">
        <f t="shared" si="48"/>
        <v>0.31764705882352939</v>
      </c>
      <c r="M125" s="129" t="s">
        <v>599</v>
      </c>
      <c r="N125" s="130">
        <v>43018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2">
        <v>33</v>
      </c>
      <c r="B126" s="105">
        <v>42191</v>
      </c>
      <c r="C126" s="105"/>
      <c r="D126" s="106" t="s">
        <v>675</v>
      </c>
      <c r="E126" s="107" t="s">
        <v>623</v>
      </c>
      <c r="F126" s="108">
        <v>390</v>
      </c>
      <c r="G126" s="107"/>
      <c r="H126" s="107">
        <v>460</v>
      </c>
      <c r="I126" s="125">
        <v>460</v>
      </c>
      <c r="J126" s="126" t="s">
        <v>625</v>
      </c>
      <c r="K126" s="127">
        <f t="shared" ref="K126:K146" si="49">H126-F126</f>
        <v>70</v>
      </c>
      <c r="L126" s="128">
        <f t="shared" ref="L126:L146" si="50">K126/F126</f>
        <v>0.17948717948717949</v>
      </c>
      <c r="M126" s="129" t="s">
        <v>599</v>
      </c>
      <c r="N126" s="130">
        <v>42478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34</v>
      </c>
      <c r="B127" s="109">
        <v>42195</v>
      </c>
      <c r="C127" s="109"/>
      <c r="D127" s="110" t="s">
        <v>676</v>
      </c>
      <c r="E127" s="111" t="s">
        <v>623</v>
      </c>
      <c r="F127" s="112">
        <v>122.5</v>
      </c>
      <c r="G127" s="112"/>
      <c r="H127" s="113">
        <v>61</v>
      </c>
      <c r="I127" s="131">
        <v>172</v>
      </c>
      <c r="J127" s="132" t="s">
        <v>677</v>
      </c>
      <c r="K127" s="133">
        <f t="shared" si="49"/>
        <v>-61.5</v>
      </c>
      <c r="L127" s="134">
        <f t="shared" si="50"/>
        <v>-0.50204081632653064</v>
      </c>
      <c r="M127" s="135" t="s">
        <v>663</v>
      </c>
      <c r="N127" s="136">
        <v>43333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2">
        <v>35</v>
      </c>
      <c r="B128" s="105">
        <v>42219</v>
      </c>
      <c r="C128" s="105"/>
      <c r="D128" s="106" t="s">
        <v>678</v>
      </c>
      <c r="E128" s="107" t="s">
        <v>623</v>
      </c>
      <c r="F128" s="108">
        <v>297.5</v>
      </c>
      <c r="G128" s="107"/>
      <c r="H128" s="107">
        <v>350</v>
      </c>
      <c r="I128" s="125">
        <v>360</v>
      </c>
      <c r="J128" s="126" t="s">
        <v>679</v>
      </c>
      <c r="K128" s="127">
        <f t="shared" si="49"/>
        <v>52.5</v>
      </c>
      <c r="L128" s="128">
        <f t="shared" si="50"/>
        <v>0.17647058823529413</v>
      </c>
      <c r="M128" s="129" t="s">
        <v>599</v>
      </c>
      <c r="N128" s="130">
        <v>42232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2">
        <v>36</v>
      </c>
      <c r="B129" s="105">
        <v>42219</v>
      </c>
      <c r="C129" s="105"/>
      <c r="D129" s="106" t="s">
        <v>680</v>
      </c>
      <c r="E129" s="107" t="s">
        <v>623</v>
      </c>
      <c r="F129" s="108">
        <v>115.5</v>
      </c>
      <c r="G129" s="107"/>
      <c r="H129" s="107">
        <v>149</v>
      </c>
      <c r="I129" s="125">
        <v>140</v>
      </c>
      <c r="J129" s="140" t="s">
        <v>681</v>
      </c>
      <c r="K129" s="127">
        <f t="shared" si="49"/>
        <v>33.5</v>
      </c>
      <c r="L129" s="128">
        <f t="shared" si="50"/>
        <v>0.29004329004329005</v>
      </c>
      <c r="M129" s="129" t="s">
        <v>599</v>
      </c>
      <c r="N129" s="130">
        <v>42740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2">
        <v>37</v>
      </c>
      <c r="B130" s="105">
        <v>42251</v>
      </c>
      <c r="C130" s="105"/>
      <c r="D130" s="106" t="s">
        <v>674</v>
      </c>
      <c r="E130" s="107" t="s">
        <v>623</v>
      </c>
      <c r="F130" s="108">
        <v>226</v>
      </c>
      <c r="G130" s="107"/>
      <c r="H130" s="107">
        <v>292</v>
      </c>
      <c r="I130" s="125">
        <v>292</v>
      </c>
      <c r="J130" s="126" t="s">
        <v>682</v>
      </c>
      <c r="K130" s="127">
        <f t="shared" si="49"/>
        <v>66</v>
      </c>
      <c r="L130" s="128">
        <f t="shared" si="50"/>
        <v>0.29203539823008851</v>
      </c>
      <c r="M130" s="129" t="s">
        <v>599</v>
      </c>
      <c r="N130" s="130">
        <v>42286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2">
        <v>38</v>
      </c>
      <c r="B131" s="105">
        <v>42254</v>
      </c>
      <c r="C131" s="105"/>
      <c r="D131" s="106" t="s">
        <v>669</v>
      </c>
      <c r="E131" s="107" t="s">
        <v>623</v>
      </c>
      <c r="F131" s="108">
        <v>232.5</v>
      </c>
      <c r="G131" s="107"/>
      <c r="H131" s="107">
        <v>312.5</v>
      </c>
      <c r="I131" s="125">
        <v>310</v>
      </c>
      <c r="J131" s="126" t="s">
        <v>625</v>
      </c>
      <c r="K131" s="127">
        <f t="shared" si="49"/>
        <v>80</v>
      </c>
      <c r="L131" s="128">
        <f t="shared" si="50"/>
        <v>0.34408602150537637</v>
      </c>
      <c r="M131" s="129" t="s">
        <v>599</v>
      </c>
      <c r="N131" s="130">
        <v>42823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2">
        <v>39</v>
      </c>
      <c r="B132" s="105">
        <v>42268</v>
      </c>
      <c r="C132" s="105"/>
      <c r="D132" s="106" t="s">
        <v>683</v>
      </c>
      <c r="E132" s="107" t="s">
        <v>623</v>
      </c>
      <c r="F132" s="108">
        <v>196.5</v>
      </c>
      <c r="G132" s="107"/>
      <c r="H132" s="107">
        <v>238</v>
      </c>
      <c r="I132" s="125">
        <v>238</v>
      </c>
      <c r="J132" s="126" t="s">
        <v>682</v>
      </c>
      <c r="K132" s="127">
        <f t="shared" si="49"/>
        <v>41.5</v>
      </c>
      <c r="L132" s="128">
        <f t="shared" si="50"/>
        <v>0.21119592875318066</v>
      </c>
      <c r="M132" s="129" t="s">
        <v>599</v>
      </c>
      <c r="N132" s="130">
        <v>42291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2">
        <v>40</v>
      </c>
      <c r="B133" s="105">
        <v>42271</v>
      </c>
      <c r="C133" s="105"/>
      <c r="D133" s="106" t="s">
        <v>622</v>
      </c>
      <c r="E133" s="107" t="s">
        <v>623</v>
      </c>
      <c r="F133" s="108">
        <v>65</v>
      </c>
      <c r="G133" s="107"/>
      <c r="H133" s="107">
        <v>82</v>
      </c>
      <c r="I133" s="125">
        <v>82</v>
      </c>
      <c r="J133" s="126" t="s">
        <v>682</v>
      </c>
      <c r="K133" s="127">
        <f t="shared" si="49"/>
        <v>17</v>
      </c>
      <c r="L133" s="128">
        <f t="shared" si="50"/>
        <v>0.26153846153846155</v>
      </c>
      <c r="M133" s="129" t="s">
        <v>599</v>
      </c>
      <c r="N133" s="130">
        <v>42578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2">
        <v>41</v>
      </c>
      <c r="B134" s="105">
        <v>42291</v>
      </c>
      <c r="C134" s="105"/>
      <c r="D134" s="106" t="s">
        <v>684</v>
      </c>
      <c r="E134" s="107" t="s">
        <v>623</v>
      </c>
      <c r="F134" s="108">
        <v>144</v>
      </c>
      <c r="G134" s="107"/>
      <c r="H134" s="107">
        <v>182.5</v>
      </c>
      <c r="I134" s="125">
        <v>181</v>
      </c>
      <c r="J134" s="126" t="s">
        <v>682</v>
      </c>
      <c r="K134" s="127">
        <f t="shared" si="49"/>
        <v>38.5</v>
      </c>
      <c r="L134" s="128">
        <f t="shared" si="50"/>
        <v>0.2673611111111111</v>
      </c>
      <c r="M134" s="129" t="s">
        <v>599</v>
      </c>
      <c r="N134" s="130">
        <v>42817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2">
        <v>42</v>
      </c>
      <c r="B135" s="105">
        <v>42291</v>
      </c>
      <c r="C135" s="105"/>
      <c r="D135" s="106" t="s">
        <v>685</v>
      </c>
      <c r="E135" s="107" t="s">
        <v>623</v>
      </c>
      <c r="F135" s="108">
        <v>264</v>
      </c>
      <c r="G135" s="107"/>
      <c r="H135" s="107">
        <v>311</v>
      </c>
      <c r="I135" s="125">
        <v>311</v>
      </c>
      <c r="J135" s="126" t="s">
        <v>682</v>
      </c>
      <c r="K135" s="127">
        <f t="shared" si="49"/>
        <v>47</v>
      </c>
      <c r="L135" s="128">
        <f t="shared" si="50"/>
        <v>0.17803030303030304</v>
      </c>
      <c r="M135" s="129" t="s">
        <v>599</v>
      </c>
      <c r="N135" s="130">
        <v>42604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2">
        <v>43</v>
      </c>
      <c r="B136" s="105">
        <v>42318</v>
      </c>
      <c r="C136" s="105"/>
      <c r="D136" s="106" t="s">
        <v>686</v>
      </c>
      <c r="E136" s="107" t="s">
        <v>600</v>
      </c>
      <c r="F136" s="108">
        <v>549.5</v>
      </c>
      <c r="G136" s="107"/>
      <c r="H136" s="107">
        <v>630</v>
      </c>
      <c r="I136" s="125">
        <v>630</v>
      </c>
      <c r="J136" s="126" t="s">
        <v>682</v>
      </c>
      <c r="K136" s="127">
        <f t="shared" si="49"/>
        <v>80.5</v>
      </c>
      <c r="L136" s="128">
        <f t="shared" si="50"/>
        <v>0.1464968152866242</v>
      </c>
      <c r="M136" s="129" t="s">
        <v>599</v>
      </c>
      <c r="N136" s="130">
        <v>42419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2">
        <v>44</v>
      </c>
      <c r="B137" s="105">
        <v>42342</v>
      </c>
      <c r="C137" s="105"/>
      <c r="D137" s="106" t="s">
        <v>687</v>
      </c>
      <c r="E137" s="107" t="s">
        <v>623</v>
      </c>
      <c r="F137" s="108">
        <v>1027.5</v>
      </c>
      <c r="G137" s="107"/>
      <c r="H137" s="107">
        <v>1315</v>
      </c>
      <c r="I137" s="125">
        <v>1250</v>
      </c>
      <c r="J137" s="126" t="s">
        <v>682</v>
      </c>
      <c r="K137" s="127">
        <f t="shared" si="49"/>
        <v>287.5</v>
      </c>
      <c r="L137" s="128">
        <f t="shared" si="50"/>
        <v>0.27980535279805352</v>
      </c>
      <c r="M137" s="129" t="s">
        <v>599</v>
      </c>
      <c r="N137" s="130">
        <v>43244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2">
        <v>45</v>
      </c>
      <c r="B138" s="105">
        <v>42367</v>
      </c>
      <c r="C138" s="105"/>
      <c r="D138" s="106" t="s">
        <v>688</v>
      </c>
      <c r="E138" s="107" t="s">
        <v>623</v>
      </c>
      <c r="F138" s="108">
        <v>465</v>
      </c>
      <c r="G138" s="107"/>
      <c r="H138" s="107">
        <v>540</v>
      </c>
      <c r="I138" s="125">
        <v>540</v>
      </c>
      <c r="J138" s="126" t="s">
        <v>682</v>
      </c>
      <c r="K138" s="127">
        <f t="shared" si="49"/>
        <v>75</v>
      </c>
      <c r="L138" s="128">
        <f t="shared" si="50"/>
        <v>0.16129032258064516</v>
      </c>
      <c r="M138" s="129" t="s">
        <v>599</v>
      </c>
      <c r="N138" s="130">
        <v>42530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2">
        <v>46</v>
      </c>
      <c r="B139" s="105">
        <v>42380</v>
      </c>
      <c r="C139" s="105"/>
      <c r="D139" s="106" t="s">
        <v>390</v>
      </c>
      <c r="E139" s="107" t="s">
        <v>600</v>
      </c>
      <c r="F139" s="108">
        <v>81</v>
      </c>
      <c r="G139" s="107"/>
      <c r="H139" s="107">
        <v>110</v>
      </c>
      <c r="I139" s="125">
        <v>110</v>
      </c>
      <c r="J139" s="126" t="s">
        <v>682</v>
      </c>
      <c r="K139" s="127">
        <f t="shared" si="49"/>
        <v>29</v>
      </c>
      <c r="L139" s="128">
        <f t="shared" si="50"/>
        <v>0.35802469135802467</v>
      </c>
      <c r="M139" s="129" t="s">
        <v>599</v>
      </c>
      <c r="N139" s="130">
        <v>42745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2">
        <v>47</v>
      </c>
      <c r="B140" s="105">
        <v>42382</v>
      </c>
      <c r="C140" s="105"/>
      <c r="D140" s="106" t="s">
        <v>689</v>
      </c>
      <c r="E140" s="107" t="s">
        <v>600</v>
      </c>
      <c r="F140" s="108">
        <v>417.5</v>
      </c>
      <c r="G140" s="107"/>
      <c r="H140" s="107">
        <v>547</v>
      </c>
      <c r="I140" s="125">
        <v>535</v>
      </c>
      <c r="J140" s="126" t="s">
        <v>682</v>
      </c>
      <c r="K140" s="127">
        <f t="shared" si="49"/>
        <v>129.5</v>
      </c>
      <c r="L140" s="128">
        <f t="shared" si="50"/>
        <v>0.31017964071856285</v>
      </c>
      <c r="M140" s="129" t="s">
        <v>599</v>
      </c>
      <c r="N140" s="130">
        <v>42578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2">
        <v>48</v>
      </c>
      <c r="B141" s="105">
        <v>42408</v>
      </c>
      <c r="C141" s="105"/>
      <c r="D141" s="106" t="s">
        <v>690</v>
      </c>
      <c r="E141" s="107" t="s">
        <v>623</v>
      </c>
      <c r="F141" s="108">
        <v>650</v>
      </c>
      <c r="G141" s="107"/>
      <c r="H141" s="107">
        <v>800</v>
      </c>
      <c r="I141" s="125">
        <v>800</v>
      </c>
      <c r="J141" s="126" t="s">
        <v>682</v>
      </c>
      <c r="K141" s="127">
        <f t="shared" si="49"/>
        <v>150</v>
      </c>
      <c r="L141" s="128">
        <f t="shared" si="50"/>
        <v>0.23076923076923078</v>
      </c>
      <c r="M141" s="129" t="s">
        <v>599</v>
      </c>
      <c r="N141" s="130">
        <v>43154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2">
        <v>49</v>
      </c>
      <c r="B142" s="105">
        <v>42433</v>
      </c>
      <c r="C142" s="105"/>
      <c r="D142" s="106" t="s">
        <v>197</v>
      </c>
      <c r="E142" s="107" t="s">
        <v>623</v>
      </c>
      <c r="F142" s="108">
        <v>437.5</v>
      </c>
      <c r="G142" s="107"/>
      <c r="H142" s="107">
        <v>504.5</v>
      </c>
      <c r="I142" s="125">
        <v>522</v>
      </c>
      <c r="J142" s="126" t="s">
        <v>691</v>
      </c>
      <c r="K142" s="127">
        <f t="shared" si="49"/>
        <v>67</v>
      </c>
      <c r="L142" s="128">
        <f t="shared" si="50"/>
        <v>0.15314285714285714</v>
      </c>
      <c r="M142" s="129" t="s">
        <v>599</v>
      </c>
      <c r="N142" s="130">
        <v>42480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2">
        <v>50</v>
      </c>
      <c r="B143" s="105">
        <v>42438</v>
      </c>
      <c r="C143" s="105"/>
      <c r="D143" s="106" t="s">
        <v>692</v>
      </c>
      <c r="E143" s="107" t="s">
        <v>623</v>
      </c>
      <c r="F143" s="108">
        <v>189.5</v>
      </c>
      <c r="G143" s="107"/>
      <c r="H143" s="107">
        <v>218</v>
      </c>
      <c r="I143" s="125">
        <v>218</v>
      </c>
      <c r="J143" s="126" t="s">
        <v>682</v>
      </c>
      <c r="K143" s="127">
        <f t="shared" si="49"/>
        <v>28.5</v>
      </c>
      <c r="L143" s="128">
        <f t="shared" si="50"/>
        <v>0.15039577836411611</v>
      </c>
      <c r="M143" s="129" t="s">
        <v>599</v>
      </c>
      <c r="N143" s="130">
        <v>43034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363">
        <v>51</v>
      </c>
      <c r="B144" s="114">
        <v>42471</v>
      </c>
      <c r="C144" s="114"/>
      <c r="D144" s="115" t="s">
        <v>693</v>
      </c>
      <c r="E144" s="116" t="s">
        <v>623</v>
      </c>
      <c r="F144" s="117">
        <v>36.5</v>
      </c>
      <c r="G144" s="118"/>
      <c r="H144" s="118">
        <v>15.85</v>
      </c>
      <c r="I144" s="118">
        <v>60</v>
      </c>
      <c r="J144" s="137" t="s">
        <v>694</v>
      </c>
      <c r="K144" s="133">
        <f t="shared" si="49"/>
        <v>-20.65</v>
      </c>
      <c r="L144" s="167">
        <f t="shared" si="50"/>
        <v>-0.5657534246575342</v>
      </c>
      <c r="M144" s="135" t="s">
        <v>663</v>
      </c>
      <c r="N144" s="168">
        <v>43627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2">
        <v>52</v>
      </c>
      <c r="B145" s="105">
        <v>42472</v>
      </c>
      <c r="C145" s="105"/>
      <c r="D145" s="106" t="s">
        <v>695</v>
      </c>
      <c r="E145" s="107" t="s">
        <v>623</v>
      </c>
      <c r="F145" s="108">
        <v>93</v>
      </c>
      <c r="G145" s="107"/>
      <c r="H145" s="107">
        <v>149</v>
      </c>
      <c r="I145" s="125">
        <v>140</v>
      </c>
      <c r="J145" s="140" t="s">
        <v>696</v>
      </c>
      <c r="K145" s="127">
        <f t="shared" si="49"/>
        <v>56</v>
      </c>
      <c r="L145" s="128">
        <f t="shared" si="50"/>
        <v>0.60215053763440862</v>
      </c>
      <c r="M145" s="129" t="s">
        <v>599</v>
      </c>
      <c r="N145" s="130">
        <v>42740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2">
        <v>53</v>
      </c>
      <c r="B146" s="105">
        <v>42472</v>
      </c>
      <c r="C146" s="105"/>
      <c r="D146" s="106" t="s">
        <v>697</v>
      </c>
      <c r="E146" s="107" t="s">
        <v>623</v>
      </c>
      <c r="F146" s="108">
        <v>130</v>
      </c>
      <c r="G146" s="107"/>
      <c r="H146" s="107">
        <v>150</v>
      </c>
      <c r="I146" s="125" t="s">
        <v>698</v>
      </c>
      <c r="J146" s="126" t="s">
        <v>682</v>
      </c>
      <c r="K146" s="127">
        <f t="shared" si="49"/>
        <v>20</v>
      </c>
      <c r="L146" s="128">
        <f t="shared" si="50"/>
        <v>0.15384615384615385</v>
      </c>
      <c r="M146" s="129" t="s">
        <v>599</v>
      </c>
      <c r="N146" s="130">
        <v>42564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2">
        <v>54</v>
      </c>
      <c r="B147" s="105">
        <v>42473</v>
      </c>
      <c r="C147" s="105"/>
      <c r="D147" s="106" t="s">
        <v>354</v>
      </c>
      <c r="E147" s="107" t="s">
        <v>623</v>
      </c>
      <c r="F147" s="108">
        <v>196</v>
      </c>
      <c r="G147" s="107"/>
      <c r="H147" s="107">
        <v>299</v>
      </c>
      <c r="I147" s="125">
        <v>299</v>
      </c>
      <c r="J147" s="126" t="s">
        <v>682</v>
      </c>
      <c r="K147" s="127">
        <v>103</v>
      </c>
      <c r="L147" s="128">
        <v>0.52551020408163296</v>
      </c>
      <c r="M147" s="129" t="s">
        <v>599</v>
      </c>
      <c r="N147" s="130">
        <v>42620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2">
        <v>55</v>
      </c>
      <c r="B148" s="105">
        <v>42473</v>
      </c>
      <c r="C148" s="105"/>
      <c r="D148" s="106" t="s">
        <v>756</v>
      </c>
      <c r="E148" s="107" t="s">
        <v>623</v>
      </c>
      <c r="F148" s="108">
        <v>88</v>
      </c>
      <c r="G148" s="107"/>
      <c r="H148" s="107">
        <v>103</v>
      </c>
      <c r="I148" s="125">
        <v>103</v>
      </c>
      <c r="J148" s="126" t="s">
        <v>682</v>
      </c>
      <c r="K148" s="127">
        <v>15</v>
      </c>
      <c r="L148" s="128">
        <v>0.170454545454545</v>
      </c>
      <c r="M148" s="129" t="s">
        <v>599</v>
      </c>
      <c r="N148" s="130">
        <v>42530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2">
        <v>56</v>
      </c>
      <c r="B149" s="105">
        <v>42492</v>
      </c>
      <c r="C149" s="105"/>
      <c r="D149" s="106" t="s">
        <v>699</v>
      </c>
      <c r="E149" s="107" t="s">
        <v>623</v>
      </c>
      <c r="F149" s="108">
        <v>127.5</v>
      </c>
      <c r="G149" s="107"/>
      <c r="H149" s="107">
        <v>148</v>
      </c>
      <c r="I149" s="125" t="s">
        <v>700</v>
      </c>
      <c r="J149" s="126" t="s">
        <v>682</v>
      </c>
      <c r="K149" s="127">
        <f>H149-F149</f>
        <v>20.5</v>
      </c>
      <c r="L149" s="128">
        <f>K149/F149</f>
        <v>0.16078431372549021</v>
      </c>
      <c r="M149" s="129" t="s">
        <v>599</v>
      </c>
      <c r="N149" s="130">
        <v>42564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2">
        <v>57</v>
      </c>
      <c r="B150" s="105">
        <v>42493</v>
      </c>
      <c r="C150" s="105"/>
      <c r="D150" s="106" t="s">
        <v>701</v>
      </c>
      <c r="E150" s="107" t="s">
        <v>623</v>
      </c>
      <c r="F150" s="108">
        <v>675</v>
      </c>
      <c r="G150" s="107"/>
      <c r="H150" s="107">
        <v>815</v>
      </c>
      <c r="I150" s="125" t="s">
        <v>702</v>
      </c>
      <c r="J150" s="126" t="s">
        <v>682</v>
      </c>
      <c r="K150" s="127">
        <f>H150-F150</f>
        <v>140</v>
      </c>
      <c r="L150" s="128">
        <f>K150/F150</f>
        <v>0.2074074074074074</v>
      </c>
      <c r="M150" s="129" t="s">
        <v>599</v>
      </c>
      <c r="N150" s="130">
        <v>43154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58</v>
      </c>
      <c r="B151" s="109">
        <v>42522</v>
      </c>
      <c r="C151" s="109"/>
      <c r="D151" s="110" t="s">
        <v>757</v>
      </c>
      <c r="E151" s="111" t="s">
        <v>623</v>
      </c>
      <c r="F151" s="112">
        <v>500</v>
      </c>
      <c r="G151" s="112"/>
      <c r="H151" s="113">
        <v>232.5</v>
      </c>
      <c r="I151" s="131" t="s">
        <v>758</v>
      </c>
      <c r="J151" s="132" t="s">
        <v>759</v>
      </c>
      <c r="K151" s="133">
        <f>H151-F151</f>
        <v>-267.5</v>
      </c>
      <c r="L151" s="134">
        <f>K151/F151</f>
        <v>-0.53500000000000003</v>
      </c>
      <c r="M151" s="135" t="s">
        <v>663</v>
      </c>
      <c r="N151" s="136">
        <v>43735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2">
        <v>59</v>
      </c>
      <c r="B152" s="105">
        <v>42527</v>
      </c>
      <c r="C152" s="105"/>
      <c r="D152" s="106" t="s">
        <v>703</v>
      </c>
      <c r="E152" s="107" t="s">
        <v>623</v>
      </c>
      <c r="F152" s="108">
        <v>110</v>
      </c>
      <c r="G152" s="107"/>
      <c r="H152" s="107">
        <v>126.5</v>
      </c>
      <c r="I152" s="125">
        <v>125</v>
      </c>
      <c r="J152" s="126" t="s">
        <v>632</v>
      </c>
      <c r="K152" s="127">
        <f>H152-F152</f>
        <v>16.5</v>
      </c>
      <c r="L152" s="128">
        <f>K152/F152</f>
        <v>0.15</v>
      </c>
      <c r="M152" s="129" t="s">
        <v>599</v>
      </c>
      <c r="N152" s="130">
        <v>42552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2">
        <v>60</v>
      </c>
      <c r="B153" s="105">
        <v>42538</v>
      </c>
      <c r="C153" s="105"/>
      <c r="D153" s="106" t="s">
        <v>704</v>
      </c>
      <c r="E153" s="107" t="s">
        <v>623</v>
      </c>
      <c r="F153" s="108">
        <v>44</v>
      </c>
      <c r="G153" s="107"/>
      <c r="H153" s="107">
        <v>69.5</v>
      </c>
      <c r="I153" s="125">
        <v>69.5</v>
      </c>
      <c r="J153" s="126" t="s">
        <v>705</v>
      </c>
      <c r="K153" s="127">
        <f>H153-F153</f>
        <v>25.5</v>
      </c>
      <c r="L153" s="128">
        <f>K153/F153</f>
        <v>0.57954545454545459</v>
      </c>
      <c r="M153" s="129" t="s">
        <v>599</v>
      </c>
      <c r="N153" s="130">
        <v>42977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2">
        <v>61</v>
      </c>
      <c r="B154" s="105">
        <v>42549</v>
      </c>
      <c r="C154" s="105"/>
      <c r="D154" s="147" t="s">
        <v>760</v>
      </c>
      <c r="E154" s="107" t="s">
        <v>623</v>
      </c>
      <c r="F154" s="108">
        <v>262.5</v>
      </c>
      <c r="G154" s="107"/>
      <c r="H154" s="107">
        <v>340</v>
      </c>
      <c r="I154" s="125">
        <v>333</v>
      </c>
      <c r="J154" s="126" t="s">
        <v>761</v>
      </c>
      <c r="K154" s="127">
        <v>77.5</v>
      </c>
      <c r="L154" s="128">
        <v>0.29523809523809502</v>
      </c>
      <c r="M154" s="129" t="s">
        <v>599</v>
      </c>
      <c r="N154" s="130">
        <v>43017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2">
        <v>62</v>
      </c>
      <c r="B155" s="105">
        <v>42549</v>
      </c>
      <c r="C155" s="105"/>
      <c r="D155" s="147" t="s">
        <v>762</v>
      </c>
      <c r="E155" s="107" t="s">
        <v>623</v>
      </c>
      <c r="F155" s="108">
        <v>840</v>
      </c>
      <c r="G155" s="107"/>
      <c r="H155" s="107">
        <v>1230</v>
      </c>
      <c r="I155" s="125">
        <v>1230</v>
      </c>
      <c r="J155" s="126" t="s">
        <v>682</v>
      </c>
      <c r="K155" s="127">
        <v>390</v>
      </c>
      <c r="L155" s="128">
        <v>0.46428571428571402</v>
      </c>
      <c r="M155" s="129" t="s">
        <v>599</v>
      </c>
      <c r="N155" s="130">
        <v>42649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364">
        <v>63</v>
      </c>
      <c r="B156" s="142">
        <v>42556</v>
      </c>
      <c r="C156" s="142"/>
      <c r="D156" s="143" t="s">
        <v>706</v>
      </c>
      <c r="E156" s="144" t="s">
        <v>623</v>
      </c>
      <c r="F156" s="145">
        <v>395</v>
      </c>
      <c r="G156" s="146"/>
      <c r="H156" s="146">
        <f>(468.5+342.5)/2</f>
        <v>405.5</v>
      </c>
      <c r="I156" s="146">
        <v>510</v>
      </c>
      <c r="J156" s="169" t="s">
        <v>707</v>
      </c>
      <c r="K156" s="170">
        <f t="shared" ref="K156:K162" si="51">H156-F156</f>
        <v>10.5</v>
      </c>
      <c r="L156" s="171">
        <f t="shared" ref="L156:L162" si="52">K156/F156</f>
        <v>2.6582278481012658E-2</v>
      </c>
      <c r="M156" s="172" t="s">
        <v>708</v>
      </c>
      <c r="N156" s="173">
        <v>43606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64</v>
      </c>
      <c r="B157" s="109">
        <v>42584</v>
      </c>
      <c r="C157" s="109"/>
      <c r="D157" s="110" t="s">
        <v>709</v>
      </c>
      <c r="E157" s="111" t="s">
        <v>600</v>
      </c>
      <c r="F157" s="112">
        <f>169.5-12.8</f>
        <v>156.69999999999999</v>
      </c>
      <c r="G157" s="112"/>
      <c r="H157" s="113">
        <v>77</v>
      </c>
      <c r="I157" s="131" t="s">
        <v>710</v>
      </c>
      <c r="J157" s="383" t="s">
        <v>3401</v>
      </c>
      <c r="K157" s="133">
        <f t="shared" si="51"/>
        <v>-79.699999999999989</v>
      </c>
      <c r="L157" s="134">
        <f t="shared" si="52"/>
        <v>-0.50861518825781749</v>
      </c>
      <c r="M157" s="135" t="s">
        <v>663</v>
      </c>
      <c r="N157" s="136">
        <v>43522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65</v>
      </c>
      <c r="B158" s="109">
        <v>42586</v>
      </c>
      <c r="C158" s="109"/>
      <c r="D158" s="110" t="s">
        <v>711</v>
      </c>
      <c r="E158" s="111" t="s">
        <v>623</v>
      </c>
      <c r="F158" s="112">
        <v>400</v>
      </c>
      <c r="G158" s="112"/>
      <c r="H158" s="113">
        <v>305</v>
      </c>
      <c r="I158" s="131">
        <v>475</v>
      </c>
      <c r="J158" s="132" t="s">
        <v>712</v>
      </c>
      <c r="K158" s="133">
        <f t="shared" si="51"/>
        <v>-95</v>
      </c>
      <c r="L158" s="134">
        <f t="shared" si="52"/>
        <v>-0.23749999999999999</v>
      </c>
      <c r="M158" s="135" t="s">
        <v>663</v>
      </c>
      <c r="N158" s="136">
        <v>43606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2">
        <v>66</v>
      </c>
      <c r="B159" s="105">
        <v>42593</v>
      </c>
      <c r="C159" s="105"/>
      <c r="D159" s="106" t="s">
        <v>713</v>
      </c>
      <c r="E159" s="107" t="s">
        <v>623</v>
      </c>
      <c r="F159" s="108">
        <v>86.5</v>
      </c>
      <c r="G159" s="107"/>
      <c r="H159" s="107">
        <v>130</v>
      </c>
      <c r="I159" s="125">
        <v>130</v>
      </c>
      <c r="J159" s="140" t="s">
        <v>714</v>
      </c>
      <c r="K159" s="127">
        <f t="shared" si="51"/>
        <v>43.5</v>
      </c>
      <c r="L159" s="128">
        <f t="shared" si="52"/>
        <v>0.50289017341040465</v>
      </c>
      <c r="M159" s="129" t="s">
        <v>599</v>
      </c>
      <c r="N159" s="130">
        <v>43091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67</v>
      </c>
      <c r="B160" s="109">
        <v>42600</v>
      </c>
      <c r="C160" s="109"/>
      <c r="D160" s="110" t="s">
        <v>381</v>
      </c>
      <c r="E160" s="111" t="s">
        <v>623</v>
      </c>
      <c r="F160" s="112">
        <v>133.5</v>
      </c>
      <c r="G160" s="112"/>
      <c r="H160" s="113">
        <v>126.5</v>
      </c>
      <c r="I160" s="131">
        <v>178</v>
      </c>
      <c r="J160" s="132" t="s">
        <v>715</v>
      </c>
      <c r="K160" s="133">
        <f t="shared" si="51"/>
        <v>-7</v>
      </c>
      <c r="L160" s="134">
        <f t="shared" si="52"/>
        <v>-5.2434456928838954E-2</v>
      </c>
      <c r="M160" s="135" t="s">
        <v>663</v>
      </c>
      <c r="N160" s="136">
        <v>42615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2">
        <v>68</v>
      </c>
      <c r="B161" s="105">
        <v>42613</v>
      </c>
      <c r="C161" s="105"/>
      <c r="D161" s="106" t="s">
        <v>716</v>
      </c>
      <c r="E161" s="107" t="s">
        <v>623</v>
      </c>
      <c r="F161" s="108">
        <v>560</v>
      </c>
      <c r="G161" s="107"/>
      <c r="H161" s="107">
        <v>725</v>
      </c>
      <c r="I161" s="125">
        <v>725</v>
      </c>
      <c r="J161" s="126" t="s">
        <v>625</v>
      </c>
      <c r="K161" s="127">
        <f t="shared" si="51"/>
        <v>165</v>
      </c>
      <c r="L161" s="128">
        <f t="shared" si="52"/>
        <v>0.29464285714285715</v>
      </c>
      <c r="M161" s="129" t="s">
        <v>599</v>
      </c>
      <c r="N161" s="130">
        <v>42456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2">
        <v>69</v>
      </c>
      <c r="B162" s="105">
        <v>42614</v>
      </c>
      <c r="C162" s="105"/>
      <c r="D162" s="106" t="s">
        <v>717</v>
      </c>
      <c r="E162" s="107" t="s">
        <v>623</v>
      </c>
      <c r="F162" s="108">
        <v>160.5</v>
      </c>
      <c r="G162" s="107"/>
      <c r="H162" s="107">
        <v>210</v>
      </c>
      <c r="I162" s="125">
        <v>210</v>
      </c>
      <c r="J162" s="126" t="s">
        <v>625</v>
      </c>
      <c r="K162" s="127">
        <f t="shared" si="51"/>
        <v>49.5</v>
      </c>
      <c r="L162" s="128">
        <f t="shared" si="52"/>
        <v>0.30841121495327101</v>
      </c>
      <c r="M162" s="129" t="s">
        <v>599</v>
      </c>
      <c r="N162" s="130">
        <v>42871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2">
        <v>70</v>
      </c>
      <c r="B163" s="105">
        <v>42646</v>
      </c>
      <c r="C163" s="105"/>
      <c r="D163" s="147" t="s">
        <v>405</v>
      </c>
      <c r="E163" s="107" t="s">
        <v>623</v>
      </c>
      <c r="F163" s="108">
        <v>430</v>
      </c>
      <c r="G163" s="107"/>
      <c r="H163" s="107">
        <v>596</v>
      </c>
      <c r="I163" s="125">
        <v>575</v>
      </c>
      <c r="J163" s="126" t="s">
        <v>763</v>
      </c>
      <c r="K163" s="127">
        <v>166</v>
      </c>
      <c r="L163" s="128">
        <v>0.38604651162790699</v>
      </c>
      <c r="M163" s="129" t="s">
        <v>599</v>
      </c>
      <c r="N163" s="130">
        <v>42769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2">
        <v>71</v>
      </c>
      <c r="B164" s="105">
        <v>42657</v>
      </c>
      <c r="C164" s="105"/>
      <c r="D164" s="106" t="s">
        <v>718</v>
      </c>
      <c r="E164" s="107" t="s">
        <v>623</v>
      </c>
      <c r="F164" s="108">
        <v>280</v>
      </c>
      <c r="G164" s="107"/>
      <c r="H164" s="107">
        <v>345</v>
      </c>
      <c r="I164" s="125">
        <v>345</v>
      </c>
      <c r="J164" s="126" t="s">
        <v>625</v>
      </c>
      <c r="K164" s="127">
        <f t="shared" ref="K164:K169" si="53">H164-F164</f>
        <v>65</v>
      </c>
      <c r="L164" s="128">
        <f>K164/F164</f>
        <v>0.23214285714285715</v>
      </c>
      <c r="M164" s="129" t="s">
        <v>599</v>
      </c>
      <c r="N164" s="130">
        <v>42814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2">
        <v>72</v>
      </c>
      <c r="B165" s="105">
        <v>42657</v>
      </c>
      <c r="C165" s="105"/>
      <c r="D165" s="106" t="s">
        <v>719</v>
      </c>
      <c r="E165" s="107" t="s">
        <v>623</v>
      </c>
      <c r="F165" s="108">
        <v>245</v>
      </c>
      <c r="G165" s="107"/>
      <c r="H165" s="107">
        <v>325.5</v>
      </c>
      <c r="I165" s="125">
        <v>330</v>
      </c>
      <c r="J165" s="126" t="s">
        <v>720</v>
      </c>
      <c r="K165" s="127">
        <f t="shared" si="53"/>
        <v>80.5</v>
      </c>
      <c r="L165" s="128">
        <f>K165/F165</f>
        <v>0.32857142857142857</v>
      </c>
      <c r="M165" s="129" t="s">
        <v>599</v>
      </c>
      <c r="N165" s="130">
        <v>42769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2">
        <v>73</v>
      </c>
      <c r="B166" s="105">
        <v>42660</v>
      </c>
      <c r="C166" s="105"/>
      <c r="D166" s="106" t="s">
        <v>349</v>
      </c>
      <c r="E166" s="107" t="s">
        <v>623</v>
      </c>
      <c r="F166" s="108">
        <v>125</v>
      </c>
      <c r="G166" s="107"/>
      <c r="H166" s="107">
        <v>160</v>
      </c>
      <c r="I166" s="125">
        <v>160</v>
      </c>
      <c r="J166" s="126" t="s">
        <v>682</v>
      </c>
      <c r="K166" s="127">
        <f t="shared" si="53"/>
        <v>35</v>
      </c>
      <c r="L166" s="128">
        <v>0.28000000000000003</v>
      </c>
      <c r="M166" s="129" t="s">
        <v>599</v>
      </c>
      <c r="N166" s="130">
        <v>42803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74</v>
      </c>
      <c r="B167" s="105">
        <v>42660</v>
      </c>
      <c r="C167" s="105"/>
      <c r="D167" s="106" t="s">
        <v>483</v>
      </c>
      <c r="E167" s="107" t="s">
        <v>623</v>
      </c>
      <c r="F167" s="108">
        <v>114</v>
      </c>
      <c r="G167" s="107"/>
      <c r="H167" s="107">
        <v>145</v>
      </c>
      <c r="I167" s="125">
        <v>145</v>
      </c>
      <c r="J167" s="126" t="s">
        <v>682</v>
      </c>
      <c r="K167" s="127">
        <f t="shared" si="53"/>
        <v>31</v>
      </c>
      <c r="L167" s="128">
        <f>K167/F167</f>
        <v>0.27192982456140352</v>
      </c>
      <c r="M167" s="129" t="s">
        <v>599</v>
      </c>
      <c r="N167" s="130">
        <v>42859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75</v>
      </c>
      <c r="B168" s="105">
        <v>42660</v>
      </c>
      <c r="C168" s="105"/>
      <c r="D168" s="106" t="s">
        <v>721</v>
      </c>
      <c r="E168" s="107" t="s">
        <v>623</v>
      </c>
      <c r="F168" s="108">
        <v>212</v>
      </c>
      <c r="G168" s="107"/>
      <c r="H168" s="107">
        <v>280</v>
      </c>
      <c r="I168" s="125">
        <v>276</v>
      </c>
      <c r="J168" s="126" t="s">
        <v>722</v>
      </c>
      <c r="K168" s="127">
        <f t="shared" si="53"/>
        <v>68</v>
      </c>
      <c r="L168" s="128">
        <f>K168/F168</f>
        <v>0.32075471698113206</v>
      </c>
      <c r="M168" s="129" t="s">
        <v>599</v>
      </c>
      <c r="N168" s="130">
        <v>42858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2">
        <v>76</v>
      </c>
      <c r="B169" s="105">
        <v>42678</v>
      </c>
      <c r="C169" s="105"/>
      <c r="D169" s="106" t="s">
        <v>151</v>
      </c>
      <c r="E169" s="107" t="s">
        <v>623</v>
      </c>
      <c r="F169" s="108">
        <v>155</v>
      </c>
      <c r="G169" s="107"/>
      <c r="H169" s="107">
        <v>210</v>
      </c>
      <c r="I169" s="125">
        <v>210</v>
      </c>
      <c r="J169" s="126" t="s">
        <v>723</v>
      </c>
      <c r="K169" s="127">
        <f t="shared" si="53"/>
        <v>55</v>
      </c>
      <c r="L169" s="128">
        <f>K169/F169</f>
        <v>0.35483870967741937</v>
      </c>
      <c r="M169" s="129" t="s">
        <v>599</v>
      </c>
      <c r="N169" s="130">
        <v>42944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77</v>
      </c>
      <c r="B170" s="109">
        <v>42710</v>
      </c>
      <c r="C170" s="109"/>
      <c r="D170" s="110" t="s">
        <v>764</v>
      </c>
      <c r="E170" s="111" t="s">
        <v>623</v>
      </c>
      <c r="F170" s="112">
        <v>150.5</v>
      </c>
      <c r="G170" s="112"/>
      <c r="H170" s="113">
        <v>72.5</v>
      </c>
      <c r="I170" s="131">
        <v>174</v>
      </c>
      <c r="J170" s="132" t="s">
        <v>765</v>
      </c>
      <c r="K170" s="133">
        <v>-78</v>
      </c>
      <c r="L170" s="134">
        <v>-0.51827242524916906</v>
      </c>
      <c r="M170" s="135" t="s">
        <v>663</v>
      </c>
      <c r="N170" s="136">
        <v>43333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2">
        <v>78</v>
      </c>
      <c r="B171" s="105">
        <v>42712</v>
      </c>
      <c r="C171" s="105"/>
      <c r="D171" s="106" t="s">
        <v>125</v>
      </c>
      <c r="E171" s="107" t="s">
        <v>623</v>
      </c>
      <c r="F171" s="108">
        <v>380</v>
      </c>
      <c r="G171" s="107"/>
      <c r="H171" s="107">
        <v>478</v>
      </c>
      <c r="I171" s="125">
        <v>468</v>
      </c>
      <c r="J171" s="126" t="s">
        <v>682</v>
      </c>
      <c r="K171" s="127">
        <f>H171-F171</f>
        <v>98</v>
      </c>
      <c r="L171" s="128">
        <f>K171/F171</f>
        <v>0.25789473684210529</v>
      </c>
      <c r="M171" s="129" t="s">
        <v>599</v>
      </c>
      <c r="N171" s="130">
        <v>43025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2">
        <v>79</v>
      </c>
      <c r="B172" s="105">
        <v>42734</v>
      </c>
      <c r="C172" s="105"/>
      <c r="D172" s="106" t="s">
        <v>248</v>
      </c>
      <c r="E172" s="107" t="s">
        <v>623</v>
      </c>
      <c r="F172" s="108">
        <v>305</v>
      </c>
      <c r="G172" s="107"/>
      <c r="H172" s="107">
        <v>375</v>
      </c>
      <c r="I172" s="125">
        <v>375</v>
      </c>
      <c r="J172" s="126" t="s">
        <v>682</v>
      </c>
      <c r="K172" s="127">
        <f>H172-F172</f>
        <v>70</v>
      </c>
      <c r="L172" s="128">
        <f>K172/F172</f>
        <v>0.22950819672131148</v>
      </c>
      <c r="M172" s="129" t="s">
        <v>599</v>
      </c>
      <c r="N172" s="130">
        <v>42768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80</v>
      </c>
      <c r="B173" s="105">
        <v>42739</v>
      </c>
      <c r="C173" s="105"/>
      <c r="D173" s="106" t="s">
        <v>351</v>
      </c>
      <c r="E173" s="107" t="s">
        <v>623</v>
      </c>
      <c r="F173" s="108">
        <v>99.5</v>
      </c>
      <c r="G173" s="107"/>
      <c r="H173" s="107">
        <v>158</v>
      </c>
      <c r="I173" s="125">
        <v>158</v>
      </c>
      <c r="J173" s="126" t="s">
        <v>682</v>
      </c>
      <c r="K173" s="127">
        <f>H173-F173</f>
        <v>58.5</v>
      </c>
      <c r="L173" s="128">
        <f>K173/F173</f>
        <v>0.5879396984924623</v>
      </c>
      <c r="M173" s="129" t="s">
        <v>599</v>
      </c>
      <c r="N173" s="130">
        <v>42898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81</v>
      </c>
      <c r="B174" s="105">
        <v>42739</v>
      </c>
      <c r="C174" s="105"/>
      <c r="D174" s="106" t="s">
        <v>351</v>
      </c>
      <c r="E174" s="107" t="s">
        <v>623</v>
      </c>
      <c r="F174" s="108">
        <v>99.5</v>
      </c>
      <c r="G174" s="107"/>
      <c r="H174" s="107">
        <v>158</v>
      </c>
      <c r="I174" s="125">
        <v>158</v>
      </c>
      <c r="J174" s="126" t="s">
        <v>682</v>
      </c>
      <c r="K174" s="127">
        <v>58.5</v>
      </c>
      <c r="L174" s="128">
        <v>0.58793969849246197</v>
      </c>
      <c r="M174" s="129" t="s">
        <v>599</v>
      </c>
      <c r="N174" s="130">
        <v>42898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82</v>
      </c>
      <c r="B175" s="105">
        <v>42786</v>
      </c>
      <c r="C175" s="105"/>
      <c r="D175" s="106" t="s">
        <v>169</v>
      </c>
      <c r="E175" s="107" t="s">
        <v>623</v>
      </c>
      <c r="F175" s="108">
        <v>140.5</v>
      </c>
      <c r="G175" s="107"/>
      <c r="H175" s="107">
        <v>220</v>
      </c>
      <c r="I175" s="125">
        <v>220</v>
      </c>
      <c r="J175" s="126" t="s">
        <v>682</v>
      </c>
      <c r="K175" s="127">
        <f>H175-F175</f>
        <v>79.5</v>
      </c>
      <c r="L175" s="128">
        <f>K175/F175</f>
        <v>0.5658362989323843</v>
      </c>
      <c r="M175" s="129" t="s">
        <v>599</v>
      </c>
      <c r="N175" s="130">
        <v>42864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2">
        <v>83</v>
      </c>
      <c r="B176" s="105">
        <v>42786</v>
      </c>
      <c r="C176" s="105"/>
      <c r="D176" s="106" t="s">
        <v>766</v>
      </c>
      <c r="E176" s="107" t="s">
        <v>623</v>
      </c>
      <c r="F176" s="108">
        <v>202.5</v>
      </c>
      <c r="G176" s="107"/>
      <c r="H176" s="107">
        <v>234</v>
      </c>
      <c r="I176" s="125">
        <v>234</v>
      </c>
      <c r="J176" s="126" t="s">
        <v>682</v>
      </c>
      <c r="K176" s="127">
        <v>31.5</v>
      </c>
      <c r="L176" s="128">
        <v>0.155555555555556</v>
      </c>
      <c r="M176" s="129" t="s">
        <v>599</v>
      </c>
      <c r="N176" s="130">
        <v>42836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2">
        <v>84</v>
      </c>
      <c r="B177" s="105">
        <v>42818</v>
      </c>
      <c r="C177" s="105"/>
      <c r="D177" s="106" t="s">
        <v>557</v>
      </c>
      <c r="E177" s="107" t="s">
        <v>623</v>
      </c>
      <c r="F177" s="108">
        <v>300.5</v>
      </c>
      <c r="G177" s="107"/>
      <c r="H177" s="107">
        <v>417.5</v>
      </c>
      <c r="I177" s="125">
        <v>420</v>
      </c>
      <c r="J177" s="126" t="s">
        <v>724</v>
      </c>
      <c r="K177" s="127">
        <f>H177-F177</f>
        <v>117</v>
      </c>
      <c r="L177" s="128">
        <f>K177/F177</f>
        <v>0.38935108153078202</v>
      </c>
      <c r="M177" s="129" t="s">
        <v>599</v>
      </c>
      <c r="N177" s="130">
        <v>43070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2">
        <v>85</v>
      </c>
      <c r="B178" s="105">
        <v>42818</v>
      </c>
      <c r="C178" s="105"/>
      <c r="D178" s="106" t="s">
        <v>762</v>
      </c>
      <c r="E178" s="107" t="s">
        <v>623</v>
      </c>
      <c r="F178" s="108">
        <v>850</v>
      </c>
      <c r="G178" s="107"/>
      <c r="H178" s="107">
        <v>1042.5</v>
      </c>
      <c r="I178" s="125">
        <v>1023</v>
      </c>
      <c r="J178" s="126" t="s">
        <v>767</v>
      </c>
      <c r="K178" s="127">
        <v>192.5</v>
      </c>
      <c r="L178" s="128">
        <v>0.22647058823529401</v>
      </c>
      <c r="M178" s="129" t="s">
        <v>599</v>
      </c>
      <c r="N178" s="130">
        <v>42830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2">
        <v>86</v>
      </c>
      <c r="B179" s="105">
        <v>42830</v>
      </c>
      <c r="C179" s="105"/>
      <c r="D179" s="106" t="s">
        <v>501</v>
      </c>
      <c r="E179" s="107" t="s">
        <v>623</v>
      </c>
      <c r="F179" s="108">
        <v>785</v>
      </c>
      <c r="G179" s="107"/>
      <c r="H179" s="107">
        <v>930</v>
      </c>
      <c r="I179" s="125">
        <v>920</v>
      </c>
      <c r="J179" s="126" t="s">
        <v>725</v>
      </c>
      <c r="K179" s="127">
        <f>H179-F179</f>
        <v>145</v>
      </c>
      <c r="L179" s="128">
        <f>K179/F179</f>
        <v>0.18471337579617833</v>
      </c>
      <c r="M179" s="129" t="s">
        <v>599</v>
      </c>
      <c r="N179" s="130">
        <v>42976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87</v>
      </c>
      <c r="B180" s="109">
        <v>42831</v>
      </c>
      <c r="C180" s="109"/>
      <c r="D180" s="110" t="s">
        <v>768</v>
      </c>
      <c r="E180" s="111" t="s">
        <v>623</v>
      </c>
      <c r="F180" s="112">
        <v>40</v>
      </c>
      <c r="G180" s="112"/>
      <c r="H180" s="113">
        <v>13.1</v>
      </c>
      <c r="I180" s="131">
        <v>60</v>
      </c>
      <c r="J180" s="137" t="s">
        <v>769</v>
      </c>
      <c r="K180" s="133">
        <v>-26.9</v>
      </c>
      <c r="L180" s="134">
        <v>-0.67249999999999999</v>
      </c>
      <c r="M180" s="135" t="s">
        <v>663</v>
      </c>
      <c r="N180" s="136">
        <v>43138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2">
        <v>88</v>
      </c>
      <c r="B181" s="105">
        <v>42837</v>
      </c>
      <c r="C181" s="105"/>
      <c r="D181" s="106" t="s">
        <v>88</v>
      </c>
      <c r="E181" s="107" t="s">
        <v>623</v>
      </c>
      <c r="F181" s="108">
        <v>289.5</v>
      </c>
      <c r="G181" s="107"/>
      <c r="H181" s="107">
        <v>354</v>
      </c>
      <c r="I181" s="125">
        <v>360</v>
      </c>
      <c r="J181" s="126" t="s">
        <v>726</v>
      </c>
      <c r="K181" s="127">
        <f t="shared" ref="K181:K189" si="54">H181-F181</f>
        <v>64.5</v>
      </c>
      <c r="L181" s="128">
        <f t="shared" ref="L181:L189" si="55">K181/F181</f>
        <v>0.22279792746113988</v>
      </c>
      <c r="M181" s="129" t="s">
        <v>599</v>
      </c>
      <c r="N181" s="130">
        <v>43040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2">
        <v>89</v>
      </c>
      <c r="B182" s="105">
        <v>42845</v>
      </c>
      <c r="C182" s="105"/>
      <c r="D182" s="106" t="s">
        <v>438</v>
      </c>
      <c r="E182" s="107" t="s">
        <v>623</v>
      </c>
      <c r="F182" s="108">
        <v>700</v>
      </c>
      <c r="G182" s="107"/>
      <c r="H182" s="107">
        <v>840</v>
      </c>
      <c r="I182" s="125">
        <v>840</v>
      </c>
      <c r="J182" s="126" t="s">
        <v>727</v>
      </c>
      <c r="K182" s="127">
        <f t="shared" si="54"/>
        <v>140</v>
      </c>
      <c r="L182" s="128">
        <f t="shared" si="55"/>
        <v>0.2</v>
      </c>
      <c r="M182" s="129" t="s">
        <v>599</v>
      </c>
      <c r="N182" s="130">
        <v>42893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2">
        <v>90</v>
      </c>
      <c r="B183" s="105">
        <v>42887</v>
      </c>
      <c r="C183" s="105"/>
      <c r="D183" s="147" t="s">
        <v>363</v>
      </c>
      <c r="E183" s="107" t="s">
        <v>623</v>
      </c>
      <c r="F183" s="108">
        <v>130</v>
      </c>
      <c r="G183" s="107"/>
      <c r="H183" s="107">
        <v>144.25</v>
      </c>
      <c r="I183" s="125">
        <v>170</v>
      </c>
      <c r="J183" s="126" t="s">
        <v>728</v>
      </c>
      <c r="K183" s="127">
        <f t="shared" si="54"/>
        <v>14.25</v>
      </c>
      <c r="L183" s="128">
        <f t="shared" si="55"/>
        <v>0.10961538461538461</v>
      </c>
      <c r="M183" s="129" t="s">
        <v>599</v>
      </c>
      <c r="N183" s="130">
        <v>43675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2">
        <v>91</v>
      </c>
      <c r="B184" s="105">
        <v>42901</v>
      </c>
      <c r="C184" s="105"/>
      <c r="D184" s="147" t="s">
        <v>729</v>
      </c>
      <c r="E184" s="107" t="s">
        <v>623</v>
      </c>
      <c r="F184" s="108">
        <v>214.5</v>
      </c>
      <c r="G184" s="107"/>
      <c r="H184" s="107">
        <v>262</v>
      </c>
      <c r="I184" s="125">
        <v>262</v>
      </c>
      <c r="J184" s="126" t="s">
        <v>730</v>
      </c>
      <c r="K184" s="127">
        <f t="shared" si="54"/>
        <v>47.5</v>
      </c>
      <c r="L184" s="128">
        <f t="shared" si="55"/>
        <v>0.22144522144522144</v>
      </c>
      <c r="M184" s="129" t="s">
        <v>599</v>
      </c>
      <c r="N184" s="130">
        <v>42977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92</v>
      </c>
      <c r="B185" s="153">
        <v>42933</v>
      </c>
      <c r="C185" s="153"/>
      <c r="D185" s="154" t="s">
        <v>731</v>
      </c>
      <c r="E185" s="155" t="s">
        <v>623</v>
      </c>
      <c r="F185" s="156">
        <v>370</v>
      </c>
      <c r="G185" s="155"/>
      <c r="H185" s="155">
        <v>447.5</v>
      </c>
      <c r="I185" s="177">
        <v>450</v>
      </c>
      <c r="J185" s="230" t="s">
        <v>682</v>
      </c>
      <c r="K185" s="127">
        <f t="shared" si="54"/>
        <v>77.5</v>
      </c>
      <c r="L185" s="179">
        <f t="shared" si="55"/>
        <v>0.20945945945945946</v>
      </c>
      <c r="M185" s="180" t="s">
        <v>599</v>
      </c>
      <c r="N185" s="181">
        <v>43035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93</v>
      </c>
      <c r="B186" s="153">
        <v>42943</v>
      </c>
      <c r="C186" s="153"/>
      <c r="D186" s="154" t="s">
        <v>167</v>
      </c>
      <c r="E186" s="155" t="s">
        <v>623</v>
      </c>
      <c r="F186" s="156">
        <v>657.5</v>
      </c>
      <c r="G186" s="155"/>
      <c r="H186" s="155">
        <v>825</v>
      </c>
      <c r="I186" s="177">
        <v>820</v>
      </c>
      <c r="J186" s="230" t="s">
        <v>682</v>
      </c>
      <c r="K186" s="127">
        <f t="shared" si="54"/>
        <v>167.5</v>
      </c>
      <c r="L186" s="179">
        <f t="shared" si="55"/>
        <v>0.25475285171102663</v>
      </c>
      <c r="M186" s="180" t="s">
        <v>599</v>
      </c>
      <c r="N186" s="181">
        <v>43090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94</v>
      </c>
      <c r="B187" s="105">
        <v>42964</v>
      </c>
      <c r="C187" s="105"/>
      <c r="D187" s="106" t="s">
        <v>368</v>
      </c>
      <c r="E187" s="107" t="s">
        <v>623</v>
      </c>
      <c r="F187" s="108">
        <v>605</v>
      </c>
      <c r="G187" s="107"/>
      <c r="H187" s="107">
        <v>750</v>
      </c>
      <c r="I187" s="125">
        <v>750</v>
      </c>
      <c r="J187" s="126" t="s">
        <v>725</v>
      </c>
      <c r="K187" s="127">
        <f t="shared" si="54"/>
        <v>145</v>
      </c>
      <c r="L187" s="128">
        <f t="shared" si="55"/>
        <v>0.23966942148760331</v>
      </c>
      <c r="M187" s="129" t="s">
        <v>599</v>
      </c>
      <c r="N187" s="130">
        <v>43027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365">
        <v>95</v>
      </c>
      <c r="B188" s="148">
        <v>42979</v>
      </c>
      <c r="C188" s="148"/>
      <c r="D188" s="149" t="s">
        <v>509</v>
      </c>
      <c r="E188" s="150" t="s">
        <v>623</v>
      </c>
      <c r="F188" s="151">
        <v>255</v>
      </c>
      <c r="G188" s="152"/>
      <c r="H188" s="152">
        <v>217.25</v>
      </c>
      <c r="I188" s="152">
        <v>320</v>
      </c>
      <c r="J188" s="174" t="s">
        <v>732</v>
      </c>
      <c r="K188" s="133">
        <f t="shared" si="54"/>
        <v>-37.75</v>
      </c>
      <c r="L188" s="175">
        <f t="shared" si="55"/>
        <v>-0.14803921568627451</v>
      </c>
      <c r="M188" s="135" t="s">
        <v>663</v>
      </c>
      <c r="N188" s="176">
        <v>43661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2">
        <v>96</v>
      </c>
      <c r="B189" s="105">
        <v>42997</v>
      </c>
      <c r="C189" s="105"/>
      <c r="D189" s="106" t="s">
        <v>733</v>
      </c>
      <c r="E189" s="107" t="s">
        <v>623</v>
      </c>
      <c r="F189" s="108">
        <v>215</v>
      </c>
      <c r="G189" s="107"/>
      <c r="H189" s="107">
        <v>258</v>
      </c>
      <c r="I189" s="125">
        <v>258</v>
      </c>
      <c r="J189" s="126" t="s">
        <v>682</v>
      </c>
      <c r="K189" s="127">
        <f t="shared" si="54"/>
        <v>43</v>
      </c>
      <c r="L189" s="128">
        <f t="shared" si="55"/>
        <v>0.2</v>
      </c>
      <c r="M189" s="129" t="s">
        <v>599</v>
      </c>
      <c r="N189" s="130">
        <v>43040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97</v>
      </c>
      <c r="B190" s="105">
        <v>42997</v>
      </c>
      <c r="C190" s="105"/>
      <c r="D190" s="106" t="s">
        <v>733</v>
      </c>
      <c r="E190" s="107" t="s">
        <v>623</v>
      </c>
      <c r="F190" s="108">
        <v>215</v>
      </c>
      <c r="G190" s="107"/>
      <c r="H190" s="107">
        <v>258</v>
      </c>
      <c r="I190" s="125">
        <v>258</v>
      </c>
      <c r="J190" s="230" t="s">
        <v>682</v>
      </c>
      <c r="K190" s="127">
        <v>43</v>
      </c>
      <c r="L190" s="128">
        <v>0.2</v>
      </c>
      <c r="M190" s="129" t="s">
        <v>599</v>
      </c>
      <c r="N190" s="130">
        <v>43040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5">
        <v>98</v>
      </c>
      <c r="B191" s="206">
        <v>42998</v>
      </c>
      <c r="C191" s="206"/>
      <c r="D191" s="374" t="s">
        <v>2979</v>
      </c>
      <c r="E191" s="207" t="s">
        <v>623</v>
      </c>
      <c r="F191" s="208">
        <v>75</v>
      </c>
      <c r="G191" s="207"/>
      <c r="H191" s="207">
        <v>90</v>
      </c>
      <c r="I191" s="231">
        <v>90</v>
      </c>
      <c r="J191" s="126" t="s">
        <v>734</v>
      </c>
      <c r="K191" s="127">
        <f t="shared" ref="K191:K196" si="56">H191-F191</f>
        <v>15</v>
      </c>
      <c r="L191" s="128">
        <f t="shared" ref="L191:L196" si="57">K191/F191</f>
        <v>0.2</v>
      </c>
      <c r="M191" s="129" t="s">
        <v>599</v>
      </c>
      <c r="N191" s="130">
        <v>43019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99</v>
      </c>
      <c r="B192" s="153">
        <v>43011</v>
      </c>
      <c r="C192" s="153"/>
      <c r="D192" s="154" t="s">
        <v>735</v>
      </c>
      <c r="E192" s="155" t="s">
        <v>623</v>
      </c>
      <c r="F192" s="156">
        <v>315</v>
      </c>
      <c r="G192" s="155"/>
      <c r="H192" s="155">
        <v>392</v>
      </c>
      <c r="I192" s="177">
        <v>384</v>
      </c>
      <c r="J192" s="230" t="s">
        <v>736</v>
      </c>
      <c r="K192" s="127">
        <f t="shared" si="56"/>
        <v>77</v>
      </c>
      <c r="L192" s="179">
        <f t="shared" si="57"/>
        <v>0.24444444444444444</v>
      </c>
      <c r="M192" s="180" t="s">
        <v>599</v>
      </c>
      <c r="N192" s="181">
        <v>43017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100</v>
      </c>
      <c r="B193" s="153">
        <v>43013</v>
      </c>
      <c r="C193" s="153"/>
      <c r="D193" s="154" t="s">
        <v>737</v>
      </c>
      <c r="E193" s="155" t="s">
        <v>623</v>
      </c>
      <c r="F193" s="156">
        <v>145</v>
      </c>
      <c r="G193" s="155"/>
      <c r="H193" s="155">
        <v>179</v>
      </c>
      <c r="I193" s="177">
        <v>180</v>
      </c>
      <c r="J193" s="230" t="s">
        <v>613</v>
      </c>
      <c r="K193" s="127">
        <f t="shared" si="56"/>
        <v>34</v>
      </c>
      <c r="L193" s="179">
        <f t="shared" si="57"/>
        <v>0.23448275862068965</v>
      </c>
      <c r="M193" s="180" t="s">
        <v>599</v>
      </c>
      <c r="N193" s="181">
        <v>43025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101</v>
      </c>
      <c r="B194" s="153">
        <v>43014</v>
      </c>
      <c r="C194" s="153"/>
      <c r="D194" s="154" t="s">
        <v>339</v>
      </c>
      <c r="E194" s="155" t="s">
        <v>623</v>
      </c>
      <c r="F194" s="156">
        <v>256</v>
      </c>
      <c r="G194" s="155"/>
      <c r="H194" s="155">
        <v>323</v>
      </c>
      <c r="I194" s="177">
        <v>320</v>
      </c>
      <c r="J194" s="230" t="s">
        <v>682</v>
      </c>
      <c r="K194" s="127">
        <f t="shared" si="56"/>
        <v>67</v>
      </c>
      <c r="L194" s="179">
        <f t="shared" si="57"/>
        <v>0.26171875</v>
      </c>
      <c r="M194" s="180" t="s">
        <v>599</v>
      </c>
      <c r="N194" s="181">
        <v>43067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102</v>
      </c>
      <c r="B195" s="153">
        <v>43017</v>
      </c>
      <c r="C195" s="153"/>
      <c r="D195" s="154" t="s">
        <v>360</v>
      </c>
      <c r="E195" s="155" t="s">
        <v>623</v>
      </c>
      <c r="F195" s="156">
        <v>137.5</v>
      </c>
      <c r="G195" s="155"/>
      <c r="H195" s="155">
        <v>184</v>
      </c>
      <c r="I195" s="177">
        <v>183</v>
      </c>
      <c r="J195" s="178" t="s">
        <v>738</v>
      </c>
      <c r="K195" s="127">
        <f t="shared" si="56"/>
        <v>46.5</v>
      </c>
      <c r="L195" s="179">
        <f t="shared" si="57"/>
        <v>0.33818181818181819</v>
      </c>
      <c r="M195" s="180" t="s">
        <v>599</v>
      </c>
      <c r="N195" s="181">
        <v>43108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103</v>
      </c>
      <c r="B196" s="153">
        <v>43018</v>
      </c>
      <c r="C196" s="153"/>
      <c r="D196" s="154" t="s">
        <v>739</v>
      </c>
      <c r="E196" s="155" t="s">
        <v>623</v>
      </c>
      <c r="F196" s="156">
        <v>125.5</v>
      </c>
      <c r="G196" s="155"/>
      <c r="H196" s="155">
        <v>158</v>
      </c>
      <c r="I196" s="177">
        <v>155</v>
      </c>
      <c r="J196" s="178" t="s">
        <v>740</v>
      </c>
      <c r="K196" s="127">
        <f t="shared" si="56"/>
        <v>32.5</v>
      </c>
      <c r="L196" s="179">
        <f t="shared" si="57"/>
        <v>0.25896414342629481</v>
      </c>
      <c r="M196" s="180" t="s">
        <v>599</v>
      </c>
      <c r="N196" s="181">
        <v>43067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104</v>
      </c>
      <c r="B197" s="153">
        <v>43018</v>
      </c>
      <c r="C197" s="153"/>
      <c r="D197" s="154" t="s">
        <v>770</v>
      </c>
      <c r="E197" s="155" t="s">
        <v>623</v>
      </c>
      <c r="F197" s="156">
        <v>895</v>
      </c>
      <c r="G197" s="155"/>
      <c r="H197" s="155">
        <v>1122.5</v>
      </c>
      <c r="I197" s="177">
        <v>1078</v>
      </c>
      <c r="J197" s="178" t="s">
        <v>771</v>
      </c>
      <c r="K197" s="127">
        <v>227.5</v>
      </c>
      <c r="L197" s="179">
        <v>0.25418994413407803</v>
      </c>
      <c r="M197" s="180" t="s">
        <v>599</v>
      </c>
      <c r="N197" s="181">
        <v>43117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105</v>
      </c>
      <c r="B198" s="153">
        <v>43020</v>
      </c>
      <c r="C198" s="153"/>
      <c r="D198" s="154" t="s">
        <v>347</v>
      </c>
      <c r="E198" s="155" t="s">
        <v>623</v>
      </c>
      <c r="F198" s="156">
        <v>525</v>
      </c>
      <c r="G198" s="155"/>
      <c r="H198" s="155">
        <v>629</v>
      </c>
      <c r="I198" s="177">
        <v>629</v>
      </c>
      <c r="J198" s="230" t="s">
        <v>682</v>
      </c>
      <c r="K198" s="127">
        <v>104</v>
      </c>
      <c r="L198" s="179">
        <v>0.19809523809523799</v>
      </c>
      <c r="M198" s="180" t="s">
        <v>599</v>
      </c>
      <c r="N198" s="181">
        <v>43119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106</v>
      </c>
      <c r="B199" s="153">
        <v>43046</v>
      </c>
      <c r="C199" s="153"/>
      <c r="D199" s="154" t="s">
        <v>393</v>
      </c>
      <c r="E199" s="155" t="s">
        <v>623</v>
      </c>
      <c r="F199" s="156">
        <v>740</v>
      </c>
      <c r="G199" s="155"/>
      <c r="H199" s="155">
        <v>892.5</v>
      </c>
      <c r="I199" s="177">
        <v>900</v>
      </c>
      <c r="J199" s="178" t="s">
        <v>741</v>
      </c>
      <c r="K199" s="127">
        <f>H199-F199</f>
        <v>152.5</v>
      </c>
      <c r="L199" s="179">
        <f>K199/F199</f>
        <v>0.20608108108108109</v>
      </c>
      <c r="M199" s="180" t="s">
        <v>599</v>
      </c>
      <c r="N199" s="181">
        <v>43052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107</v>
      </c>
      <c r="B200" s="105">
        <v>43073</v>
      </c>
      <c r="C200" s="105"/>
      <c r="D200" s="106" t="s">
        <v>742</v>
      </c>
      <c r="E200" s="107" t="s">
        <v>623</v>
      </c>
      <c r="F200" s="108">
        <v>118.5</v>
      </c>
      <c r="G200" s="107"/>
      <c r="H200" s="107">
        <v>143.5</v>
      </c>
      <c r="I200" s="125">
        <v>145</v>
      </c>
      <c r="J200" s="140" t="s">
        <v>743</v>
      </c>
      <c r="K200" s="127">
        <f>H200-F200</f>
        <v>25</v>
      </c>
      <c r="L200" s="128">
        <f>K200/F200</f>
        <v>0.2109704641350211</v>
      </c>
      <c r="M200" s="129" t="s">
        <v>599</v>
      </c>
      <c r="N200" s="130">
        <v>43097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108</v>
      </c>
      <c r="B201" s="109">
        <v>43090</v>
      </c>
      <c r="C201" s="109"/>
      <c r="D201" s="157" t="s">
        <v>443</v>
      </c>
      <c r="E201" s="111" t="s">
        <v>623</v>
      </c>
      <c r="F201" s="112">
        <v>715</v>
      </c>
      <c r="G201" s="112"/>
      <c r="H201" s="113">
        <v>500</v>
      </c>
      <c r="I201" s="131">
        <v>872</v>
      </c>
      <c r="J201" s="137" t="s">
        <v>744</v>
      </c>
      <c r="K201" s="133">
        <f>H201-F201</f>
        <v>-215</v>
      </c>
      <c r="L201" s="134">
        <f>K201/F201</f>
        <v>-0.30069930069930068</v>
      </c>
      <c r="M201" s="135" t="s">
        <v>663</v>
      </c>
      <c r="N201" s="136">
        <v>43670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109</v>
      </c>
      <c r="B202" s="105">
        <v>43098</v>
      </c>
      <c r="C202" s="105"/>
      <c r="D202" s="106" t="s">
        <v>735</v>
      </c>
      <c r="E202" s="107" t="s">
        <v>623</v>
      </c>
      <c r="F202" s="108">
        <v>435</v>
      </c>
      <c r="G202" s="107"/>
      <c r="H202" s="107">
        <v>542.5</v>
      </c>
      <c r="I202" s="125">
        <v>539</v>
      </c>
      <c r="J202" s="140" t="s">
        <v>682</v>
      </c>
      <c r="K202" s="127">
        <v>107.5</v>
      </c>
      <c r="L202" s="128">
        <v>0.247126436781609</v>
      </c>
      <c r="M202" s="129" t="s">
        <v>599</v>
      </c>
      <c r="N202" s="130">
        <v>43206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110</v>
      </c>
      <c r="B203" s="105">
        <v>43098</v>
      </c>
      <c r="C203" s="105"/>
      <c r="D203" s="106" t="s">
        <v>571</v>
      </c>
      <c r="E203" s="107" t="s">
        <v>623</v>
      </c>
      <c r="F203" s="108">
        <v>885</v>
      </c>
      <c r="G203" s="107"/>
      <c r="H203" s="107">
        <v>1090</v>
      </c>
      <c r="I203" s="125">
        <v>1084</v>
      </c>
      <c r="J203" s="140" t="s">
        <v>682</v>
      </c>
      <c r="K203" s="127">
        <v>205</v>
      </c>
      <c r="L203" s="128">
        <v>0.23163841807909599</v>
      </c>
      <c r="M203" s="129" t="s">
        <v>599</v>
      </c>
      <c r="N203" s="130">
        <v>43213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366">
        <v>111</v>
      </c>
      <c r="B204" s="347">
        <v>43192</v>
      </c>
      <c r="C204" s="347"/>
      <c r="D204" s="115" t="s">
        <v>752</v>
      </c>
      <c r="E204" s="350" t="s">
        <v>623</v>
      </c>
      <c r="F204" s="353">
        <v>478.5</v>
      </c>
      <c r="G204" s="350"/>
      <c r="H204" s="350">
        <v>442</v>
      </c>
      <c r="I204" s="356">
        <v>613</v>
      </c>
      <c r="J204" s="383" t="s">
        <v>3403</v>
      </c>
      <c r="K204" s="133">
        <f>H204-F204</f>
        <v>-36.5</v>
      </c>
      <c r="L204" s="134">
        <f>K204/F204</f>
        <v>-7.6280041797283177E-2</v>
      </c>
      <c r="M204" s="135" t="s">
        <v>663</v>
      </c>
      <c r="N204" s="136">
        <v>43762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112</v>
      </c>
      <c r="B205" s="109">
        <v>43194</v>
      </c>
      <c r="C205" s="109"/>
      <c r="D205" s="373" t="s">
        <v>2978</v>
      </c>
      <c r="E205" s="111" t="s">
        <v>623</v>
      </c>
      <c r="F205" s="112">
        <f>141.5-7.3</f>
        <v>134.19999999999999</v>
      </c>
      <c r="G205" s="112"/>
      <c r="H205" s="113">
        <v>77</v>
      </c>
      <c r="I205" s="131">
        <v>180</v>
      </c>
      <c r="J205" s="383" t="s">
        <v>3402</v>
      </c>
      <c r="K205" s="133">
        <f>H205-F205</f>
        <v>-57.199999999999989</v>
      </c>
      <c r="L205" s="134">
        <f>K205/F205</f>
        <v>-0.42622950819672129</v>
      </c>
      <c r="M205" s="135" t="s">
        <v>663</v>
      </c>
      <c r="N205" s="136">
        <v>43522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113</v>
      </c>
      <c r="B206" s="109">
        <v>43209</v>
      </c>
      <c r="C206" s="109"/>
      <c r="D206" s="110" t="s">
        <v>745</v>
      </c>
      <c r="E206" s="111" t="s">
        <v>623</v>
      </c>
      <c r="F206" s="112">
        <v>430</v>
      </c>
      <c r="G206" s="112"/>
      <c r="H206" s="113">
        <v>220</v>
      </c>
      <c r="I206" s="131">
        <v>537</v>
      </c>
      <c r="J206" s="137" t="s">
        <v>746</v>
      </c>
      <c r="K206" s="133">
        <f>H206-F206</f>
        <v>-210</v>
      </c>
      <c r="L206" s="134">
        <f>K206/F206</f>
        <v>-0.48837209302325579</v>
      </c>
      <c r="M206" s="135" t="s">
        <v>663</v>
      </c>
      <c r="N206" s="136">
        <v>43252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367">
        <v>114</v>
      </c>
      <c r="B207" s="158">
        <v>43220</v>
      </c>
      <c r="C207" s="158"/>
      <c r="D207" s="159" t="s">
        <v>394</v>
      </c>
      <c r="E207" s="160" t="s">
        <v>623</v>
      </c>
      <c r="F207" s="162">
        <v>153.5</v>
      </c>
      <c r="G207" s="162"/>
      <c r="H207" s="162">
        <v>196</v>
      </c>
      <c r="I207" s="162">
        <v>196</v>
      </c>
      <c r="J207" s="358" t="s">
        <v>3494</v>
      </c>
      <c r="K207" s="182">
        <f>H207-F207</f>
        <v>42.5</v>
      </c>
      <c r="L207" s="183">
        <f>K207/F207</f>
        <v>0.27687296416938112</v>
      </c>
      <c r="M207" s="161" t="s">
        <v>599</v>
      </c>
      <c r="N207" s="184">
        <v>43605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115</v>
      </c>
      <c r="B208" s="109">
        <v>43306</v>
      </c>
      <c r="C208" s="109"/>
      <c r="D208" s="110" t="s">
        <v>768</v>
      </c>
      <c r="E208" s="111" t="s">
        <v>623</v>
      </c>
      <c r="F208" s="112">
        <v>27.5</v>
      </c>
      <c r="G208" s="112"/>
      <c r="H208" s="113">
        <v>13.1</v>
      </c>
      <c r="I208" s="131">
        <v>60</v>
      </c>
      <c r="J208" s="137" t="s">
        <v>772</v>
      </c>
      <c r="K208" s="133">
        <v>-14.4</v>
      </c>
      <c r="L208" s="134">
        <v>-0.52363636363636401</v>
      </c>
      <c r="M208" s="135" t="s">
        <v>663</v>
      </c>
      <c r="N208" s="136">
        <v>43138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366">
        <v>116</v>
      </c>
      <c r="B209" s="347">
        <v>43318</v>
      </c>
      <c r="C209" s="347"/>
      <c r="D209" s="115" t="s">
        <v>747</v>
      </c>
      <c r="E209" s="350" t="s">
        <v>623</v>
      </c>
      <c r="F209" s="350">
        <v>148.5</v>
      </c>
      <c r="G209" s="350"/>
      <c r="H209" s="350">
        <v>102</v>
      </c>
      <c r="I209" s="356">
        <v>182</v>
      </c>
      <c r="J209" s="137" t="s">
        <v>3493</v>
      </c>
      <c r="K209" s="133">
        <f>H209-F209</f>
        <v>-46.5</v>
      </c>
      <c r="L209" s="134">
        <f>K209/F209</f>
        <v>-0.31313131313131315</v>
      </c>
      <c r="M209" s="135" t="s">
        <v>663</v>
      </c>
      <c r="N209" s="136">
        <v>43661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117</v>
      </c>
      <c r="B210" s="105">
        <v>43335</v>
      </c>
      <c r="C210" s="105"/>
      <c r="D210" s="106" t="s">
        <v>773</v>
      </c>
      <c r="E210" s="107" t="s">
        <v>623</v>
      </c>
      <c r="F210" s="155">
        <v>285</v>
      </c>
      <c r="G210" s="107"/>
      <c r="H210" s="107">
        <v>355</v>
      </c>
      <c r="I210" s="125">
        <v>364</v>
      </c>
      <c r="J210" s="140" t="s">
        <v>774</v>
      </c>
      <c r="K210" s="127">
        <v>70</v>
      </c>
      <c r="L210" s="128">
        <v>0.24561403508771901</v>
      </c>
      <c r="M210" s="129" t="s">
        <v>599</v>
      </c>
      <c r="N210" s="130">
        <v>43455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2">
        <v>118</v>
      </c>
      <c r="B211" s="105">
        <v>43341</v>
      </c>
      <c r="C211" s="105"/>
      <c r="D211" s="106" t="s">
        <v>384</v>
      </c>
      <c r="E211" s="107" t="s">
        <v>623</v>
      </c>
      <c r="F211" s="155">
        <v>525</v>
      </c>
      <c r="G211" s="107"/>
      <c r="H211" s="107">
        <v>585</v>
      </c>
      <c r="I211" s="125">
        <v>635</v>
      </c>
      <c r="J211" s="140" t="s">
        <v>748</v>
      </c>
      <c r="K211" s="127">
        <f t="shared" ref="K211:K223" si="58">H211-F211</f>
        <v>60</v>
      </c>
      <c r="L211" s="128">
        <f t="shared" ref="L211:L223" si="59">K211/F211</f>
        <v>0.11428571428571428</v>
      </c>
      <c r="M211" s="129" t="s">
        <v>599</v>
      </c>
      <c r="N211" s="130">
        <v>43662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119</v>
      </c>
      <c r="B212" s="105">
        <v>43395</v>
      </c>
      <c r="C212" s="105"/>
      <c r="D212" s="106" t="s">
        <v>368</v>
      </c>
      <c r="E212" s="107" t="s">
        <v>623</v>
      </c>
      <c r="F212" s="155">
        <v>475</v>
      </c>
      <c r="G212" s="107"/>
      <c r="H212" s="107">
        <v>574</v>
      </c>
      <c r="I212" s="125">
        <v>570</v>
      </c>
      <c r="J212" s="140" t="s">
        <v>682</v>
      </c>
      <c r="K212" s="127">
        <f t="shared" si="58"/>
        <v>99</v>
      </c>
      <c r="L212" s="128">
        <f t="shared" si="59"/>
        <v>0.20842105263157895</v>
      </c>
      <c r="M212" s="129" t="s">
        <v>599</v>
      </c>
      <c r="N212" s="130">
        <v>43403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120</v>
      </c>
      <c r="B213" s="153">
        <v>43397</v>
      </c>
      <c r="C213" s="153"/>
      <c r="D213" s="400" t="s">
        <v>391</v>
      </c>
      <c r="E213" s="155" t="s">
        <v>623</v>
      </c>
      <c r="F213" s="155">
        <v>707.5</v>
      </c>
      <c r="G213" s="155"/>
      <c r="H213" s="155">
        <v>872</v>
      </c>
      <c r="I213" s="177">
        <v>872</v>
      </c>
      <c r="J213" s="178" t="s">
        <v>682</v>
      </c>
      <c r="K213" s="127">
        <f t="shared" si="58"/>
        <v>164.5</v>
      </c>
      <c r="L213" s="179">
        <f t="shared" si="59"/>
        <v>0.23250883392226149</v>
      </c>
      <c r="M213" s="180" t="s">
        <v>599</v>
      </c>
      <c r="N213" s="181">
        <v>43482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121</v>
      </c>
      <c r="B214" s="153">
        <v>43398</v>
      </c>
      <c r="C214" s="153"/>
      <c r="D214" s="400" t="s">
        <v>348</v>
      </c>
      <c r="E214" s="155" t="s">
        <v>623</v>
      </c>
      <c r="F214" s="155">
        <v>162</v>
      </c>
      <c r="G214" s="155"/>
      <c r="H214" s="155">
        <v>204</v>
      </c>
      <c r="I214" s="177">
        <v>209</v>
      </c>
      <c r="J214" s="178" t="s">
        <v>3492</v>
      </c>
      <c r="K214" s="127">
        <f t="shared" si="58"/>
        <v>42</v>
      </c>
      <c r="L214" s="179">
        <f t="shared" si="59"/>
        <v>0.25925925925925924</v>
      </c>
      <c r="M214" s="180" t="s">
        <v>599</v>
      </c>
      <c r="N214" s="181">
        <v>43539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5">
        <v>122</v>
      </c>
      <c r="B215" s="206">
        <v>43399</v>
      </c>
      <c r="C215" s="206"/>
      <c r="D215" s="154" t="s">
        <v>495</v>
      </c>
      <c r="E215" s="207" t="s">
        <v>623</v>
      </c>
      <c r="F215" s="207">
        <v>240</v>
      </c>
      <c r="G215" s="207"/>
      <c r="H215" s="207">
        <v>297</v>
      </c>
      <c r="I215" s="231">
        <v>297</v>
      </c>
      <c r="J215" s="178" t="s">
        <v>682</v>
      </c>
      <c r="K215" s="232">
        <f t="shared" si="58"/>
        <v>57</v>
      </c>
      <c r="L215" s="233">
        <f t="shared" si="59"/>
        <v>0.23749999999999999</v>
      </c>
      <c r="M215" s="234" t="s">
        <v>599</v>
      </c>
      <c r="N215" s="235">
        <v>43417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123</v>
      </c>
      <c r="B216" s="105">
        <v>43439</v>
      </c>
      <c r="C216" s="105"/>
      <c r="D216" s="147" t="s">
        <v>749</v>
      </c>
      <c r="E216" s="107" t="s">
        <v>623</v>
      </c>
      <c r="F216" s="107">
        <v>202.5</v>
      </c>
      <c r="G216" s="107"/>
      <c r="H216" s="107">
        <v>255</v>
      </c>
      <c r="I216" s="125">
        <v>252</v>
      </c>
      <c r="J216" s="140" t="s">
        <v>682</v>
      </c>
      <c r="K216" s="127">
        <f t="shared" si="58"/>
        <v>52.5</v>
      </c>
      <c r="L216" s="128">
        <f t="shared" si="59"/>
        <v>0.25925925925925924</v>
      </c>
      <c r="M216" s="129" t="s">
        <v>599</v>
      </c>
      <c r="N216" s="130">
        <v>43542</v>
      </c>
      <c r="O216" s="57"/>
      <c r="P216" s="16"/>
      <c r="Q216" s="16"/>
      <c r="R216" s="93" t="s">
        <v>751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5">
        <v>124</v>
      </c>
      <c r="B217" s="206">
        <v>43465</v>
      </c>
      <c r="C217" s="105"/>
      <c r="D217" s="400" t="s">
        <v>423</v>
      </c>
      <c r="E217" s="207" t="s">
        <v>623</v>
      </c>
      <c r="F217" s="207">
        <v>710</v>
      </c>
      <c r="G217" s="207"/>
      <c r="H217" s="207">
        <v>866</v>
      </c>
      <c r="I217" s="231">
        <v>866</v>
      </c>
      <c r="J217" s="178" t="s">
        <v>682</v>
      </c>
      <c r="K217" s="127">
        <f t="shared" si="58"/>
        <v>156</v>
      </c>
      <c r="L217" s="128">
        <f t="shared" si="59"/>
        <v>0.21971830985915494</v>
      </c>
      <c r="M217" s="129" t="s">
        <v>599</v>
      </c>
      <c r="N217" s="361">
        <v>43553</v>
      </c>
      <c r="O217" s="57"/>
      <c r="P217" s="16"/>
      <c r="Q217" s="16"/>
      <c r="R217" s="17" t="s">
        <v>751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5">
        <v>125</v>
      </c>
      <c r="B218" s="206">
        <v>43522</v>
      </c>
      <c r="C218" s="206"/>
      <c r="D218" s="400" t="s">
        <v>141</v>
      </c>
      <c r="E218" s="207" t="s">
        <v>623</v>
      </c>
      <c r="F218" s="207">
        <v>337.25</v>
      </c>
      <c r="G218" s="207"/>
      <c r="H218" s="207">
        <v>398.5</v>
      </c>
      <c r="I218" s="231">
        <v>411</v>
      </c>
      <c r="J218" s="140" t="s">
        <v>3491</v>
      </c>
      <c r="K218" s="127">
        <f t="shared" si="58"/>
        <v>61.25</v>
      </c>
      <c r="L218" s="128">
        <f t="shared" si="59"/>
        <v>0.1816160118606375</v>
      </c>
      <c r="M218" s="129" t="s">
        <v>599</v>
      </c>
      <c r="N218" s="361">
        <v>43760</v>
      </c>
      <c r="O218" s="57"/>
      <c r="P218" s="16"/>
      <c r="Q218" s="16"/>
      <c r="R218" s="93" t="s">
        <v>751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368">
        <v>126</v>
      </c>
      <c r="B219" s="163">
        <v>43559</v>
      </c>
      <c r="C219" s="163"/>
      <c r="D219" s="164" t="s">
        <v>410</v>
      </c>
      <c r="E219" s="165" t="s">
        <v>623</v>
      </c>
      <c r="F219" s="165">
        <v>130</v>
      </c>
      <c r="G219" s="165"/>
      <c r="H219" s="165">
        <v>65</v>
      </c>
      <c r="I219" s="185">
        <v>158</v>
      </c>
      <c r="J219" s="137" t="s">
        <v>750</v>
      </c>
      <c r="K219" s="133">
        <f t="shared" si="58"/>
        <v>-65</v>
      </c>
      <c r="L219" s="134">
        <f t="shared" si="59"/>
        <v>-0.5</v>
      </c>
      <c r="M219" s="135" t="s">
        <v>663</v>
      </c>
      <c r="N219" s="136">
        <v>43726</v>
      </c>
      <c r="O219" s="57"/>
      <c r="P219" s="16"/>
      <c r="Q219" s="16"/>
      <c r="R219" s="17" t="s">
        <v>753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369">
        <v>127</v>
      </c>
      <c r="B220" s="186">
        <v>43017</v>
      </c>
      <c r="C220" s="186"/>
      <c r="D220" s="187" t="s">
        <v>169</v>
      </c>
      <c r="E220" s="188" t="s">
        <v>623</v>
      </c>
      <c r="F220" s="189">
        <v>141.5</v>
      </c>
      <c r="G220" s="190"/>
      <c r="H220" s="190">
        <v>183.5</v>
      </c>
      <c r="I220" s="190">
        <v>210</v>
      </c>
      <c r="J220" s="217" t="s">
        <v>3440</v>
      </c>
      <c r="K220" s="218">
        <f t="shared" si="58"/>
        <v>42</v>
      </c>
      <c r="L220" s="219">
        <f t="shared" si="59"/>
        <v>0.29681978798586572</v>
      </c>
      <c r="M220" s="189" t="s">
        <v>599</v>
      </c>
      <c r="N220" s="220">
        <v>43042</v>
      </c>
      <c r="O220" s="57"/>
      <c r="P220" s="16"/>
      <c r="Q220" s="16"/>
      <c r="R220" s="93" t="s">
        <v>753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68">
        <v>128</v>
      </c>
      <c r="B221" s="163">
        <v>43074</v>
      </c>
      <c r="C221" s="163"/>
      <c r="D221" s="164" t="s">
        <v>303</v>
      </c>
      <c r="E221" s="165" t="s">
        <v>623</v>
      </c>
      <c r="F221" s="166">
        <v>172</v>
      </c>
      <c r="G221" s="165"/>
      <c r="H221" s="165">
        <v>155.25</v>
      </c>
      <c r="I221" s="185">
        <v>230</v>
      </c>
      <c r="J221" s="383" t="s">
        <v>3400</v>
      </c>
      <c r="K221" s="133">
        <f t="shared" ref="K221" si="60">H221-F221</f>
        <v>-16.75</v>
      </c>
      <c r="L221" s="134">
        <f t="shared" ref="L221" si="61">K221/F221</f>
        <v>-9.7383720930232565E-2</v>
      </c>
      <c r="M221" s="135" t="s">
        <v>663</v>
      </c>
      <c r="N221" s="136">
        <v>43787</v>
      </c>
      <c r="O221" s="57"/>
      <c r="P221" s="16"/>
      <c r="Q221" s="16"/>
      <c r="R221" s="17" t="s">
        <v>753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69">
        <v>129</v>
      </c>
      <c r="B222" s="186">
        <v>43398</v>
      </c>
      <c r="C222" s="186"/>
      <c r="D222" s="187" t="s">
        <v>104</v>
      </c>
      <c r="E222" s="188" t="s">
        <v>623</v>
      </c>
      <c r="F222" s="190">
        <v>698.5</v>
      </c>
      <c r="G222" s="190"/>
      <c r="H222" s="190">
        <v>850</v>
      </c>
      <c r="I222" s="190">
        <v>890</v>
      </c>
      <c r="J222" s="221" t="s">
        <v>3488</v>
      </c>
      <c r="K222" s="218">
        <f t="shared" si="58"/>
        <v>151.5</v>
      </c>
      <c r="L222" s="219">
        <f t="shared" si="59"/>
        <v>0.21689334287759485</v>
      </c>
      <c r="M222" s="189" t="s">
        <v>599</v>
      </c>
      <c r="N222" s="220">
        <v>43453</v>
      </c>
      <c r="O222" s="57"/>
      <c r="P222" s="16"/>
      <c r="Q222" s="16"/>
      <c r="R222" s="17" t="s">
        <v>751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5">
        <v>130</v>
      </c>
      <c r="B223" s="158">
        <v>42877</v>
      </c>
      <c r="C223" s="158"/>
      <c r="D223" s="159" t="s">
        <v>383</v>
      </c>
      <c r="E223" s="160" t="s">
        <v>623</v>
      </c>
      <c r="F223" s="161">
        <v>127.6</v>
      </c>
      <c r="G223" s="162"/>
      <c r="H223" s="162">
        <v>138</v>
      </c>
      <c r="I223" s="162">
        <v>190</v>
      </c>
      <c r="J223" s="384" t="s">
        <v>3404</v>
      </c>
      <c r="K223" s="182">
        <f t="shared" si="58"/>
        <v>10.400000000000006</v>
      </c>
      <c r="L223" s="183">
        <f t="shared" si="59"/>
        <v>8.1504702194357417E-2</v>
      </c>
      <c r="M223" s="161" t="s">
        <v>599</v>
      </c>
      <c r="N223" s="184">
        <v>43774</v>
      </c>
      <c r="O223" s="57"/>
      <c r="P223" s="16"/>
      <c r="Q223" s="16"/>
      <c r="R223" s="93" t="s">
        <v>753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70">
        <v>131</v>
      </c>
      <c r="B224" s="194">
        <v>43158</v>
      </c>
      <c r="C224" s="194"/>
      <c r="D224" s="191" t="s">
        <v>754</v>
      </c>
      <c r="E224" s="195" t="s">
        <v>623</v>
      </c>
      <c r="F224" s="196">
        <v>317</v>
      </c>
      <c r="G224" s="195"/>
      <c r="H224" s="195"/>
      <c r="I224" s="224">
        <v>398</v>
      </c>
      <c r="J224" s="237" t="s">
        <v>601</v>
      </c>
      <c r="K224" s="193"/>
      <c r="L224" s="192"/>
      <c r="M224" s="223" t="s">
        <v>601</v>
      </c>
      <c r="N224" s="222"/>
      <c r="O224" s="57"/>
      <c r="P224" s="16"/>
      <c r="Q224" s="16"/>
      <c r="R224" s="341" t="s">
        <v>753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368">
        <v>132</v>
      </c>
      <c r="B225" s="163">
        <v>43164</v>
      </c>
      <c r="C225" s="163"/>
      <c r="D225" s="164" t="s">
        <v>135</v>
      </c>
      <c r="E225" s="165" t="s">
        <v>623</v>
      </c>
      <c r="F225" s="166">
        <f>510-14.4</f>
        <v>495.6</v>
      </c>
      <c r="G225" s="165"/>
      <c r="H225" s="165">
        <v>350</v>
      </c>
      <c r="I225" s="185">
        <v>672</v>
      </c>
      <c r="J225" s="383" t="s">
        <v>3461</v>
      </c>
      <c r="K225" s="133">
        <f t="shared" ref="K225" si="62">H225-F225</f>
        <v>-145.60000000000002</v>
      </c>
      <c r="L225" s="134">
        <f t="shared" ref="L225" si="63">K225/F225</f>
        <v>-0.29378531073446329</v>
      </c>
      <c r="M225" s="135" t="s">
        <v>663</v>
      </c>
      <c r="N225" s="136">
        <v>43887</v>
      </c>
      <c r="O225" s="57"/>
      <c r="P225" s="16"/>
      <c r="Q225" s="16"/>
      <c r="R225" s="17" t="s">
        <v>751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368">
        <v>133</v>
      </c>
      <c r="B226" s="163">
        <v>43237</v>
      </c>
      <c r="C226" s="163"/>
      <c r="D226" s="164" t="s">
        <v>489</v>
      </c>
      <c r="E226" s="165" t="s">
        <v>623</v>
      </c>
      <c r="F226" s="166">
        <v>230.3</v>
      </c>
      <c r="G226" s="165"/>
      <c r="H226" s="165">
        <v>102.5</v>
      </c>
      <c r="I226" s="185">
        <v>348</v>
      </c>
      <c r="J226" s="383" t="s">
        <v>3482</v>
      </c>
      <c r="K226" s="133">
        <f t="shared" ref="K226" si="64">H226-F226</f>
        <v>-127.80000000000001</v>
      </c>
      <c r="L226" s="134">
        <f t="shared" ref="L226" si="65">K226/F226</f>
        <v>-0.55492835432045162</v>
      </c>
      <c r="M226" s="135" t="s">
        <v>663</v>
      </c>
      <c r="N226" s="136">
        <v>43896</v>
      </c>
      <c r="O226" s="57"/>
      <c r="P226" s="16"/>
      <c r="Q226" s="16"/>
      <c r="R226" s="343" t="s">
        <v>751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14">
        <v>134</v>
      </c>
      <c r="B227" s="197">
        <v>43258</v>
      </c>
      <c r="C227" s="197"/>
      <c r="D227" s="200" t="s">
        <v>449</v>
      </c>
      <c r="E227" s="198" t="s">
        <v>623</v>
      </c>
      <c r="F227" s="196">
        <f>342.5-5.1</f>
        <v>337.4</v>
      </c>
      <c r="G227" s="198"/>
      <c r="H227" s="198"/>
      <c r="I227" s="225">
        <v>439</v>
      </c>
      <c r="J227" s="237" t="s">
        <v>601</v>
      </c>
      <c r="K227" s="227"/>
      <c r="L227" s="228"/>
      <c r="M227" s="226" t="s">
        <v>601</v>
      </c>
      <c r="N227" s="229"/>
      <c r="O227" s="57"/>
      <c r="P227" s="16"/>
      <c r="Q227" s="16"/>
      <c r="R227" s="341" t="s">
        <v>753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14">
        <v>135</v>
      </c>
      <c r="B228" s="197">
        <v>43285</v>
      </c>
      <c r="C228" s="197"/>
      <c r="D228" s="201" t="s">
        <v>49</v>
      </c>
      <c r="E228" s="198" t="s">
        <v>623</v>
      </c>
      <c r="F228" s="196">
        <f>127.5-5.53</f>
        <v>121.97</v>
      </c>
      <c r="G228" s="198"/>
      <c r="H228" s="198"/>
      <c r="I228" s="225">
        <v>170</v>
      </c>
      <c r="J228" s="237" t="s">
        <v>601</v>
      </c>
      <c r="K228" s="227"/>
      <c r="L228" s="228"/>
      <c r="M228" s="226" t="s">
        <v>601</v>
      </c>
      <c r="N228" s="229"/>
      <c r="O228" s="57"/>
      <c r="P228" s="16"/>
      <c r="Q228" s="16"/>
      <c r="R228" s="17" t="s">
        <v>751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68">
        <v>136</v>
      </c>
      <c r="B229" s="163">
        <v>43294</v>
      </c>
      <c r="C229" s="163"/>
      <c r="D229" s="164" t="s">
        <v>243</v>
      </c>
      <c r="E229" s="165" t="s">
        <v>623</v>
      </c>
      <c r="F229" s="166">
        <v>46.5</v>
      </c>
      <c r="G229" s="165"/>
      <c r="H229" s="165">
        <v>17</v>
      </c>
      <c r="I229" s="185">
        <v>59</v>
      </c>
      <c r="J229" s="383" t="s">
        <v>3460</v>
      </c>
      <c r="K229" s="133">
        <f t="shared" ref="K229" si="66">H229-F229</f>
        <v>-29.5</v>
      </c>
      <c r="L229" s="134">
        <f t="shared" ref="L229" si="67">K229/F229</f>
        <v>-0.63440860215053763</v>
      </c>
      <c r="M229" s="135" t="s">
        <v>663</v>
      </c>
      <c r="N229" s="136">
        <v>43887</v>
      </c>
      <c r="O229" s="57"/>
      <c r="P229" s="16"/>
      <c r="Q229" s="16"/>
      <c r="R229" s="17" t="s">
        <v>751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370">
        <v>137</v>
      </c>
      <c r="B230" s="194">
        <v>43396</v>
      </c>
      <c r="C230" s="194"/>
      <c r="D230" s="201" t="s">
        <v>425</v>
      </c>
      <c r="E230" s="198" t="s">
        <v>623</v>
      </c>
      <c r="F230" s="199">
        <v>156.5</v>
      </c>
      <c r="G230" s="198"/>
      <c r="H230" s="198"/>
      <c r="I230" s="225">
        <v>191</v>
      </c>
      <c r="J230" s="237" t="s">
        <v>601</v>
      </c>
      <c r="K230" s="227"/>
      <c r="L230" s="228"/>
      <c r="M230" s="226" t="s">
        <v>601</v>
      </c>
      <c r="N230" s="229"/>
      <c r="O230" s="57"/>
      <c r="P230" s="16"/>
      <c r="Q230" s="16"/>
      <c r="R230" s="17" t="s">
        <v>751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370">
        <v>138</v>
      </c>
      <c r="B231" s="194">
        <v>43439</v>
      </c>
      <c r="C231" s="194"/>
      <c r="D231" s="201" t="s">
        <v>330</v>
      </c>
      <c r="E231" s="198" t="s">
        <v>623</v>
      </c>
      <c r="F231" s="199">
        <v>259.5</v>
      </c>
      <c r="G231" s="198"/>
      <c r="H231" s="198"/>
      <c r="I231" s="225">
        <v>321</v>
      </c>
      <c r="J231" s="237" t="s">
        <v>601</v>
      </c>
      <c r="K231" s="227"/>
      <c r="L231" s="228"/>
      <c r="M231" s="226" t="s">
        <v>601</v>
      </c>
      <c r="N231" s="229"/>
      <c r="O231" s="16"/>
      <c r="P231" s="16"/>
      <c r="Q231" s="16"/>
      <c r="R231" s="17" t="s">
        <v>751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368">
        <v>139</v>
      </c>
      <c r="B232" s="163">
        <v>43439</v>
      </c>
      <c r="C232" s="163"/>
      <c r="D232" s="164" t="s">
        <v>775</v>
      </c>
      <c r="E232" s="165" t="s">
        <v>623</v>
      </c>
      <c r="F232" s="165">
        <v>715</v>
      </c>
      <c r="G232" s="165"/>
      <c r="H232" s="165">
        <v>445</v>
      </c>
      <c r="I232" s="185">
        <v>840</v>
      </c>
      <c r="J232" s="137" t="s">
        <v>2994</v>
      </c>
      <c r="K232" s="133">
        <f t="shared" ref="K232:K235" si="68">H232-F232</f>
        <v>-270</v>
      </c>
      <c r="L232" s="134">
        <f t="shared" ref="L232:L235" si="69">K232/F232</f>
        <v>-0.3776223776223776</v>
      </c>
      <c r="M232" s="135" t="s">
        <v>663</v>
      </c>
      <c r="N232" s="136">
        <v>43800</v>
      </c>
      <c r="O232" s="57"/>
      <c r="P232" s="16"/>
      <c r="Q232" s="16"/>
      <c r="R232" s="17" t="s">
        <v>751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5">
        <v>140</v>
      </c>
      <c r="B233" s="206">
        <v>43469</v>
      </c>
      <c r="C233" s="206"/>
      <c r="D233" s="154" t="s">
        <v>145</v>
      </c>
      <c r="E233" s="207" t="s">
        <v>623</v>
      </c>
      <c r="F233" s="207">
        <v>875</v>
      </c>
      <c r="G233" s="207"/>
      <c r="H233" s="207">
        <v>1165</v>
      </c>
      <c r="I233" s="231">
        <v>1185</v>
      </c>
      <c r="J233" s="140" t="s">
        <v>3489</v>
      </c>
      <c r="K233" s="127">
        <f t="shared" si="68"/>
        <v>290</v>
      </c>
      <c r="L233" s="128">
        <f t="shared" si="69"/>
        <v>0.33142857142857141</v>
      </c>
      <c r="M233" s="129" t="s">
        <v>599</v>
      </c>
      <c r="N233" s="361">
        <v>43847</v>
      </c>
      <c r="O233" s="57"/>
      <c r="P233" s="16"/>
      <c r="Q233" s="16"/>
      <c r="R233" s="343" t="s">
        <v>751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5">
        <v>141</v>
      </c>
      <c r="B234" s="206">
        <v>43559</v>
      </c>
      <c r="C234" s="206"/>
      <c r="D234" s="400" t="s">
        <v>345</v>
      </c>
      <c r="E234" s="207" t="s">
        <v>623</v>
      </c>
      <c r="F234" s="207">
        <f>387-14.63</f>
        <v>372.37</v>
      </c>
      <c r="G234" s="207"/>
      <c r="H234" s="207">
        <v>490</v>
      </c>
      <c r="I234" s="231">
        <v>490</v>
      </c>
      <c r="J234" s="140" t="s">
        <v>682</v>
      </c>
      <c r="K234" s="127">
        <f t="shared" si="68"/>
        <v>117.63</v>
      </c>
      <c r="L234" s="128">
        <f t="shared" si="69"/>
        <v>0.31589548030185027</v>
      </c>
      <c r="M234" s="129" t="s">
        <v>599</v>
      </c>
      <c r="N234" s="361">
        <v>43850</v>
      </c>
      <c r="O234" s="57"/>
      <c r="P234" s="16"/>
      <c r="Q234" s="16"/>
      <c r="R234" s="343" t="s">
        <v>751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368">
        <v>142</v>
      </c>
      <c r="B235" s="163">
        <v>43578</v>
      </c>
      <c r="C235" s="163"/>
      <c r="D235" s="164" t="s">
        <v>776</v>
      </c>
      <c r="E235" s="165" t="s">
        <v>600</v>
      </c>
      <c r="F235" s="165">
        <v>220</v>
      </c>
      <c r="G235" s="165"/>
      <c r="H235" s="165">
        <v>127.5</v>
      </c>
      <c r="I235" s="185">
        <v>284</v>
      </c>
      <c r="J235" s="383" t="s">
        <v>3483</v>
      </c>
      <c r="K235" s="133">
        <f t="shared" si="68"/>
        <v>-92.5</v>
      </c>
      <c r="L235" s="134">
        <f t="shared" si="69"/>
        <v>-0.42045454545454547</v>
      </c>
      <c r="M235" s="135" t="s">
        <v>663</v>
      </c>
      <c r="N235" s="136">
        <v>43896</v>
      </c>
      <c r="O235" s="57"/>
      <c r="P235" s="16"/>
      <c r="Q235" s="16"/>
      <c r="R235" s="17" t="s">
        <v>751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5">
        <v>143</v>
      </c>
      <c r="B236" s="206">
        <v>43622</v>
      </c>
      <c r="C236" s="206"/>
      <c r="D236" s="400" t="s">
        <v>496</v>
      </c>
      <c r="E236" s="207" t="s">
        <v>600</v>
      </c>
      <c r="F236" s="207">
        <v>332.8</v>
      </c>
      <c r="G236" s="207"/>
      <c r="H236" s="207">
        <v>405</v>
      </c>
      <c r="I236" s="231">
        <v>419</v>
      </c>
      <c r="J236" s="140" t="s">
        <v>3490</v>
      </c>
      <c r="K236" s="127">
        <f t="shared" ref="K236" si="70">H236-F236</f>
        <v>72.199999999999989</v>
      </c>
      <c r="L236" s="128">
        <f t="shared" ref="L236" si="71">K236/F236</f>
        <v>0.21694711538461534</v>
      </c>
      <c r="M236" s="129" t="s">
        <v>599</v>
      </c>
      <c r="N236" s="361">
        <v>43860</v>
      </c>
      <c r="O236" s="57"/>
      <c r="P236" s="16"/>
      <c r="Q236" s="16"/>
      <c r="R236" s="17" t="s">
        <v>753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143">
        <v>144</v>
      </c>
      <c r="B237" s="142">
        <v>43641</v>
      </c>
      <c r="C237" s="142"/>
      <c r="D237" s="143" t="s">
        <v>139</v>
      </c>
      <c r="E237" s="144" t="s">
        <v>623</v>
      </c>
      <c r="F237" s="145">
        <v>386</v>
      </c>
      <c r="G237" s="146"/>
      <c r="H237" s="146">
        <v>395</v>
      </c>
      <c r="I237" s="146">
        <v>452</v>
      </c>
      <c r="J237" s="169" t="s">
        <v>3405</v>
      </c>
      <c r="K237" s="170">
        <f t="shared" ref="K237" si="72">H237-F237</f>
        <v>9</v>
      </c>
      <c r="L237" s="171">
        <f t="shared" ref="L237" si="73">K237/F237</f>
        <v>2.3316062176165803E-2</v>
      </c>
      <c r="M237" s="172" t="s">
        <v>708</v>
      </c>
      <c r="N237" s="173">
        <v>43868</v>
      </c>
      <c r="O237" s="16"/>
      <c r="P237" s="16"/>
      <c r="Q237" s="16"/>
      <c r="R237" s="17" t="s">
        <v>753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71">
        <v>145</v>
      </c>
      <c r="B238" s="194">
        <v>43707</v>
      </c>
      <c r="C238" s="194"/>
      <c r="D238" s="201" t="s">
        <v>260</v>
      </c>
      <c r="E238" s="198" t="s">
        <v>623</v>
      </c>
      <c r="F238" s="198" t="s">
        <v>755</v>
      </c>
      <c r="G238" s="198"/>
      <c r="H238" s="198"/>
      <c r="I238" s="225">
        <v>190</v>
      </c>
      <c r="J238" s="237" t="s">
        <v>601</v>
      </c>
      <c r="K238" s="227"/>
      <c r="L238" s="228"/>
      <c r="M238" s="357" t="s">
        <v>601</v>
      </c>
      <c r="N238" s="229"/>
      <c r="O238" s="16"/>
      <c r="P238" s="16"/>
      <c r="Q238" s="16"/>
      <c r="R238" s="343" t="s">
        <v>751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5">
        <v>146</v>
      </c>
      <c r="B239" s="206">
        <v>43731</v>
      </c>
      <c r="C239" s="206"/>
      <c r="D239" s="154" t="s">
        <v>440</v>
      </c>
      <c r="E239" s="207" t="s">
        <v>623</v>
      </c>
      <c r="F239" s="207">
        <v>235</v>
      </c>
      <c r="G239" s="207"/>
      <c r="H239" s="207">
        <v>295</v>
      </c>
      <c r="I239" s="231">
        <v>296</v>
      </c>
      <c r="J239" s="140" t="s">
        <v>3147</v>
      </c>
      <c r="K239" s="127">
        <f t="shared" ref="K239" si="74">H239-F239</f>
        <v>60</v>
      </c>
      <c r="L239" s="128">
        <f t="shared" ref="L239" si="75">K239/F239</f>
        <v>0.25531914893617019</v>
      </c>
      <c r="M239" s="129" t="s">
        <v>599</v>
      </c>
      <c r="N239" s="361">
        <v>43844</v>
      </c>
      <c r="O239" s="57"/>
      <c r="P239" s="16"/>
      <c r="Q239" s="16"/>
      <c r="R239" s="17" t="s">
        <v>753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5">
        <v>147</v>
      </c>
      <c r="B240" s="206">
        <v>43752</v>
      </c>
      <c r="C240" s="206"/>
      <c r="D240" s="154" t="s">
        <v>2977</v>
      </c>
      <c r="E240" s="207" t="s">
        <v>623</v>
      </c>
      <c r="F240" s="207">
        <v>277.5</v>
      </c>
      <c r="G240" s="207"/>
      <c r="H240" s="207">
        <v>333</v>
      </c>
      <c r="I240" s="231">
        <v>333</v>
      </c>
      <c r="J240" s="140" t="s">
        <v>3148</v>
      </c>
      <c r="K240" s="127">
        <f t="shared" ref="K240" si="76">H240-F240</f>
        <v>55.5</v>
      </c>
      <c r="L240" s="128">
        <f t="shared" ref="L240" si="77">K240/F240</f>
        <v>0.2</v>
      </c>
      <c r="M240" s="129" t="s">
        <v>599</v>
      </c>
      <c r="N240" s="361">
        <v>43846</v>
      </c>
      <c r="O240" s="57"/>
      <c r="P240" s="16"/>
      <c r="Q240" s="16"/>
      <c r="R240" s="343" t="s">
        <v>751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5">
        <v>148</v>
      </c>
      <c r="B241" s="206">
        <v>43752</v>
      </c>
      <c r="C241" s="206"/>
      <c r="D241" s="154" t="s">
        <v>2976</v>
      </c>
      <c r="E241" s="207" t="s">
        <v>623</v>
      </c>
      <c r="F241" s="207">
        <v>930</v>
      </c>
      <c r="G241" s="207"/>
      <c r="H241" s="207">
        <v>1165</v>
      </c>
      <c r="I241" s="231">
        <v>1200</v>
      </c>
      <c r="J241" s="140" t="s">
        <v>3150</v>
      </c>
      <c r="K241" s="127">
        <f t="shared" ref="K241" si="78">H241-F241</f>
        <v>235</v>
      </c>
      <c r="L241" s="128">
        <f t="shared" ref="L241" si="79">K241/F241</f>
        <v>0.25268817204301075</v>
      </c>
      <c r="M241" s="129" t="s">
        <v>599</v>
      </c>
      <c r="N241" s="361">
        <v>43847</v>
      </c>
      <c r="O241" s="57"/>
      <c r="P241" s="16"/>
      <c r="Q241" s="16"/>
      <c r="R241" s="343" t="s">
        <v>753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370">
        <v>149</v>
      </c>
      <c r="B242" s="346">
        <v>43753</v>
      </c>
      <c r="C242" s="211"/>
      <c r="D242" s="372" t="s">
        <v>2975</v>
      </c>
      <c r="E242" s="349" t="s">
        <v>623</v>
      </c>
      <c r="F242" s="352">
        <v>111</v>
      </c>
      <c r="G242" s="349"/>
      <c r="H242" s="349"/>
      <c r="I242" s="355">
        <v>141</v>
      </c>
      <c r="J242" s="237" t="s">
        <v>601</v>
      </c>
      <c r="K242" s="237"/>
      <c r="L242" s="122"/>
      <c r="M242" s="360" t="s">
        <v>601</v>
      </c>
      <c r="N242" s="239"/>
      <c r="O242" s="16"/>
      <c r="P242" s="16"/>
      <c r="Q242" s="16"/>
      <c r="R242" s="343" t="s">
        <v>753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5">
        <v>150</v>
      </c>
      <c r="B243" s="206">
        <v>43753</v>
      </c>
      <c r="C243" s="206"/>
      <c r="D243" s="154" t="s">
        <v>2974</v>
      </c>
      <c r="E243" s="207" t="s">
        <v>623</v>
      </c>
      <c r="F243" s="208">
        <v>296</v>
      </c>
      <c r="G243" s="207"/>
      <c r="H243" s="207">
        <v>370</v>
      </c>
      <c r="I243" s="231">
        <v>370</v>
      </c>
      <c r="J243" s="140" t="s">
        <v>682</v>
      </c>
      <c r="K243" s="127">
        <f t="shared" ref="K243" si="80">H243-F243</f>
        <v>74</v>
      </c>
      <c r="L243" s="128">
        <f t="shared" ref="L243" si="81">K243/F243</f>
        <v>0.25</v>
      </c>
      <c r="M243" s="129" t="s">
        <v>599</v>
      </c>
      <c r="N243" s="361">
        <v>43853</v>
      </c>
      <c r="O243" s="57"/>
      <c r="P243" s="16"/>
      <c r="Q243" s="16"/>
      <c r="R243" s="343" t="s">
        <v>753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71">
        <v>151</v>
      </c>
      <c r="B244" s="210">
        <v>43754</v>
      </c>
      <c r="C244" s="210"/>
      <c r="D244" s="191" t="s">
        <v>2973</v>
      </c>
      <c r="E244" s="348" t="s">
        <v>623</v>
      </c>
      <c r="F244" s="351" t="s">
        <v>2939</v>
      </c>
      <c r="G244" s="348"/>
      <c r="H244" s="348"/>
      <c r="I244" s="354">
        <v>344</v>
      </c>
      <c r="J244" s="237" t="s">
        <v>601</v>
      </c>
      <c r="K244" s="240"/>
      <c r="L244" s="359"/>
      <c r="M244" s="342" t="s">
        <v>601</v>
      </c>
      <c r="N244" s="362"/>
      <c r="O244" s="16"/>
      <c r="P244" s="16"/>
      <c r="Q244" s="16"/>
      <c r="R244" s="343" t="s">
        <v>753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45">
        <v>152</v>
      </c>
      <c r="B245" s="211">
        <v>43832</v>
      </c>
      <c r="C245" s="211"/>
      <c r="D245" s="215" t="s">
        <v>2253</v>
      </c>
      <c r="E245" s="212" t="s">
        <v>623</v>
      </c>
      <c r="F245" s="213" t="s">
        <v>3135</v>
      </c>
      <c r="G245" s="212"/>
      <c r="H245" s="212"/>
      <c r="I245" s="236">
        <v>590</v>
      </c>
      <c r="J245" s="237" t="s">
        <v>601</v>
      </c>
      <c r="K245" s="237"/>
      <c r="L245" s="122"/>
      <c r="M245" s="342" t="s">
        <v>601</v>
      </c>
      <c r="N245" s="239"/>
      <c r="O245" s="16"/>
      <c r="P245" s="16"/>
      <c r="Q245" s="16"/>
      <c r="R245" s="343" t="s">
        <v>753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5">
        <v>153</v>
      </c>
      <c r="B246" s="206">
        <v>43966</v>
      </c>
      <c r="C246" s="206"/>
      <c r="D246" s="154" t="s">
        <v>65</v>
      </c>
      <c r="E246" s="207" t="s">
        <v>623</v>
      </c>
      <c r="F246" s="208">
        <v>67.5</v>
      </c>
      <c r="G246" s="207"/>
      <c r="H246" s="207">
        <v>86</v>
      </c>
      <c r="I246" s="231">
        <v>86</v>
      </c>
      <c r="J246" s="140" t="s">
        <v>3628</v>
      </c>
      <c r="K246" s="127">
        <f t="shared" ref="K246" si="82">H246-F246</f>
        <v>18.5</v>
      </c>
      <c r="L246" s="128">
        <f t="shared" ref="L246" si="83">K246/F246</f>
        <v>0.27407407407407408</v>
      </c>
      <c r="M246" s="129" t="s">
        <v>599</v>
      </c>
      <c r="N246" s="361">
        <v>44008</v>
      </c>
      <c r="O246" s="57"/>
      <c r="P246" s="16"/>
      <c r="Q246" s="16"/>
      <c r="R246" s="343" t="s">
        <v>753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9">
        <v>154</v>
      </c>
      <c r="B247" s="211">
        <v>44035</v>
      </c>
      <c r="C247" s="211"/>
      <c r="D247" s="215" t="s">
        <v>495</v>
      </c>
      <c r="E247" s="212" t="s">
        <v>623</v>
      </c>
      <c r="F247" s="213" t="s">
        <v>3631</v>
      </c>
      <c r="G247" s="212"/>
      <c r="H247" s="212"/>
      <c r="I247" s="236">
        <v>296</v>
      </c>
      <c r="J247" s="237" t="s">
        <v>601</v>
      </c>
      <c r="K247" s="237"/>
      <c r="L247" s="122"/>
      <c r="M247" s="238"/>
      <c r="N247" s="239"/>
      <c r="O247" s="16"/>
      <c r="P247" s="16"/>
      <c r="Q247" s="16"/>
      <c r="R247" s="343" t="s">
        <v>753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9">
        <v>155</v>
      </c>
      <c r="B248" s="211">
        <v>44092</v>
      </c>
      <c r="C248" s="211"/>
      <c r="D248" s="215" t="s">
        <v>416</v>
      </c>
      <c r="E248" s="212" t="s">
        <v>623</v>
      </c>
      <c r="F248" s="213" t="s">
        <v>3635</v>
      </c>
      <c r="G248" s="212"/>
      <c r="H248" s="212"/>
      <c r="I248" s="236">
        <v>248</v>
      </c>
      <c r="J248" s="237" t="s">
        <v>601</v>
      </c>
      <c r="K248" s="237"/>
      <c r="L248" s="122"/>
      <c r="M248" s="238"/>
      <c r="N248" s="239"/>
      <c r="O248" s="16"/>
      <c r="P248" s="16"/>
      <c r="Q248" s="16"/>
      <c r="R248" s="343" t="s">
        <v>753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69">
        <v>156</v>
      </c>
      <c r="B249" s="186">
        <v>44140</v>
      </c>
      <c r="C249" s="186"/>
      <c r="D249" s="187" t="s">
        <v>416</v>
      </c>
      <c r="E249" s="188" t="s">
        <v>623</v>
      </c>
      <c r="F249" s="190">
        <v>182.5</v>
      </c>
      <c r="G249" s="190"/>
      <c r="H249" s="190">
        <v>221</v>
      </c>
      <c r="I249" s="190">
        <v>248</v>
      </c>
      <c r="J249" s="484" t="s">
        <v>3640</v>
      </c>
      <c r="K249" s="218">
        <f t="shared" ref="K249" si="84">H249-F249</f>
        <v>38.5</v>
      </c>
      <c r="L249" s="219">
        <f t="shared" ref="L249" si="85">K249/F249</f>
        <v>0.21095890410958903</v>
      </c>
      <c r="M249" s="189" t="s">
        <v>599</v>
      </c>
      <c r="N249" s="220">
        <v>44167</v>
      </c>
      <c r="O249" s="16"/>
      <c r="P249" s="16"/>
      <c r="Q249" s="16"/>
      <c r="R249" s="343" t="s">
        <v>753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9">
        <v>157</v>
      </c>
      <c r="B250" s="211">
        <v>44140</v>
      </c>
      <c r="C250" s="211"/>
      <c r="D250" s="215" t="s">
        <v>330</v>
      </c>
      <c r="E250" s="212" t="s">
        <v>623</v>
      </c>
      <c r="F250" s="213" t="s">
        <v>3636</v>
      </c>
      <c r="G250" s="212"/>
      <c r="H250" s="212"/>
      <c r="I250" s="236">
        <v>320</v>
      </c>
      <c r="J250" s="237" t="s">
        <v>601</v>
      </c>
      <c r="K250" s="237"/>
      <c r="L250" s="122"/>
      <c r="M250" s="238"/>
      <c r="N250" s="239"/>
      <c r="O250" s="16"/>
      <c r="P250" s="16"/>
      <c r="Q250" s="16"/>
      <c r="R250" s="343" t="s">
        <v>753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9">
        <v>158</v>
      </c>
      <c r="B251" s="211">
        <v>44140</v>
      </c>
      <c r="C251" s="211"/>
      <c r="D251" s="215" t="s">
        <v>491</v>
      </c>
      <c r="E251" s="212" t="s">
        <v>623</v>
      </c>
      <c r="F251" s="213" t="s">
        <v>3637</v>
      </c>
      <c r="G251" s="212"/>
      <c r="H251" s="212"/>
      <c r="I251" s="236">
        <v>1093</v>
      </c>
      <c r="J251" s="237" t="s">
        <v>601</v>
      </c>
      <c r="K251" s="237"/>
      <c r="L251" s="122"/>
      <c r="M251" s="238"/>
      <c r="N251" s="239"/>
      <c r="O251" s="16"/>
      <c r="P251" s="16"/>
      <c r="Q251" s="16"/>
      <c r="R251" s="343" t="s">
        <v>753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9">
        <v>159</v>
      </c>
      <c r="B252" s="211">
        <v>44140</v>
      </c>
      <c r="C252" s="211"/>
      <c r="D252" s="215" t="s">
        <v>345</v>
      </c>
      <c r="E252" s="212" t="s">
        <v>623</v>
      </c>
      <c r="F252" s="213" t="s">
        <v>3638</v>
      </c>
      <c r="G252" s="212"/>
      <c r="H252" s="212"/>
      <c r="I252" s="236">
        <v>406</v>
      </c>
      <c r="J252" s="237" t="s">
        <v>601</v>
      </c>
      <c r="K252" s="237"/>
      <c r="L252" s="122"/>
      <c r="M252" s="238"/>
      <c r="N252" s="239"/>
      <c r="O252" s="16"/>
      <c r="P252" s="16"/>
      <c r="Q252" s="16"/>
      <c r="R252" s="343" t="s">
        <v>753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9">
        <v>160</v>
      </c>
      <c r="B253" s="211">
        <v>44141</v>
      </c>
      <c r="C253" s="211"/>
      <c r="D253" s="215" t="s">
        <v>495</v>
      </c>
      <c r="E253" s="212" t="s">
        <v>623</v>
      </c>
      <c r="F253" s="213" t="s">
        <v>3639</v>
      </c>
      <c r="G253" s="212"/>
      <c r="H253" s="212"/>
      <c r="I253" s="236">
        <v>290</v>
      </c>
      <c r="J253" s="237" t="s">
        <v>601</v>
      </c>
      <c r="K253" s="237"/>
      <c r="L253" s="122"/>
      <c r="M253" s="238"/>
      <c r="N253" s="239"/>
      <c r="O253" s="16"/>
      <c r="P253" s="16"/>
      <c r="Q253" s="16"/>
      <c r="R253" s="343" t="s">
        <v>753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9">
        <v>161</v>
      </c>
      <c r="B254" s="211">
        <v>44187</v>
      </c>
      <c r="C254" s="211"/>
      <c r="D254" s="215" t="s">
        <v>1975</v>
      </c>
      <c r="E254" s="212" t="s">
        <v>623</v>
      </c>
      <c r="F254" s="516" t="s">
        <v>3650</v>
      </c>
      <c r="G254" s="212"/>
      <c r="H254" s="212"/>
      <c r="I254" s="236">
        <v>239</v>
      </c>
      <c r="J254" s="517" t="s">
        <v>601</v>
      </c>
      <c r="K254" s="237"/>
      <c r="L254" s="122"/>
      <c r="M254" s="238"/>
      <c r="N254" s="239"/>
      <c r="O254" s="16"/>
      <c r="P254" s="16"/>
      <c r="Q254" s="16"/>
      <c r="R254" s="343" t="s">
        <v>753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9"/>
      <c r="B255" s="211"/>
      <c r="C255" s="211"/>
      <c r="D255" s="215"/>
      <c r="E255" s="212"/>
      <c r="F255" s="213"/>
      <c r="G255" s="212"/>
      <c r="H255" s="212"/>
      <c r="I255" s="236"/>
      <c r="J255" s="237"/>
      <c r="K255" s="237"/>
      <c r="L255" s="122"/>
      <c r="M255" s="238"/>
      <c r="N255" s="239"/>
      <c r="O255" s="16"/>
      <c r="P255" s="16"/>
      <c r="R255" s="343"/>
    </row>
    <row r="256" spans="1:26">
      <c r="A256" s="209"/>
      <c r="B256" s="211"/>
      <c r="C256" s="211"/>
      <c r="D256" s="215"/>
      <c r="E256" s="212"/>
      <c r="F256" s="213"/>
      <c r="G256" s="212"/>
      <c r="H256" s="212"/>
      <c r="I256" s="236"/>
      <c r="J256" s="237"/>
      <c r="K256" s="237"/>
      <c r="L256" s="122"/>
      <c r="M256" s="238"/>
      <c r="N256" s="239"/>
      <c r="O256" s="16"/>
      <c r="R256" s="241"/>
    </row>
    <row r="257" spans="1:18">
      <c r="A257" s="209"/>
      <c r="B257" s="211"/>
      <c r="C257" s="211"/>
      <c r="D257" s="215"/>
      <c r="E257" s="212"/>
      <c r="F257" s="213"/>
      <c r="G257" s="212"/>
      <c r="H257" s="212"/>
      <c r="I257" s="236"/>
      <c r="J257" s="237"/>
      <c r="K257" s="237"/>
      <c r="L257" s="122"/>
      <c r="M257" s="238"/>
      <c r="N257" s="239"/>
      <c r="O257" s="16"/>
      <c r="R257" s="241"/>
    </row>
    <row r="258" spans="1:18">
      <c r="A258" s="209"/>
      <c r="B258" s="211"/>
      <c r="C258" s="211"/>
      <c r="D258" s="215"/>
      <c r="E258" s="212"/>
      <c r="F258" s="213"/>
      <c r="G258" s="212"/>
      <c r="H258" s="212"/>
      <c r="I258" s="236"/>
      <c r="J258" s="237"/>
      <c r="K258" s="237"/>
      <c r="L258" s="122"/>
      <c r="M258" s="238"/>
      <c r="N258" s="239"/>
      <c r="O258" s="16"/>
      <c r="R258" s="241"/>
    </row>
    <row r="259" spans="1:18">
      <c r="A259" s="209"/>
      <c r="B259" s="199" t="s">
        <v>2980</v>
      </c>
      <c r="O259" s="16"/>
      <c r="R259" s="241"/>
    </row>
    <row r="260" spans="1:18">
      <c r="R260" s="241"/>
    </row>
    <row r="261" spans="1:18">
      <c r="R261" s="241"/>
    </row>
    <row r="262" spans="1:18">
      <c r="R262" s="241"/>
    </row>
    <row r="263" spans="1:18">
      <c r="R263" s="241"/>
    </row>
    <row r="264" spans="1:18">
      <c r="R264" s="241"/>
    </row>
    <row r="265" spans="1:18">
      <c r="R265" s="241"/>
    </row>
    <row r="266" spans="1:18">
      <c r="R266" s="241"/>
    </row>
    <row r="276" spans="1:6">
      <c r="A276" s="216"/>
    </row>
    <row r="277" spans="1:6">
      <c r="A277" s="216"/>
      <c r="F277" s="518"/>
    </row>
    <row r="278" spans="1:6">
      <c r="A278" s="212"/>
    </row>
  </sheetData>
  <autoFilter ref="R1:R274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2021-01-05T02:36:55Z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