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F&amp;O)'!$R$1:$R$264</definedName>
    <definedName name="_xlnm._FilterDatabase" localSheetId="1" hidden="1">'Future Intra'!$B$14:$P$14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8" i="6" l="1"/>
  <c r="M58" i="6" s="1"/>
  <c r="K59" i="6"/>
  <c r="M59" i="6" s="1"/>
  <c r="K57" i="6"/>
  <c r="M57" i="6" s="1"/>
  <c r="L47" i="6"/>
  <c r="K47" i="6"/>
  <c r="L46" i="6"/>
  <c r="K46" i="6"/>
  <c r="M46" i="6" s="1"/>
  <c r="M47" i="6" l="1"/>
  <c r="L14" i="6" l="1"/>
  <c r="K14" i="6"/>
  <c r="M14" i="6" l="1"/>
  <c r="L11" i="6"/>
  <c r="K11" i="6"/>
  <c r="M11" i="6" l="1"/>
  <c r="L17" i="6" l="1"/>
  <c r="K17" i="6"/>
  <c r="M17" i="6" l="1"/>
  <c r="K250" i="6" l="1"/>
  <c r="L250" i="6" s="1"/>
  <c r="L15" i="6" l="1"/>
  <c r="K15" i="6"/>
  <c r="M15" i="6" l="1"/>
  <c r="L69" i="6" l="1"/>
  <c r="K69" i="6"/>
  <c r="M69" i="6" l="1"/>
  <c r="L12" i="6" l="1"/>
  <c r="K12" i="6"/>
  <c r="M12" i="6" l="1"/>
  <c r="K256" i="6" l="1"/>
  <c r="L256" i="6" s="1"/>
  <c r="K239" i="6" l="1"/>
  <c r="L239" i="6" s="1"/>
  <c r="K253" i="6" l="1"/>
  <c r="L253" i="6" s="1"/>
  <c r="K245" i="6" l="1"/>
  <c r="L245" i="6" s="1"/>
  <c r="K255" i="6" l="1"/>
  <c r="L255" i="6" s="1"/>
  <c r="H251" i="6" l="1"/>
  <c r="K251" i="6" l="1"/>
  <c r="L251" i="6" s="1"/>
  <c r="K240" i="6"/>
  <c r="L240" i="6" s="1"/>
  <c r="K230" i="6"/>
  <c r="L230" i="6" s="1"/>
  <c r="K246" i="6" l="1"/>
  <c r="L246" i="6" s="1"/>
  <c r="K247" i="6" l="1"/>
  <c r="L247" i="6" s="1"/>
  <c r="K244" i="6" l="1"/>
  <c r="L244" i="6" s="1"/>
  <c r="K223" i="6"/>
  <c r="L223" i="6" s="1"/>
  <c r="K243" i="6"/>
  <c r="L243" i="6" s="1"/>
  <c r="K242" i="6"/>
  <c r="L242" i="6" s="1"/>
  <c r="K241" i="6"/>
  <c r="L241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2" i="6"/>
  <c r="L222" i="6" s="1"/>
  <c r="K221" i="6"/>
  <c r="L221" i="6" s="1"/>
  <c r="K220" i="6"/>
  <c r="L220" i="6" s="1"/>
  <c r="F219" i="6"/>
  <c r="K219" i="6" s="1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F213" i="6"/>
  <c r="K213" i="6" s="1"/>
  <c r="L213" i="6" s="1"/>
  <c r="F212" i="6"/>
  <c r="K212" i="6" s="1"/>
  <c r="L212" i="6" s="1"/>
  <c r="K211" i="6"/>
  <c r="L211" i="6" s="1"/>
  <c r="F210" i="6"/>
  <c r="K210" i="6" s="1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1" i="6"/>
  <c r="L191" i="6" s="1"/>
  <c r="F190" i="6"/>
  <c r="K190" i="6" s="1"/>
  <c r="L190" i="6" s="1"/>
  <c r="K189" i="6"/>
  <c r="L189" i="6" s="1"/>
  <c r="K186" i="6"/>
  <c r="L186" i="6" s="1"/>
  <c r="K185" i="6"/>
  <c r="L185" i="6" s="1"/>
  <c r="K184" i="6"/>
  <c r="L184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4" i="6"/>
  <c r="L164" i="6" s="1"/>
  <c r="K162" i="6"/>
  <c r="L162" i="6" s="1"/>
  <c r="K160" i="6"/>
  <c r="L160" i="6" s="1"/>
  <c r="K158" i="6"/>
  <c r="L158" i="6" s="1"/>
  <c r="K157" i="6"/>
  <c r="L157" i="6" s="1"/>
  <c r="K156" i="6"/>
  <c r="L156" i="6" s="1"/>
  <c r="K154" i="6"/>
  <c r="L154" i="6" s="1"/>
  <c r="K153" i="6"/>
  <c r="L153" i="6" s="1"/>
  <c r="K152" i="6"/>
  <c r="L152" i="6" s="1"/>
  <c r="K151" i="6"/>
  <c r="K150" i="6"/>
  <c r="L150" i="6" s="1"/>
  <c r="K149" i="6"/>
  <c r="L149" i="6" s="1"/>
  <c r="K147" i="6"/>
  <c r="L147" i="6" s="1"/>
  <c r="K146" i="6"/>
  <c r="L146" i="6" s="1"/>
  <c r="K145" i="6"/>
  <c r="L145" i="6" s="1"/>
  <c r="K144" i="6"/>
  <c r="L144" i="6" s="1"/>
  <c r="K143" i="6"/>
  <c r="L143" i="6" s="1"/>
  <c r="F142" i="6"/>
  <c r="K142" i="6" s="1"/>
  <c r="L142" i="6" s="1"/>
  <c r="H141" i="6"/>
  <c r="K141" i="6" s="1"/>
  <c r="L141" i="6" s="1"/>
  <c r="K138" i="6"/>
  <c r="L138" i="6" s="1"/>
  <c r="K137" i="6"/>
  <c r="L137" i="6" s="1"/>
  <c r="K136" i="6"/>
  <c r="L136" i="6" s="1"/>
  <c r="K135" i="6"/>
  <c r="L135" i="6" s="1"/>
  <c r="K134" i="6"/>
  <c r="L134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H107" i="6"/>
  <c r="K107" i="6" s="1"/>
  <c r="L107" i="6" s="1"/>
  <c r="F106" i="6"/>
  <c r="K106" i="6" s="1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<sst xmlns="http://schemas.openxmlformats.org/spreadsheetml/2006/main" count="2905" uniqueCount="1100">
  <si>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</si>
  <si>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</si>
  <si>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</si>
  <si>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</si>
  <si>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</si>
  <si>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</si>
  <si>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</si>
  <si>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</si>
  <si>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</si>
  <si>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</si>
  <si>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</si>
  <si>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</si>
  <si>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</si>
  <si>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</si>
  <si>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</si>
  <si>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</si>
  <si>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</si>
  <si>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</si>
  <si>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</si>
  <si>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</si>
  <si>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</si>
  <si>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</si>
  <si>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</si>
  <si>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</si>
  <si>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</si>
  <si>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</si>
  <si>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</si>
  <si>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</si>
  <si>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</si>
  <si>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</si>
  <si>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</si>
  <si>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</si>
  <si>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</si>
  <si>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</si>
  <si>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</si>
  <si>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</si>
  <si>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</si>
  <si>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</si>
  <si>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</si>
  <si>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</si>
  <si>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</si>
  <si>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</si>
  <si>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</si>
  <si>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</si>
  <si>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</si>
  <si>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</si>
  <si>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</si>
  <si>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</si>
  <si>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</si>
  <si>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</si>
  <si>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</si>
  <si>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</si>
  <si>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</si>
  <si>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</si>
  <si>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</si>
  <si>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</si>
  <si>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</si>
  <si>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</si>
  <si>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</si>
  <si>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</si>
  <si>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</si>
  <si>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</si>
  <si>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</si>
  <si>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</si>
  <si>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</si>
  <si>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</si>
  <si>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</si>
  <si>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</si>
  <si>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</si>
  <si>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</si>
  <si>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</si>
  <si>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</si>
  <si>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</si>
  <si>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</si>
  <si>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</si>
  <si>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</si>
  <si>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</si>
  <si>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</si>
  <si>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</si>
  <si>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</si>
  <si>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</si>
  <si>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</si>
  <si>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</si>
  <si>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</si>
  <si>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</si>
  <si>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</si>
  <si>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</si>
  <si>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</si>
  <si>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</si>
  <si>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</si>
  <si>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</si>
  <si>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</si>
  <si>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</si>
  <si>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</si>
  <si>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</si>
  <si>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</si>
  <si>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</si>
  <si>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</si>
  <si>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</si>
  <si>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</si>
  <si>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</si>
  <si>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</si>
  <si>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</si>
  <si>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</si>
  <si>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</si>
  <si>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</si>
  <si>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</si>
  <si>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</si>
  <si>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</si>
  <si>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</si>
  <si>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</si>
  <si>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</si>
  <si>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</si>
  <si>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</si>
  <si>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</si>
  <si>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</si>
  <si>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</si>
  <si>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</si>
  <si>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</si>
  <si>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</si>
  <si>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</si>
  <si>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</si>
  <si>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</si>
  <si>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</si>
  <si>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</si>
  <si>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</si>
  <si>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</si>
  <si>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</si>
  <si>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</si>
  <si>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</si>
  <si>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</si>
  <si>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</si>
  <si>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</si>
  <si>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</si>
  <si>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</si>
  <si>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</si>
  <si>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</si>
  <si>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</si>
  <si>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</si>
  <si>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</si>
  <si>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</si>
  <si>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</si>
  <si>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</si>
  <si>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</si>
  <si>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</si>
  <si>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</si>
  <si>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</si>
  <si>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</si>
  <si>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</si>
  <si>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</si>
  <si>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</si>
  <si>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</si>
  <si>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</si>
  <si>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</si>
  <si>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</si>
  <si>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</si>
  <si>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</si>
  <si>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</si>
  <si>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</si>
  <si>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</si>
  <si>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</si>
  <si>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</si>
  <si>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</si>
  <si>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</si>
  <si>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</si>
  <si>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</si>
  <si>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</si>
  <si>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</si>
  <si>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</si>
  <si>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</si>
  <si>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</si>
  <si>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</si>
  <si>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</si>
  <si>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</si>
  <si>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</si>
  <si>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</si>
  <si>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</si>
  <si>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</si>
  <si>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</si>
  <si>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</si>
  <si>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</si>
  <si>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</si>
  <si>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</si>
  <si>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</si>
  <si>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</si>
  <si>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</si>
  <si>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</si>
  <si>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</si>
  <si>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</si>
  <si>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</si>
  <si>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</si>
  <si>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</si>
  <si>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</si>
  <si>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</si>
  <si>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</si>
  <si>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</si>
  <si>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</si>
  <si>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</si>
  <si>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</si>
  <si>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</si>
  <si>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</si>
  <si>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</si>
  <si>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</si>
  <si>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</si>
  <si>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</si>
  <si>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</si>
  <si>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</si>
  <si>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</si>
  <si>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</si>
  <si>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</si>
  <si>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</si>
  <si>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</si>
  <si>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</si>
  <si>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</si>
  <si>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</si>
  <si>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</si>
  <si>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</si>
  <si>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</si>
  <si>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</si>
  <si>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</si>
  <si>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</si>
  <si>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</si>
  <si>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</si>
  <si>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</si>
  <si>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</si>
  <si>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</si>
  <si>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</si>
  <si>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</si>
  <si>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</si>
  <si>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</si>
  <si>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</si>
  <si>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</si>
  <si>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</si>
  <si>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</si>
  <si>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</si>
  <si>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</si>
  <si>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</si>
  <si>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</si>
  <si>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</si>
  <si>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</si>
  <si>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</si>
  <si>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</si>
  <si>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</si>
  <si>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</si>
  <si>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</si>
  <si>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</si>
  <si>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</si>
  <si>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</si>
  <si>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</si>
  <si>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</si>
  <si>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</si>
  <si>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</si>
  <si>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</si>
  <si>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</si>
  <si>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</si>
  <si>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</si>
  <si>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</si>
  <si>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</si>
  <si>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</si>
  <si>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</si>
  <si>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</si>
  <si>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</si>
  <si>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</si>
  <si>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</si>
  <si>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</si>
  <si>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</si>
  <si>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</si>
  <si>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</si>
  <si>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</si>
  <si>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</si>
  <si>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</si>
  <si>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</si>
  <si>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</si>
  <si>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</si>
  <si>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</si>
  <si>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</si>
  <si>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</si>
  <si>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</si>
  <si>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</si>
  <si>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</si>
  <si>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</si>
  <si>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</si>
  <si>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</si>
  <si>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</si>
  <si>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</si>
  <si>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</si>
  <si>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</si>
  <si>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</si>
  <si>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</si>
  <si>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</si>
  <si>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</si>
  <si>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</si>
  <si>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</si>
  <si>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</si>
  <si>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</si>
  <si>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</si>
  <si>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</si>
  <si>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</si>
  <si>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</si>
  <si>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</si>
  <si>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</si>
  <si>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</si>
  <si>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</si>
  <si>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</si>
  <si>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</si>
  <si>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</si>
  <si>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</si>
  <si>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</si>
  <si>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</si>
  <si>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</si>
  <si>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</si>
  <si>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</si>
  <si>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</si>
  <si>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</si>
  <si>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</si>
  <si>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</si>
  <si>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</si>
  <si>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</si>
  <si>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</si>
  <si>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</si>
  <si>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</si>
  <si>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</si>
  <si>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</si>
  <si>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</si>
  <si>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</si>
  <si>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</si>
  <si>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</si>
  <si>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</si>
  <si>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</si>
  <si>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</si>
  <si>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</si>
  <si>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</si>
  <si>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</si>
  <si>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</si>
  <si>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</si>
  <si>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</si>
  <si>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</si>
  <si>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</si>
  <si>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</si>
  <si>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</si>
  <si>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</si>
  <si>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</si>
  <si>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</si>
  <si>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</si>
  <si>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</si>
  <si>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</si>
  <si>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</si>
  <si>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</si>
  <si>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</si>
  <si>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</si>
  <si>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</si>
  <si>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</si>
  <si>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</si>
  <si>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</si>
  <si>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</si>
  <si>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</si>
  <si>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</si>
  <si>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</si>
  <si>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</si>
  <si>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</si>
  <si>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</si>
  <si>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</si>
  <si>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</si>
  <si>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</si>
  <si>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</si>
  <si>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</si>
  <si>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</si>
  <si>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</si>
  <si>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</si>
  <si>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</si>
  <si>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</si>
  <si>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</si>
  <si>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</si>
  <si>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</si>
  <si>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</si>
  <si>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</si>
  <si>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</si>
  <si>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</si>
  <si>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</si>
  <si>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</si>
  <si>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</si>
  <si>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</si>
  <si>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</si>
  <si>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</si>
  <si>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</si>
  <si>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</si>
  <si>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</si>
  <si>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</si>
  <si>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</si>
  <si>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</si>
  <si>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</si>
  <si>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</si>
  <si>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</si>
  <si>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</si>
  <si>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</si>
  <si>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</si>
  <si>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</si>
  <si>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</si>
  <si>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</si>
  <si>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</si>
  <si>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</si>
  <si>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</si>
  <si>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</si>
  <si>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</si>
  <si>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</si>
  <si>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</si>
  <si>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</si>
  <si>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</si>
  <si>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</si>
  <si>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</si>
  <si>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</si>
  <si>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</si>
  <si>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</si>
  <si>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</si>
  <si>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</si>
  <si>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</si>
  <si>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</si>
  <si>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</si>
  <si>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</si>
  <si>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</si>
  <si>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</si>
  <si>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</si>
  <si>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</si>
  <si>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</si>
  <si>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</si>
  <si>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</si>
  <si>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</si>
  <si>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</si>
  <si>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</si>
  <si>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</si>
  <si>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</si>
  <si>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</si>
  <si>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</si>
  <si>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</si>
  <si>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</si>
  <si>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</si>
  <si>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</si>
  <si>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</si>
  <si>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</si>
  <si>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</si>
  <si>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</si>
  <si>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</si>
  <si>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</si>
  <si>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</si>
  <si>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</si>
  <si>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</si>
  <si>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</si>
  <si>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</si>
  <si>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</si>
  <si>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</si>
  <si>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</si>
  <si>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</si>
  <si>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</si>
  <si>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</si>
  <si>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</si>
  <si>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</si>
  <si>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</si>
  <si>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</si>
  <si>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</si>
  <si>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</si>
  <si>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</si>
  <si>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</si>
  <si>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</si>
  <si>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</si>
  <si>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</si>
  <si>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</si>
  <si>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</si>
  <si>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</si>
  <si>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</si>
  <si>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</si>
  <si>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</si>
  <si>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</si>
  <si>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</si>
  <si>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</si>
  <si>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</si>
  <si>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</si>
  <si>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</si>
  <si>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</si>
  <si>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</si>
  <si>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</si>
  <si>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</si>
  <si>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</si>
  <si>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</si>
  <si>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</si>
  <si>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</si>
  <si>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</si>
  <si>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</si>
  <si>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</si>
  <si>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</si>
  <si>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</si>
  <si>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</si>
  <si>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</si>
  <si>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</si>
  <si>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</si>
  <si>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</si>
  <si>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</si>
  <si>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</si>
  <si>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</si>
  <si>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</si>
  <si>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</si>
  <si>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</si>
  <si>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</si>
  <si>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</si>
  <si>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</si>
  <si>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</si>
  <si>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</si>
  <si>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</si>
  <si>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</si>
  <si>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</si>
  <si>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</si>
  <si>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</si>
  <si>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</si>
  <si>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</si>
  <si>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</si>
  <si>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</si>
  <si>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</si>
  <si>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</si>
  <si>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</si>
  <si>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</si>
  <si>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</si>
  <si>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</si>
  <si>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</si>
  <si>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</si>
  <si>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</si>
  <si>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</si>
  <si>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</si>
  <si>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</si>
  <si>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</si>
  <si>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</si>
  <si>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</si>
  <si>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</si>
  <si>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</si>
  <si>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</si>
  <si>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</si>
  <si>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</si>
  <si>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</si>
  <si>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</si>
  <si>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</si>
  <si>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</si>
  <si>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</si>
  <si>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</si>
  <si>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</si>
  <si>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</si>
  <si>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</si>
  <si>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</si>
  <si>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</si>
  <si>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</si>
  <si>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</si>
  <si>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</si>
  <si>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</si>
  <si>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</si>
  <si>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</si>
  <si>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</si>
  <si>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</si>
  <si>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</si>
  <si>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</si>
  <si>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</si>
  <si>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</si>
  <si>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</si>
  <si>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</si>
  <si>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</si>
  <si>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</si>
  <si>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</si>
  <si>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</si>
  <si>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</si>
  <si>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</si>
  <si>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</si>
  <si>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</si>
  <si>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</si>
  <si>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</si>
  <si>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</si>
  <si>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</si>
  <si>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</si>
  <si>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</si>
  <si>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</si>
  <si>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</si>
  <si>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</si>
  <si>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</si>
  <si>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</si>
  <si>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</si>
  <si>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</si>
  <si>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</si>
  <si>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</si>
  <si>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</si>
  <si>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</si>
  <si>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</si>
  <si>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</si>
  <si>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</si>
  <si>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</si>
  <si>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</si>
  <si>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</si>
  <si>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</si>
  <si>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</si>
  <si>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</si>
  <si>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</si>
  <si>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</si>
  <si>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</si>
  <si>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</si>
  <si>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</si>
  <si>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</si>
  <si>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</si>
  <si>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</si>
  <si>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</si>
  <si>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</si>
  <si>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</si>
  <si>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</si>
  <si>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</si>
  <si>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</si>
  <si>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</si>
  <si>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</si>
  <si>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</si>
  <si>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</si>
  <si>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</si>
  <si>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</si>
  <si>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</si>
  <si>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</si>
  <si>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</si>
  <si>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</si>
  <si>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</si>
  <si>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</si>
  <si>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</si>
  <si>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</si>
  <si>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</si>
  <si>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</si>
  <si>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</si>
  <si>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</si>
  <si>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</si>
  <si>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</si>
  <si>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</si>
  <si>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</si>
  <si>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</si>
  <si>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</si>
  <si>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</si>
  <si>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</si>
  <si>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</si>
  <si>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</si>
  <si>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</si>
  <si>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</si>
  <si>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</si>
  <si>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</si>
  <si>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</si>
  <si>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</si>
  <si>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</si>
  <si>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</si>
  <si>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</si>
  <si>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</si>
  <si>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</si>
  <si>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</si>
  <si>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</si>
  <si>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</si>
  <si>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</si>
  <si>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</si>
  <si>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</si>
  <si>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</si>
  <si>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</si>
  <si>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</si>
  <si>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</si>
  <si>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</si>
  <si>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</si>
  <si>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</si>
  <si>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</si>
  <si>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</si>
  <si>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</si>
  <si>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</si>
  <si>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</si>
  <si>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</si>
  <si>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</si>
  <si>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</si>
  <si>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</si>
  <si>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</si>
  <si>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</si>
  <si>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</si>
  <si>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</si>
  <si>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</si>
  <si>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</si>
  <si>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</si>
  <si>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</si>
  <si>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</si>
  <si>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</si>
  <si>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</si>
  <si>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</si>
  <si>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</si>
  <si>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</si>
  <si>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</si>
  <si>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</si>
  <si>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</si>
  <si>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</si>
  <si>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</si>
  <si>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</si>
  <si>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</si>
  <si>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</si>
  <si>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</si>
  <si>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</si>
  <si>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</si>
  <si>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</si>
  <si>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</si>
  <si>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</si>
  <si>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</si>
  <si>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</si>
  <si>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</si>
  <si>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</si>
  <si>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</si>
  <si>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</si>
  <si>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</si>
  <si>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</si>
  <si>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</si>
  <si>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</si>
  <si>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</si>
  <si>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</si>
  <si>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</si>
  <si>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</si>
  <si>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</si>
  <si>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</si>
  <si>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</si>
  <si>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</si>
  <si>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</si>
  <si>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</si>
  <si>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</si>
  <si>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</si>
  <si>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</si>
  <si>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</si>
  <si>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</si>
  <si>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</si>
  <si>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</si>
  <si>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</si>
  <si>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</si>
  <si>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</si>
  <si>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</si>
  <si>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</si>
  <si>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</si>
  <si>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</si>
  <si>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</si>
  <si>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</si>
  <si>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</si>
  <si>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</si>
  <si>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</si>
  <si>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</si>
  <si>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</si>
  <si>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</si>
  <si>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</si>
  <si>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</si>
  <si>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</si>
  <si>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</si>
  <si>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</si>
  <si>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</si>
  <si>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</si>
  <si>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</si>
  <si>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</si>
  <si>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</si>
  <si>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</si>
  <si>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</si>
  <si>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</si>
  <si>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</si>
  <si>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</si>
  <si>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</si>
  <si>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</si>
  <si>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</si>
  <si>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</si>
  <si>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</si>
  <si>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</si>
  <si>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</si>
  <si>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</si>
  <si>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</si>
  <si>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</si>
  <si>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</si>
  <si>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</si>
  <si>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</si>
  <si>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</si>
  <si>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</si>
  <si>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</si>
  <si>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</si>
  <si>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</si>
  <si>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</si>
  <si>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</si>
  <si>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</si>
  <si>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</si>
  <si>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</si>
  <si>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</si>
  <si>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</si>
  <si>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</si>
  <si>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</si>
  <si>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</si>
  <si>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</si>
  <si>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</si>
  <si>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</si>
  <si>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</si>
  <si>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</si>
  <si>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</si>
  <si>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</si>
  <si>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</si>
  <si>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</si>
  <si>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</si>
  <si>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</si>
  <si>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</si>
  <si>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</si>
  <si>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</si>
  <si>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</si>
  <si>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</si>
  <si>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</si>
  <si>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</si>
  <si>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</si>
  <si>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</si>
  <si>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</si>
  <si>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</si>
  <si>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</si>
  <si>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</si>
  <si>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</si>
  <si>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</si>
  <si>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</si>
  <si>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</si>
  <si>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</si>
  <si>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</si>
  <si>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</si>
  <si>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</si>
  <si>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</si>
  <si>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</si>
  <si>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</si>
  <si>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</si>
  <si>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</si>
  <si>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</si>
  <si>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</si>
  <si>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</si>
  <si>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</si>
  <si>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</si>
  <si>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</si>
  <si>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</si>
  <si>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</si>
  <si>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</si>
  <si>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</si>
  <si>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</si>
  <si>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</si>
  <si>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</si>
  <si>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</si>
  <si>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</si>
  <si>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</si>
  <si>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</si>
  <si>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</si>
  <si>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</si>
  <si>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</si>
  <si>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</si>
  <si>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</si>
  <si>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</si>
  <si>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</si>
  <si>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</si>
  <si>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</si>
  <si>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</si>
  <si>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</si>
  <si>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</si>
  <si>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</si>
  <si>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</si>
  <si>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</si>
  <si>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</si>
  <si>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</si>
  <si>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</si>
  <si>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</si>
  <si>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</si>
  <si>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</si>
  <si>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</si>
  <si>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</si>
  <si>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</si>
  <si>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</si>
  <si>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</si>
  <si>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</si>
  <si>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</si>
  <si>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</si>
  <si>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</si>
  <si>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</si>
  <si>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</si>
  <si>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</si>
  <si>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</si>
  <si>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</si>
  <si>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</si>
  <si>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</si>
  <si>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</si>
  <si>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</si>
  <si>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</si>
  <si>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</si>
  <si>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>Retail Research Technical Calls &amp; Fundamental Performance Report for the month of Nov-2022</t>
  </si>
  <si>
    <t xml:space="preserve">CARBORUNIV </t>
  </si>
  <si>
    <t>832-840</t>
  </si>
  <si>
    <t>900-950</t>
  </si>
  <si>
    <t>100-130</t>
  </si>
  <si>
    <t>MULTIPLIER SHARE &amp; STOCK ADVISORS PRIVATE LIMITED</t>
  </si>
  <si>
    <t>7400-8000</t>
  </si>
  <si>
    <t>Loss of Rs.33/-</t>
  </si>
  <si>
    <t>Part profit of Rs.220/-</t>
  </si>
  <si>
    <t>3800-4000</t>
  </si>
  <si>
    <t>550-560</t>
  </si>
  <si>
    <t>Part profit of Rs.145/-</t>
  </si>
  <si>
    <t>399-403</t>
  </si>
  <si>
    <t>440-460</t>
  </si>
  <si>
    <t>Profiit of Rs.11/-</t>
  </si>
  <si>
    <t>5200-5500</t>
  </si>
  <si>
    <t>Buy&lt;&gt;</t>
  </si>
  <si>
    <t>MADHUDEVI SANJAY BUCHA</t>
  </si>
  <si>
    <t>SURAJ PANCHAL</t>
  </si>
  <si>
    <t>KOTAKBANK DEC FUT</t>
  </si>
  <si>
    <t>1955-1965</t>
  </si>
  <si>
    <t>2000-2040</t>
  </si>
  <si>
    <t>1485-1495</t>
  </si>
  <si>
    <t>1640-1650</t>
  </si>
  <si>
    <t>1720-1750</t>
  </si>
  <si>
    <t>106-107</t>
  </si>
  <si>
    <t>110-113</t>
  </si>
  <si>
    <t>VEENA RAJESH SHAH</t>
  </si>
  <si>
    <t>460-500</t>
  </si>
  <si>
    <t>NNM SECURITIES PVT LTD</t>
  </si>
  <si>
    <t>SILVERO</t>
  </si>
  <si>
    <t>WELCURE</t>
  </si>
  <si>
    <t>COMPINFO</t>
  </si>
  <si>
    <t>Compuage Infocom Ltd</t>
  </si>
  <si>
    <t>NAKSHATRA GARMENTS PRIVATE LIMITED</t>
  </si>
  <si>
    <t xml:space="preserve">LT DEC FUT </t>
  </si>
  <si>
    <t>2150-2190</t>
  </si>
  <si>
    <t>5630-5710</t>
  </si>
  <si>
    <t>6200-6500</t>
  </si>
  <si>
    <t>410-416</t>
  </si>
  <si>
    <t>KAPILRAJ</t>
  </si>
  <si>
    <t>Part profit of Rs.190/-</t>
  </si>
  <si>
    <t>GILADAFINS</t>
  </si>
  <si>
    <t>RMDRIP</t>
  </si>
  <si>
    <t>R M Drip &amp; Sprink Sys Ltd</t>
  </si>
  <si>
    <t>NIVRUTTI PANDURANG KEDAR</t>
  </si>
  <si>
    <t>SECURCRED</t>
  </si>
  <si>
    <t>SecUR Credentials Limited</t>
  </si>
  <si>
    <t>CMICABLES</t>
  </si>
  <si>
    <t>CMI Limited</t>
  </si>
  <si>
    <t>JAIN AMIT</t>
  </si>
  <si>
    <t>NURECA</t>
  </si>
  <si>
    <t>Nureca Limited</t>
  </si>
  <si>
    <t>FRASER</t>
  </si>
  <si>
    <t>PANJON</t>
  </si>
  <si>
    <t>SHRADHA MANISH MEHTA</t>
  </si>
  <si>
    <t>NARENDRA BABU KADATHUR HARIDAS</t>
  </si>
  <si>
    <t>TRL</t>
  </si>
  <si>
    <t>WAYS VINIMAY PRIVATE LIMITED</t>
  </si>
  <si>
    <t>ACCURACY</t>
  </si>
  <si>
    <t>Accuracy Shipping Limited</t>
  </si>
  <si>
    <t>ANTARA INDIA EVERGREEN FUND LTD</t>
  </si>
  <si>
    <t>GRAVITON RESEARCH CAPITAL LLP</t>
  </si>
  <si>
    <t>RITEZONE</t>
  </si>
  <si>
    <t>Rite Zone Chemcon Ind Ltd</t>
  </si>
  <si>
    <t>VERTOZ</t>
  </si>
  <si>
    <t>Vertoz Advertising Ltd</t>
  </si>
  <si>
    <t>Profit of Rs.33/-</t>
  </si>
  <si>
    <t>NIFTY 18650 PE 1 DEC</t>
  </si>
  <si>
    <t>JSWSTEEL DEC FUT</t>
  </si>
  <si>
    <t>755-762</t>
  </si>
  <si>
    <t>ADCON</t>
  </si>
  <si>
    <t>NAVODAYENT</t>
  </si>
  <si>
    <t>NATHABHAI BHIKHABHAI PATEL HUF</t>
  </si>
  <si>
    <t>PARESH DHIRAJLAL SHAH</t>
  </si>
  <si>
    <t>RAJAN GUPTA</t>
  </si>
  <si>
    <t>TRIVIKRAMA</t>
  </si>
  <si>
    <t>XTX MARKETS LLP</t>
  </si>
  <si>
    <t>CMMIPL</t>
  </si>
  <si>
    <t>CMM Infraprojects Limited</t>
  </si>
  <si>
    <t>Easy Trip Planners Ltd</t>
  </si>
  <si>
    <t>EXCEL</t>
  </si>
  <si>
    <t>Excel Realty N Infra Ltd</t>
  </si>
  <si>
    <t>SPRING VENTURES</t>
  </si>
  <si>
    <t>TOPGAIN FINANCE PRIVATE LIMITED</t>
  </si>
  <si>
    <t>GLOBE</t>
  </si>
  <si>
    <t>Globe Textiles (I) Ltd.</t>
  </si>
  <si>
    <t>ARHAM SHARE PRIVATE LIMITED</t>
  </si>
  <si>
    <t>LIKHITHA</t>
  </si>
  <si>
    <t>Likhitha Infrastruc Ltd</t>
  </si>
  <si>
    <t>MANSI SHARES &amp; STOCK ADVISORS PVT LTD</t>
  </si>
  <si>
    <t>ANUSTUP TRADING  PRIVATE LIMITED</t>
  </si>
  <si>
    <t>VIJAYKUMAR HANMANT KSHIRSAGAR</t>
  </si>
  <si>
    <t>Part profit of Rs.360/-</t>
  </si>
  <si>
    <t>436-440</t>
  </si>
  <si>
    <t>470-480</t>
  </si>
  <si>
    <t>263-267</t>
  </si>
  <si>
    <t>290-300</t>
  </si>
  <si>
    <t>3430-3480</t>
  </si>
  <si>
    <t>COLPAL DEC FUT</t>
  </si>
  <si>
    <t>1730-1732</t>
  </si>
  <si>
    <t>1780-1800</t>
  </si>
  <si>
    <t>NIFTY 18900 CE 8 DEC</t>
  </si>
  <si>
    <t>110-130</t>
  </si>
  <si>
    <t>NIFTY 18850 CE 1 DEC</t>
  </si>
  <si>
    <t>40-50</t>
  </si>
  <si>
    <t>ACC 2620 CE DEC</t>
  </si>
  <si>
    <t>69-71</t>
  </si>
  <si>
    <t>100-110</t>
  </si>
  <si>
    <t>JSWSTEEL 760 CE DEC</t>
  </si>
  <si>
    <t>15-16</t>
  </si>
  <si>
    <t>22-26</t>
  </si>
  <si>
    <t>Profit of Rs.12.5/-</t>
  </si>
  <si>
    <t>Loss of Rs.11/-</t>
  </si>
  <si>
    <t>ANKUR SURESH MEHTA</t>
  </si>
  <si>
    <t>SHIV BHAGWAN LAHOTI</t>
  </si>
  <si>
    <t>INDRACHAUHAN</t>
  </si>
  <si>
    <t>BILLWIN</t>
  </si>
  <si>
    <t>ZYANA STOCKS AND COMMODITIES</t>
  </si>
  <si>
    <t>PARTH INFIN BROKERS PVT LTD</t>
  </si>
  <si>
    <t>BNL</t>
  </si>
  <si>
    <t>RIGMADIRAPPA INVESTMENTS PRIVATE LIMITED</t>
  </si>
  <si>
    <t>CPML</t>
  </si>
  <si>
    <t>PANNABEN KISHORBHAI DESAI</t>
  </si>
  <si>
    <t>EKAMLEA</t>
  </si>
  <si>
    <t>BINOD BIHARI ROUT BIJNAN RANJAN ROUT</t>
  </si>
  <si>
    <t>FLFL</t>
  </si>
  <si>
    <t>PI OPPORTUNITIES FUND I</t>
  </si>
  <si>
    <t>SAMIR ABBAS</t>
  </si>
  <si>
    <t>PRIYANKA SINGH</t>
  </si>
  <si>
    <t>GENNEX</t>
  </si>
  <si>
    <t>ADHUNIK DEALCOM PRIVATE LIMITED</t>
  </si>
  <si>
    <t>ICM FINANCE PRIVATE LIMITED</t>
  </si>
  <si>
    <t>GGL</t>
  </si>
  <si>
    <t>YACOOBALI AIYUB MOHAMMED</t>
  </si>
  <si>
    <t>SOUTH SEAS DISTILLERIES AND BREWERIES PRIVATE LIMITED</t>
  </si>
  <si>
    <t>HITTCO</t>
  </si>
  <si>
    <t>VISHAL VIJAY THAWANI</t>
  </si>
  <si>
    <t>KAKTEX</t>
  </si>
  <si>
    <t>SHREYA JAIN</t>
  </si>
  <si>
    <t>MAHACORP</t>
  </si>
  <si>
    <t>BHAVYA DHIMAN</t>
  </si>
  <si>
    <t>SANTOSH KUMAR SINGH</t>
  </si>
  <si>
    <t>RAJEEV SUBHASHCHAND MAHESHWARI</t>
  </si>
  <si>
    <t>JACQUELINE ANITA LEWIS</t>
  </si>
  <si>
    <t>SHASHIJIT</t>
  </si>
  <si>
    <t>AJIT DEEPCHAND JAIN</t>
  </si>
  <si>
    <t>SUMEDHA</t>
  </si>
  <si>
    <t>ANSHU MISHRA</t>
  </si>
  <si>
    <t>SYMBIOX</t>
  </si>
  <si>
    <t>MAYANKAGRAWAL</t>
  </si>
  <si>
    <t>SUNGOLD MERCHANDISE PRIVATE LIMITED</t>
  </si>
  <si>
    <t>ALEX JUSTUS PRINCE JEFFREY XAVIER</t>
  </si>
  <si>
    <t>TECHNOPACK</t>
  </si>
  <si>
    <t>NIKHIL JAIN</t>
  </si>
  <si>
    <t>UNISTRMU</t>
  </si>
  <si>
    <t>RITU NAHAR</t>
  </si>
  <si>
    <t>WAGEND</t>
  </si>
  <si>
    <t>SHILPA RAKESHBHAI SHETH</t>
  </si>
  <si>
    <t>SHUBHAM GARG</t>
  </si>
  <si>
    <t>DEEPA NAVIN PAMNANI</t>
  </si>
  <si>
    <t>DINESH KUMAR</t>
  </si>
  <si>
    <t>Bandhan Bank Limited</t>
  </si>
  <si>
    <t>PLUTUS WEALTH MANAGEMENT LLP</t>
  </si>
  <si>
    <t>ALGOQUANT FINANCIALS LLP</t>
  </si>
  <si>
    <t>CAMPBELL ADVERTISING PRIVATE LIMITED</t>
  </si>
  <si>
    <t>NIRAJ RAJNIKANT SHAH</t>
  </si>
  <si>
    <t>ESSEN-RE1</t>
  </si>
  <si>
    <t>Integra Essentia Limited</t>
  </si>
  <si>
    <t>MITHUN SECURITIES PVT. LTD.</t>
  </si>
  <si>
    <t>HILTON</t>
  </si>
  <si>
    <t>Hilton Metal Forging Limi</t>
  </si>
  <si>
    <t>HITECH</t>
  </si>
  <si>
    <t>Hi-Tech Pipes Limited</t>
  </si>
  <si>
    <t>NISHCHAYA TRADINGS PRIVATE LIMITED</t>
  </si>
  <si>
    <t>HPL</t>
  </si>
  <si>
    <t>HPL Electric &amp; Power Ltd</t>
  </si>
  <si>
    <t>ISHAN</t>
  </si>
  <si>
    <t>Ishan International Ltd</t>
  </si>
  <si>
    <t>DIPAKMATHURBHAISALVI</t>
  </si>
  <si>
    <t>KSHITIJPOL</t>
  </si>
  <si>
    <t>Kshitij Polyline Limited</t>
  </si>
  <si>
    <t>SWAPAN KARMAKAR</t>
  </si>
  <si>
    <t>SUNEET LAL</t>
  </si>
  <si>
    <t>NK SECURITIES RESEARCH PRIVATE LIMITED</t>
  </si>
  <si>
    <t>PREMIERPOL</t>
  </si>
  <si>
    <t>Premier Polyfilm Ltd</t>
  </si>
  <si>
    <t>PULZ</t>
  </si>
  <si>
    <t>Pulz Electronics Limited</t>
  </si>
  <si>
    <t>VISHAL BIPINKUMAR DOSHI</t>
  </si>
  <si>
    <t>SURESH BABULAL SHAH  HUF</t>
  </si>
  <si>
    <t>REFEX</t>
  </si>
  <si>
    <t>Refex Industries Limited</t>
  </si>
  <si>
    <t>PRIYA  MANAVADARIYA</t>
  </si>
  <si>
    <t>SUMICKSHA BANSAL</t>
  </si>
  <si>
    <t>SPECTRUM</t>
  </si>
  <si>
    <t>Spectrum Electric Ind Ltd</t>
  </si>
  <si>
    <t>REKHA GUNAVANTH KUMAR</t>
  </si>
  <si>
    <t>NAV RATAN BHAIYA</t>
  </si>
  <si>
    <t>BIGCAPITA SECURITIES PRIATE LIMITED</t>
  </si>
  <si>
    <t>SUMIT</t>
  </si>
  <si>
    <t>Sumit Woods Limited</t>
  </si>
  <si>
    <t>VENUSPIPES</t>
  </si>
  <si>
    <t>Venus Pipes &amp; Tubes Ltd</t>
  </si>
  <si>
    <t>L7 HITECH PRIVATE LIMITED</t>
  </si>
  <si>
    <t>EUROPLUS ONE REALITY PVT LTD</t>
  </si>
  <si>
    <t>HIMALAYA FINANCE &amp; INVESTMENT COMPANY</t>
  </si>
  <si>
    <t>M/S. PRARTHANA ENTERPRISES</t>
  </si>
  <si>
    <t>WINPRO</t>
  </si>
  <si>
    <t>WinPro Industries Limited</t>
  </si>
  <si>
    <t>PRASANT KUMAR GUPTA</t>
  </si>
  <si>
    <t>BIRLATYRE</t>
  </si>
  <si>
    <t>Birla Tyres Limited</t>
  </si>
  <si>
    <t>AXIS TRUSTEE SERVICES LIMITED</t>
  </si>
  <si>
    <t>OILMAX ENERGY PRIVATE LIMITED</t>
  </si>
  <si>
    <t>SHRADDHA BHAVIKKUMAR PARIKH</t>
  </si>
  <si>
    <t>SANTOSH KUMAR AGARWAL</t>
  </si>
  <si>
    <t>SCAPDVR</t>
  </si>
  <si>
    <t>Stampede Capital Limited</t>
  </si>
  <si>
    <t>GAYI ADI HOLDINGS PRIVATE LIMITED</t>
  </si>
  <si>
    <t>ARIHANT CAPITAL MARKETS LIMTED</t>
  </si>
  <si>
    <t>INVESTINO VENTURE LLP .</t>
  </si>
  <si>
    <t>MANOJSINGH JADOUN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</si>
</sst>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0" fillId="0" borderId="20" xfId="0" applyBorder="1" applyAlignment="1">
      <alignment horizontal="center"/>
    </xf>
    <xf numFmtId="0" fontId="0" fillId="0" borderId="20" xfId="0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Border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ont="1" applyFill="1" applyBorder="1" applyAlignment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B19" sqref="B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B14" sqref="B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4" t="s">
        <v>16</v>
      </c>
      <c r="B9" s="376" t="s">
        <v>17</v>
      </c>
      <c r="C9" s="376" t="s">
        <v>18</v>
      </c>
      <c r="D9" s="376" t="s">
        <v>19</v>
      </c>
      <c r="E9" s="23" t="s">
        <v>20</v>
      </c>
      <c r="F9" s="23" t="s">
        <v>21</v>
      </c>
      <c r="G9" s="371" t="s">
        <v>22</v>
      </c>
      <c r="H9" s="372"/>
      <c r="I9" s="373"/>
      <c r="J9" s="371" t="s">
        <v>23</v>
      </c>
      <c r="K9" s="372"/>
      <c r="L9" s="373"/>
      <c r="M9" s="23"/>
      <c r="N9" s="24"/>
      <c r="O9" s="24"/>
      <c r="P9" s="24"/>
    </row>
    <row r="10" spans="1:16" ht="59.25" customHeight="1">
      <c r="A10" s="375"/>
      <c r="B10" s="377"/>
      <c r="C10" s="377"/>
      <c r="D10" s="377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18948.3</v>
      </c>
      <c r="F11" s="32">
        <v>18945.716666666664</v>
      </c>
      <c r="G11" s="33">
        <v>18892.583333333328</v>
      </c>
      <c r="H11" s="33">
        <v>18836.866666666665</v>
      </c>
      <c r="I11" s="33">
        <v>18783.73333333333</v>
      </c>
      <c r="J11" s="33">
        <v>19001.433333333327</v>
      </c>
      <c r="K11" s="33">
        <v>19054.566666666666</v>
      </c>
      <c r="L11" s="33">
        <v>19110.283333333326</v>
      </c>
      <c r="M11" s="34">
        <v>18998.849999999999</v>
      </c>
      <c r="N11" s="34">
        <v>18890</v>
      </c>
      <c r="O11" s="35">
        <v>14087100</v>
      </c>
      <c r="P11" s="36">
        <v>5.5390984688961061E-3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43475.15</v>
      </c>
      <c r="F12" s="37">
        <v>43499.049999999996</v>
      </c>
      <c r="G12" s="38">
        <v>43299.099999999991</v>
      </c>
      <c r="H12" s="38">
        <v>43123.049999999996</v>
      </c>
      <c r="I12" s="38">
        <v>42923.099999999991</v>
      </c>
      <c r="J12" s="38">
        <v>43675.099999999991</v>
      </c>
      <c r="K12" s="38">
        <v>43875.049999999988</v>
      </c>
      <c r="L12" s="38">
        <v>44051.099999999991</v>
      </c>
      <c r="M12" s="28">
        <v>43699</v>
      </c>
      <c r="N12" s="28">
        <v>43323</v>
      </c>
      <c r="O12" s="39">
        <v>3120900</v>
      </c>
      <c r="P12" s="40">
        <v>-2.7002412641602891E-3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19499.7</v>
      </c>
      <c r="F13" s="37">
        <v>19517.433333333334</v>
      </c>
      <c r="G13" s="38">
        <v>19438.466666666667</v>
      </c>
      <c r="H13" s="38">
        <v>19377.233333333334</v>
      </c>
      <c r="I13" s="38">
        <v>19298.266666666666</v>
      </c>
      <c r="J13" s="38">
        <v>19578.666666666668</v>
      </c>
      <c r="K13" s="38">
        <v>19657.633333333335</v>
      </c>
      <c r="L13" s="38">
        <v>19718.866666666669</v>
      </c>
      <c r="M13" s="28">
        <v>19596.400000000001</v>
      </c>
      <c r="N13" s="28">
        <v>19456.2</v>
      </c>
      <c r="O13" s="39">
        <v>7040</v>
      </c>
      <c r="P13" s="40">
        <v>-3.825136612021858E-2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7480.95</v>
      </c>
      <c r="F14" s="37">
        <v>2493.65</v>
      </c>
      <c r="G14" s="38">
        <v>4987.3</v>
      </c>
      <c r="H14" s="38">
        <v>2493.65</v>
      </c>
      <c r="I14" s="38">
        <v>4987.3</v>
      </c>
      <c r="J14" s="38">
        <v>4987.3</v>
      </c>
      <c r="K14" s="38">
        <v>2493.65</v>
      </c>
      <c r="L14" s="38">
        <v>4987.3</v>
      </c>
      <c r="M14" s="28">
        <v>0</v>
      </c>
      <c r="N14" s="28">
        <v>0</v>
      </c>
      <c r="O14" s="39">
        <v>150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678.25</v>
      </c>
      <c r="F15" s="37">
        <v>680.33333333333337</v>
      </c>
      <c r="G15" s="38">
        <v>675.06666666666672</v>
      </c>
      <c r="H15" s="38">
        <v>671.88333333333333</v>
      </c>
      <c r="I15" s="38">
        <v>666.61666666666667</v>
      </c>
      <c r="J15" s="38">
        <v>683.51666666666677</v>
      </c>
      <c r="K15" s="38">
        <v>688.78333333333342</v>
      </c>
      <c r="L15" s="38">
        <v>691.96666666666681</v>
      </c>
      <c r="M15" s="28">
        <v>685.6</v>
      </c>
      <c r="N15" s="28">
        <v>677.15</v>
      </c>
      <c r="O15" s="39">
        <v>2831350</v>
      </c>
      <c r="P15" s="40">
        <v>2.7135368485969782E-2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3017.8</v>
      </c>
      <c r="F16" s="37">
        <v>3026.7999999999997</v>
      </c>
      <c r="G16" s="38">
        <v>2999.7499999999995</v>
      </c>
      <c r="H16" s="38">
        <v>2981.7</v>
      </c>
      <c r="I16" s="38">
        <v>2954.6499999999996</v>
      </c>
      <c r="J16" s="38">
        <v>3044.8499999999995</v>
      </c>
      <c r="K16" s="38">
        <v>3071.8999999999996</v>
      </c>
      <c r="L16" s="38">
        <v>3089.9499999999994</v>
      </c>
      <c r="M16" s="28">
        <v>3053.85</v>
      </c>
      <c r="N16" s="28">
        <v>3008.75</v>
      </c>
      <c r="O16" s="39">
        <v>1939250</v>
      </c>
      <c r="P16" s="40">
        <v>1.8647406434668418E-2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20716.95</v>
      </c>
      <c r="F17" s="37">
        <v>20623.05</v>
      </c>
      <c r="G17" s="38">
        <v>20447.149999999998</v>
      </c>
      <c r="H17" s="38">
        <v>20177.349999999999</v>
      </c>
      <c r="I17" s="38">
        <v>20001.449999999997</v>
      </c>
      <c r="J17" s="38">
        <v>20892.849999999999</v>
      </c>
      <c r="K17" s="38">
        <v>21068.75</v>
      </c>
      <c r="L17" s="38">
        <v>21338.55</v>
      </c>
      <c r="M17" s="28">
        <v>20798.95</v>
      </c>
      <c r="N17" s="28">
        <v>20353.25</v>
      </c>
      <c r="O17" s="39">
        <v>44440</v>
      </c>
      <c r="P17" s="40">
        <v>2.4907749077490774E-2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146.94999999999999</v>
      </c>
      <c r="F18" s="37">
        <v>147.25</v>
      </c>
      <c r="G18" s="38">
        <v>145.19999999999999</v>
      </c>
      <c r="H18" s="38">
        <v>143.44999999999999</v>
      </c>
      <c r="I18" s="38">
        <v>141.39999999999998</v>
      </c>
      <c r="J18" s="38">
        <v>149</v>
      </c>
      <c r="K18" s="38">
        <v>151.05000000000001</v>
      </c>
      <c r="L18" s="38">
        <v>152.80000000000001</v>
      </c>
      <c r="M18" s="28">
        <v>149.30000000000001</v>
      </c>
      <c r="N18" s="28">
        <v>145.5</v>
      </c>
      <c r="O18" s="39">
        <v>34884000</v>
      </c>
      <c r="P18" s="40">
        <v>-2.1624961383997529E-3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317.45</v>
      </c>
      <c r="F19" s="37">
        <v>316.76666666666665</v>
      </c>
      <c r="G19" s="38">
        <v>314.73333333333329</v>
      </c>
      <c r="H19" s="38">
        <v>312.01666666666665</v>
      </c>
      <c r="I19" s="38">
        <v>309.98333333333329</v>
      </c>
      <c r="J19" s="38">
        <v>319.48333333333329</v>
      </c>
      <c r="K19" s="38">
        <v>321.51666666666659</v>
      </c>
      <c r="L19" s="38">
        <v>324.23333333333329</v>
      </c>
      <c r="M19" s="28">
        <v>318.8</v>
      </c>
      <c r="N19" s="28">
        <v>314.05</v>
      </c>
      <c r="O19" s="39">
        <v>12935000</v>
      </c>
      <c r="P19" s="40">
        <v>-3.0403430130578835E-2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2598.4</v>
      </c>
      <c r="F20" s="37">
        <v>2594.9333333333334</v>
      </c>
      <c r="G20" s="38">
        <v>2568.4666666666667</v>
      </c>
      <c r="H20" s="38">
        <v>2538.5333333333333</v>
      </c>
      <c r="I20" s="38">
        <v>2512.0666666666666</v>
      </c>
      <c r="J20" s="38">
        <v>2624.8666666666668</v>
      </c>
      <c r="K20" s="38">
        <v>2651.3333333333339</v>
      </c>
      <c r="L20" s="38">
        <v>2681.2666666666669</v>
      </c>
      <c r="M20" s="28">
        <v>2621.4</v>
      </c>
      <c r="N20" s="28">
        <v>2565</v>
      </c>
      <c r="O20" s="39">
        <v>3339250</v>
      </c>
      <c r="P20" s="40">
        <v>-3.111852604091107E-2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3949.3</v>
      </c>
      <c r="F21" s="37">
        <v>3949.4166666666665</v>
      </c>
      <c r="G21" s="38">
        <v>3926.8833333333332</v>
      </c>
      <c r="H21" s="38">
        <v>3904.4666666666667</v>
      </c>
      <c r="I21" s="38">
        <v>3881.9333333333334</v>
      </c>
      <c r="J21" s="38">
        <v>3971.833333333333</v>
      </c>
      <c r="K21" s="38">
        <v>3994.3666666666668</v>
      </c>
      <c r="L21" s="38">
        <v>4016.7833333333328</v>
      </c>
      <c r="M21" s="28">
        <v>3971.95</v>
      </c>
      <c r="N21" s="28">
        <v>3927</v>
      </c>
      <c r="O21" s="39">
        <v>13093000</v>
      </c>
      <c r="P21" s="40">
        <v>3.4103536804996745E-3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897.7</v>
      </c>
      <c r="F22" s="37">
        <v>896.23333333333323</v>
      </c>
      <c r="G22" s="38">
        <v>888.46666666666647</v>
      </c>
      <c r="H22" s="38">
        <v>879.23333333333323</v>
      </c>
      <c r="I22" s="38">
        <v>871.46666666666647</v>
      </c>
      <c r="J22" s="38">
        <v>905.46666666666647</v>
      </c>
      <c r="K22" s="38">
        <v>913.23333333333312</v>
      </c>
      <c r="L22" s="38">
        <v>922.46666666666647</v>
      </c>
      <c r="M22" s="28">
        <v>904</v>
      </c>
      <c r="N22" s="28">
        <v>887</v>
      </c>
      <c r="O22" s="39">
        <v>66491250</v>
      </c>
      <c r="P22" s="40">
        <v>2.723922448325589E-3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3148.75</v>
      </c>
      <c r="F23" s="37">
        <v>3153.7833333333333</v>
      </c>
      <c r="G23" s="38">
        <v>3127.5166666666664</v>
      </c>
      <c r="H23" s="38">
        <v>3106.2833333333333</v>
      </c>
      <c r="I23" s="38">
        <v>3080.0166666666664</v>
      </c>
      <c r="J23" s="38">
        <v>3175.0166666666664</v>
      </c>
      <c r="K23" s="38">
        <v>3201.2833333333338</v>
      </c>
      <c r="L23" s="38">
        <v>3222.5166666666664</v>
      </c>
      <c r="M23" s="28">
        <v>3180.05</v>
      </c>
      <c r="N23" s="28">
        <v>3132.55</v>
      </c>
      <c r="O23" s="39">
        <v>204600</v>
      </c>
      <c r="P23" s="40">
        <v>-6.7961165048543689E-3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651.15</v>
      </c>
      <c r="F24" s="37">
        <v>653.29999999999995</v>
      </c>
      <c r="G24" s="38">
        <v>648.39999999999986</v>
      </c>
      <c r="H24" s="38">
        <v>645.64999999999986</v>
      </c>
      <c r="I24" s="38">
        <v>640.74999999999977</v>
      </c>
      <c r="J24" s="38">
        <v>656.05</v>
      </c>
      <c r="K24" s="38">
        <v>660.95</v>
      </c>
      <c r="L24" s="38">
        <v>663.7</v>
      </c>
      <c r="M24" s="28">
        <v>658.2</v>
      </c>
      <c r="N24" s="28">
        <v>650.54999999999995</v>
      </c>
      <c r="O24" s="39">
        <v>5662000</v>
      </c>
      <c r="P24" s="40">
        <v>-9.2738407699037625E-3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585.65</v>
      </c>
      <c r="F25" s="37">
        <v>583.21666666666658</v>
      </c>
      <c r="G25" s="38">
        <v>576.23333333333312</v>
      </c>
      <c r="H25" s="38">
        <v>566.81666666666649</v>
      </c>
      <c r="I25" s="38">
        <v>559.83333333333303</v>
      </c>
      <c r="J25" s="38">
        <v>592.63333333333321</v>
      </c>
      <c r="K25" s="38">
        <v>599.61666666666656</v>
      </c>
      <c r="L25" s="38">
        <v>609.0333333333333</v>
      </c>
      <c r="M25" s="28">
        <v>590.20000000000005</v>
      </c>
      <c r="N25" s="28">
        <v>573.79999999999995</v>
      </c>
      <c r="O25" s="39">
        <v>77427000</v>
      </c>
      <c r="P25" s="40">
        <v>1.642249527410208E-2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44924</v>
      </c>
      <c r="E26" s="37">
        <v>4802.45</v>
      </c>
      <c r="F26" s="37">
        <v>4785.05</v>
      </c>
      <c r="G26" s="38">
        <v>4750.1500000000005</v>
      </c>
      <c r="H26" s="38">
        <v>4697.8500000000004</v>
      </c>
      <c r="I26" s="38">
        <v>4662.9500000000007</v>
      </c>
      <c r="J26" s="38">
        <v>4837.3500000000004</v>
      </c>
      <c r="K26" s="38">
        <v>4872.25</v>
      </c>
      <c r="L26" s="38">
        <v>4924.55</v>
      </c>
      <c r="M26" s="28">
        <v>4819.95</v>
      </c>
      <c r="N26" s="28">
        <v>4732.75</v>
      </c>
      <c r="O26" s="39">
        <v>1420500</v>
      </c>
      <c r="P26" s="40">
        <v>-3.3097932442780566E-2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317.7</v>
      </c>
      <c r="F27" s="37">
        <v>319.0333333333333</v>
      </c>
      <c r="G27" s="38">
        <v>315.66666666666663</v>
      </c>
      <c r="H27" s="38">
        <v>313.63333333333333</v>
      </c>
      <c r="I27" s="38">
        <v>310.26666666666665</v>
      </c>
      <c r="J27" s="38">
        <v>321.06666666666661</v>
      </c>
      <c r="K27" s="38">
        <v>324.43333333333328</v>
      </c>
      <c r="L27" s="38">
        <v>326.46666666666658</v>
      </c>
      <c r="M27" s="28">
        <v>322.39999999999998</v>
      </c>
      <c r="N27" s="28">
        <v>317</v>
      </c>
      <c r="O27" s="39">
        <v>16912000</v>
      </c>
      <c r="P27" s="40">
        <v>-5.7906024566192239E-2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149.69999999999999</v>
      </c>
      <c r="F28" s="37">
        <v>150.15</v>
      </c>
      <c r="G28" s="38">
        <v>148.30000000000001</v>
      </c>
      <c r="H28" s="38">
        <v>146.9</v>
      </c>
      <c r="I28" s="38">
        <v>145.05000000000001</v>
      </c>
      <c r="J28" s="38">
        <v>151.55000000000001</v>
      </c>
      <c r="K28" s="38">
        <v>153.39999999999998</v>
      </c>
      <c r="L28" s="38">
        <v>154.80000000000001</v>
      </c>
      <c r="M28" s="28">
        <v>152</v>
      </c>
      <c r="N28" s="28">
        <v>148.75</v>
      </c>
      <c r="O28" s="39">
        <v>75255000</v>
      </c>
      <c r="P28" s="40">
        <v>-2.0244759796901445E-2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44924</v>
      </c>
      <c r="E29" s="37">
        <v>3204.4</v>
      </c>
      <c r="F29" s="37">
        <v>3200.1166666666668</v>
      </c>
      <c r="G29" s="38">
        <v>3185.5833333333335</v>
      </c>
      <c r="H29" s="38">
        <v>3166.7666666666669</v>
      </c>
      <c r="I29" s="38">
        <v>3152.2333333333336</v>
      </c>
      <c r="J29" s="38">
        <v>3218.9333333333334</v>
      </c>
      <c r="K29" s="38">
        <v>3233.4666666666662</v>
      </c>
      <c r="L29" s="38">
        <v>3252.2833333333333</v>
      </c>
      <c r="M29" s="28">
        <v>3214.65</v>
      </c>
      <c r="N29" s="28">
        <v>3181.3</v>
      </c>
      <c r="O29" s="39">
        <v>5927400</v>
      </c>
      <c r="P29" s="40">
        <v>-5.870119415000671E-3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1940.5</v>
      </c>
      <c r="F30" s="37">
        <v>1923.9833333333336</v>
      </c>
      <c r="G30" s="38">
        <v>1903.6666666666672</v>
      </c>
      <c r="H30" s="38">
        <v>1866.8333333333337</v>
      </c>
      <c r="I30" s="38">
        <v>1846.5166666666673</v>
      </c>
      <c r="J30" s="38">
        <v>1960.8166666666671</v>
      </c>
      <c r="K30" s="38">
        <v>1981.1333333333337</v>
      </c>
      <c r="L30" s="38">
        <v>2017.9666666666669</v>
      </c>
      <c r="M30" s="28">
        <v>1944.3</v>
      </c>
      <c r="N30" s="28">
        <v>1887.15</v>
      </c>
      <c r="O30" s="39">
        <v>1458600</v>
      </c>
      <c r="P30" s="40">
        <v>0.15833151343088012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8723.0499999999993</v>
      </c>
      <c r="F31" s="37">
        <v>8625.6333333333332</v>
      </c>
      <c r="G31" s="38">
        <v>8507.3166666666657</v>
      </c>
      <c r="H31" s="38">
        <v>8291.5833333333321</v>
      </c>
      <c r="I31" s="38">
        <v>8173.2666666666646</v>
      </c>
      <c r="J31" s="38">
        <v>8841.3666666666668</v>
      </c>
      <c r="K31" s="38">
        <v>8959.6833333333361</v>
      </c>
      <c r="L31" s="38">
        <v>9175.4166666666679</v>
      </c>
      <c r="M31" s="28">
        <v>8743.9500000000007</v>
      </c>
      <c r="N31" s="28">
        <v>8409.9</v>
      </c>
      <c r="O31" s="39">
        <v>122025</v>
      </c>
      <c r="P31" s="40">
        <v>3.1705770450221937E-2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641.70000000000005</v>
      </c>
      <c r="F32" s="37">
        <v>644.11666666666667</v>
      </c>
      <c r="G32" s="38">
        <v>637.38333333333333</v>
      </c>
      <c r="H32" s="38">
        <v>633.06666666666661</v>
      </c>
      <c r="I32" s="38">
        <v>626.33333333333326</v>
      </c>
      <c r="J32" s="38">
        <v>648.43333333333339</v>
      </c>
      <c r="K32" s="38">
        <v>655.16666666666674</v>
      </c>
      <c r="L32" s="38">
        <v>659.48333333333346</v>
      </c>
      <c r="M32" s="28">
        <v>650.85</v>
      </c>
      <c r="N32" s="28">
        <v>639.79999999999995</v>
      </c>
      <c r="O32" s="39">
        <v>7166000</v>
      </c>
      <c r="P32" s="40">
        <v>-1.2675668228162029E-2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472.5</v>
      </c>
      <c r="F33" s="37">
        <v>472.5</v>
      </c>
      <c r="G33" s="38">
        <v>469.5</v>
      </c>
      <c r="H33" s="38">
        <v>466.5</v>
      </c>
      <c r="I33" s="38">
        <v>463.5</v>
      </c>
      <c r="J33" s="38">
        <v>475.5</v>
      </c>
      <c r="K33" s="38">
        <v>478.5</v>
      </c>
      <c r="L33" s="38">
        <v>481.5</v>
      </c>
      <c r="M33" s="28">
        <v>475.5</v>
      </c>
      <c r="N33" s="28">
        <v>469.5</v>
      </c>
      <c r="O33" s="39">
        <v>13886000</v>
      </c>
      <c r="P33" s="40">
        <v>1.0813928339701536E-3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907.4</v>
      </c>
      <c r="F34" s="37">
        <v>907.69999999999993</v>
      </c>
      <c r="G34" s="38">
        <v>903.69999999999982</v>
      </c>
      <c r="H34" s="38">
        <v>899.99999999999989</v>
      </c>
      <c r="I34" s="38">
        <v>895.99999999999977</v>
      </c>
      <c r="J34" s="38">
        <v>911.39999999999986</v>
      </c>
      <c r="K34" s="38">
        <v>915.40000000000009</v>
      </c>
      <c r="L34" s="38">
        <v>919.09999999999991</v>
      </c>
      <c r="M34" s="28">
        <v>911.7</v>
      </c>
      <c r="N34" s="28">
        <v>904</v>
      </c>
      <c r="O34" s="39">
        <v>40503600</v>
      </c>
      <c r="P34" s="40">
        <v>-3.2394002809391392E-2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3726.95</v>
      </c>
      <c r="F35" s="37">
        <v>3694.8333333333335</v>
      </c>
      <c r="G35" s="38">
        <v>3646.666666666667</v>
      </c>
      <c r="H35" s="38">
        <v>3566.3833333333337</v>
      </c>
      <c r="I35" s="38">
        <v>3518.2166666666672</v>
      </c>
      <c r="J35" s="38">
        <v>3775.1166666666668</v>
      </c>
      <c r="K35" s="38">
        <v>3823.2833333333338</v>
      </c>
      <c r="L35" s="38">
        <v>3903.5666666666666</v>
      </c>
      <c r="M35" s="28">
        <v>3743</v>
      </c>
      <c r="N35" s="28">
        <v>3614.55</v>
      </c>
      <c r="O35" s="39">
        <v>1177250</v>
      </c>
      <c r="P35" s="40">
        <v>5.0412670086995313E-2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1653.25</v>
      </c>
      <c r="F36" s="37">
        <v>1649</v>
      </c>
      <c r="G36" s="38">
        <v>1641.5</v>
      </c>
      <c r="H36" s="38">
        <v>1629.75</v>
      </c>
      <c r="I36" s="38">
        <v>1622.25</v>
      </c>
      <c r="J36" s="38">
        <v>1660.75</v>
      </c>
      <c r="K36" s="38">
        <v>1668.25</v>
      </c>
      <c r="L36" s="38">
        <v>1680</v>
      </c>
      <c r="M36" s="28">
        <v>1656.5</v>
      </c>
      <c r="N36" s="28">
        <v>1637.25</v>
      </c>
      <c r="O36" s="39">
        <v>8614000</v>
      </c>
      <c r="P36" s="40">
        <v>6.827060209586408E-2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6805.6</v>
      </c>
      <c r="F37" s="37">
        <v>6797.4000000000005</v>
      </c>
      <c r="G37" s="38">
        <v>6768.2000000000007</v>
      </c>
      <c r="H37" s="38">
        <v>6730.8</v>
      </c>
      <c r="I37" s="38">
        <v>6701.6</v>
      </c>
      <c r="J37" s="38">
        <v>6834.8000000000011</v>
      </c>
      <c r="K37" s="38">
        <v>6864</v>
      </c>
      <c r="L37" s="38">
        <v>6901.4000000000015</v>
      </c>
      <c r="M37" s="28">
        <v>6826.6</v>
      </c>
      <c r="N37" s="28">
        <v>6760</v>
      </c>
      <c r="O37" s="39">
        <v>5420375</v>
      </c>
      <c r="P37" s="40">
        <v>2.3750501688032676E-2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2079.1</v>
      </c>
      <c r="F38" s="37">
        <v>2068.7000000000003</v>
      </c>
      <c r="G38" s="38">
        <v>2052.4000000000005</v>
      </c>
      <c r="H38" s="38">
        <v>2025.7000000000003</v>
      </c>
      <c r="I38" s="38">
        <v>2009.4000000000005</v>
      </c>
      <c r="J38" s="38">
        <v>2095.4000000000005</v>
      </c>
      <c r="K38" s="38">
        <v>2111.7000000000007</v>
      </c>
      <c r="L38" s="38">
        <v>2138.4000000000005</v>
      </c>
      <c r="M38" s="28">
        <v>2085</v>
      </c>
      <c r="N38" s="28">
        <v>2042</v>
      </c>
      <c r="O38" s="39">
        <v>1931400</v>
      </c>
      <c r="P38" s="40">
        <v>-3.9821029082774052E-2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383.5</v>
      </c>
      <c r="F39" s="37">
        <v>385.0333333333333</v>
      </c>
      <c r="G39" s="38">
        <v>379.76666666666659</v>
      </c>
      <c r="H39" s="38">
        <v>376.0333333333333</v>
      </c>
      <c r="I39" s="38">
        <v>370.76666666666659</v>
      </c>
      <c r="J39" s="38">
        <v>388.76666666666659</v>
      </c>
      <c r="K39" s="38">
        <v>394.03333333333325</v>
      </c>
      <c r="L39" s="38">
        <v>397.76666666666659</v>
      </c>
      <c r="M39" s="28">
        <v>390.3</v>
      </c>
      <c r="N39" s="28">
        <v>381.3</v>
      </c>
      <c r="O39" s="39">
        <v>8252800</v>
      </c>
      <c r="P39" s="40">
        <v>3.5327177840224808E-2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236.9</v>
      </c>
      <c r="F40" s="37">
        <v>235.06666666666669</v>
      </c>
      <c r="G40" s="38">
        <v>227.13333333333338</v>
      </c>
      <c r="H40" s="38">
        <v>217.3666666666667</v>
      </c>
      <c r="I40" s="38">
        <v>209.43333333333339</v>
      </c>
      <c r="J40" s="38">
        <v>244.83333333333337</v>
      </c>
      <c r="K40" s="38">
        <v>252.76666666666671</v>
      </c>
      <c r="L40" s="38">
        <v>262.53333333333336</v>
      </c>
      <c r="M40" s="28">
        <v>243</v>
      </c>
      <c r="N40" s="28">
        <v>225.3</v>
      </c>
      <c r="O40" s="39">
        <v>54068400</v>
      </c>
      <c r="P40" s="40">
        <v>-0.12512378400419411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172.7</v>
      </c>
      <c r="F41" s="37">
        <v>171.36666666666667</v>
      </c>
      <c r="G41" s="38">
        <v>168.93333333333334</v>
      </c>
      <c r="H41" s="38">
        <v>165.16666666666666</v>
      </c>
      <c r="I41" s="38">
        <v>162.73333333333332</v>
      </c>
      <c r="J41" s="38">
        <v>175.13333333333335</v>
      </c>
      <c r="K41" s="38">
        <v>177.56666666666669</v>
      </c>
      <c r="L41" s="38">
        <v>181.33333333333337</v>
      </c>
      <c r="M41" s="28">
        <v>173.8</v>
      </c>
      <c r="N41" s="28">
        <v>167.6</v>
      </c>
      <c r="O41" s="39">
        <v>90271350</v>
      </c>
      <c r="P41" s="40">
        <v>3.7168974324505985E-2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1732.55</v>
      </c>
      <c r="F42" s="37">
        <v>1729.5833333333333</v>
      </c>
      <c r="G42" s="38">
        <v>1720.1666666666665</v>
      </c>
      <c r="H42" s="38">
        <v>1707.7833333333333</v>
      </c>
      <c r="I42" s="38">
        <v>1698.3666666666666</v>
      </c>
      <c r="J42" s="38">
        <v>1741.9666666666665</v>
      </c>
      <c r="K42" s="38">
        <v>1751.383333333333</v>
      </c>
      <c r="L42" s="38">
        <v>1763.7666666666664</v>
      </c>
      <c r="M42" s="28">
        <v>1739</v>
      </c>
      <c r="N42" s="28">
        <v>1717.2</v>
      </c>
      <c r="O42" s="39">
        <v>2170850</v>
      </c>
      <c r="P42" s="40">
        <v>1.4652956298200515E-2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105.05</v>
      </c>
      <c r="F43" s="37">
        <v>105.64999999999999</v>
      </c>
      <c r="G43" s="38">
        <v>104.19999999999999</v>
      </c>
      <c r="H43" s="38">
        <v>103.35</v>
      </c>
      <c r="I43" s="38">
        <v>101.89999999999999</v>
      </c>
      <c r="J43" s="38">
        <v>106.49999999999999</v>
      </c>
      <c r="K43" s="38">
        <v>107.95</v>
      </c>
      <c r="L43" s="38">
        <v>108.79999999999998</v>
      </c>
      <c r="M43" s="28">
        <v>107.1</v>
      </c>
      <c r="N43" s="28">
        <v>104.8</v>
      </c>
      <c r="O43" s="39">
        <v>101802000</v>
      </c>
      <c r="P43" s="40">
        <v>4.1520877070212271E-2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625.6</v>
      </c>
      <c r="F44" s="37">
        <v>626.05000000000007</v>
      </c>
      <c r="G44" s="38">
        <v>622.25000000000011</v>
      </c>
      <c r="H44" s="38">
        <v>618.90000000000009</v>
      </c>
      <c r="I44" s="38">
        <v>615.10000000000014</v>
      </c>
      <c r="J44" s="38">
        <v>629.40000000000009</v>
      </c>
      <c r="K44" s="38">
        <v>633.20000000000005</v>
      </c>
      <c r="L44" s="38">
        <v>636.55000000000007</v>
      </c>
      <c r="M44" s="28">
        <v>629.85</v>
      </c>
      <c r="N44" s="28">
        <v>622.70000000000005</v>
      </c>
      <c r="O44" s="39">
        <v>6078600</v>
      </c>
      <c r="P44" s="40">
        <v>-5.0414115952466688E-3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855.15</v>
      </c>
      <c r="F45" s="37">
        <v>859.41666666666663</v>
      </c>
      <c r="G45" s="38">
        <v>846.73333333333323</v>
      </c>
      <c r="H45" s="38">
        <v>838.31666666666661</v>
      </c>
      <c r="I45" s="38">
        <v>825.63333333333321</v>
      </c>
      <c r="J45" s="38">
        <v>867.83333333333326</v>
      </c>
      <c r="K45" s="38">
        <v>880.51666666666665</v>
      </c>
      <c r="L45" s="38">
        <v>888.93333333333328</v>
      </c>
      <c r="M45" s="28">
        <v>872.1</v>
      </c>
      <c r="N45" s="28">
        <v>851</v>
      </c>
      <c r="O45" s="39">
        <v>7466000</v>
      </c>
      <c r="P45" s="40">
        <v>2.0782061799289035E-2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854.05</v>
      </c>
      <c r="F46" s="37">
        <v>853.63333333333333</v>
      </c>
      <c r="G46" s="38">
        <v>848.76666666666665</v>
      </c>
      <c r="H46" s="38">
        <v>843.48333333333335</v>
      </c>
      <c r="I46" s="38">
        <v>838.61666666666667</v>
      </c>
      <c r="J46" s="38">
        <v>858.91666666666663</v>
      </c>
      <c r="K46" s="38">
        <v>863.78333333333319</v>
      </c>
      <c r="L46" s="38">
        <v>869.06666666666661</v>
      </c>
      <c r="M46" s="28">
        <v>858.5</v>
      </c>
      <c r="N46" s="28">
        <v>848.35</v>
      </c>
      <c r="O46" s="39">
        <v>37776750</v>
      </c>
      <c r="P46" s="40">
        <v>-5.5294442908487699E-4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85.15</v>
      </c>
      <c r="F47" s="37">
        <v>84.783333333333346</v>
      </c>
      <c r="G47" s="38">
        <v>83.816666666666691</v>
      </c>
      <c r="H47" s="38">
        <v>82.483333333333348</v>
      </c>
      <c r="I47" s="38">
        <v>81.516666666666694</v>
      </c>
      <c r="J47" s="38">
        <v>86.116666666666688</v>
      </c>
      <c r="K47" s="38">
        <v>87.083333333333357</v>
      </c>
      <c r="L47" s="38">
        <v>88.416666666666686</v>
      </c>
      <c r="M47" s="28">
        <v>85.75</v>
      </c>
      <c r="N47" s="28">
        <v>83.45</v>
      </c>
      <c r="O47" s="39">
        <v>113820000</v>
      </c>
      <c r="P47" s="40">
        <v>-4.3838758048866541E-2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287.05</v>
      </c>
      <c r="F48" s="37">
        <v>286.5</v>
      </c>
      <c r="G48" s="38">
        <v>285</v>
      </c>
      <c r="H48" s="38">
        <v>282.95</v>
      </c>
      <c r="I48" s="38">
        <v>281.45</v>
      </c>
      <c r="J48" s="38">
        <v>288.55</v>
      </c>
      <c r="K48" s="38">
        <v>290.05</v>
      </c>
      <c r="L48" s="38">
        <v>292.10000000000002</v>
      </c>
      <c r="M48" s="28">
        <v>288</v>
      </c>
      <c r="N48" s="28">
        <v>284.45</v>
      </c>
      <c r="O48" s="39">
        <v>20759800</v>
      </c>
      <c r="P48" s="40">
        <v>-6.2754596498954089E-3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17186.45</v>
      </c>
      <c r="F49" s="37">
        <v>17184.666666666668</v>
      </c>
      <c r="G49" s="38">
        <v>17058.583333333336</v>
      </c>
      <c r="H49" s="38">
        <v>16930.716666666667</v>
      </c>
      <c r="I49" s="38">
        <v>16804.633333333335</v>
      </c>
      <c r="J49" s="38">
        <v>17312.533333333336</v>
      </c>
      <c r="K49" s="38">
        <v>17438.616666666672</v>
      </c>
      <c r="L49" s="38">
        <v>17566.483333333337</v>
      </c>
      <c r="M49" s="28">
        <v>17310.75</v>
      </c>
      <c r="N49" s="28">
        <v>17056.8</v>
      </c>
      <c r="O49" s="39">
        <v>145350</v>
      </c>
      <c r="P49" s="40">
        <v>6.5789473684210523E-3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341.35</v>
      </c>
      <c r="F50" s="37">
        <v>342.01666666666665</v>
      </c>
      <c r="G50" s="38">
        <v>338.33333333333331</v>
      </c>
      <c r="H50" s="38">
        <v>335.31666666666666</v>
      </c>
      <c r="I50" s="38">
        <v>331.63333333333333</v>
      </c>
      <c r="J50" s="38">
        <v>345.0333333333333</v>
      </c>
      <c r="K50" s="38">
        <v>348.7166666666667</v>
      </c>
      <c r="L50" s="38">
        <v>351.73333333333329</v>
      </c>
      <c r="M50" s="28">
        <v>345.7</v>
      </c>
      <c r="N50" s="28">
        <v>339</v>
      </c>
      <c r="O50" s="39">
        <v>18993600</v>
      </c>
      <c r="P50" s="40">
        <v>-6.4965634121080876E-3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4424.7</v>
      </c>
      <c r="F51" s="37">
        <v>4407.2333333333327</v>
      </c>
      <c r="G51" s="38">
        <v>4381.366666666665</v>
      </c>
      <c r="H51" s="38">
        <v>4338.0333333333319</v>
      </c>
      <c r="I51" s="38">
        <v>4312.1666666666642</v>
      </c>
      <c r="J51" s="38">
        <v>4450.5666666666657</v>
      </c>
      <c r="K51" s="38">
        <v>4476.4333333333325</v>
      </c>
      <c r="L51" s="38">
        <v>4519.7666666666664</v>
      </c>
      <c r="M51" s="28">
        <v>4433.1000000000004</v>
      </c>
      <c r="N51" s="28">
        <v>4363.8999999999996</v>
      </c>
      <c r="O51" s="39">
        <v>1426600</v>
      </c>
      <c r="P51" s="40">
        <v>2.8117531280753552E-3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325.5</v>
      </c>
      <c r="F52" s="37">
        <v>321.11666666666667</v>
      </c>
      <c r="G52" s="38">
        <v>314.38333333333333</v>
      </c>
      <c r="H52" s="38">
        <v>303.26666666666665</v>
      </c>
      <c r="I52" s="38">
        <v>296.5333333333333</v>
      </c>
      <c r="J52" s="38">
        <v>332.23333333333335</v>
      </c>
      <c r="K52" s="38">
        <v>338.9666666666667</v>
      </c>
      <c r="L52" s="38">
        <v>350.08333333333337</v>
      </c>
      <c r="M52" s="28">
        <v>327.85</v>
      </c>
      <c r="N52" s="28">
        <v>310</v>
      </c>
      <c r="O52" s="39">
        <v>8161300</v>
      </c>
      <c r="P52" s="40">
        <v>-3.0160069399056459E-2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322.5</v>
      </c>
      <c r="F53" s="37">
        <v>320.96666666666664</v>
      </c>
      <c r="G53" s="38">
        <v>318.43333333333328</v>
      </c>
      <c r="H53" s="38">
        <v>314.36666666666662</v>
      </c>
      <c r="I53" s="38">
        <v>311.83333333333326</v>
      </c>
      <c r="J53" s="38">
        <v>325.0333333333333</v>
      </c>
      <c r="K53" s="38">
        <v>327.56666666666672</v>
      </c>
      <c r="L53" s="38">
        <v>331.63333333333333</v>
      </c>
      <c r="M53" s="28">
        <v>323.5</v>
      </c>
      <c r="N53" s="28">
        <v>316.89999999999998</v>
      </c>
      <c r="O53" s="39">
        <v>43440300</v>
      </c>
      <c r="P53" s="40">
        <v>-3.962112301120535E-3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552.04999999999995</v>
      </c>
      <c r="F54" s="37">
        <v>552.51666666666654</v>
      </c>
      <c r="G54" s="38">
        <v>546.8833333333331</v>
      </c>
      <c r="H54" s="38">
        <v>541.71666666666658</v>
      </c>
      <c r="I54" s="38">
        <v>536.08333333333314</v>
      </c>
      <c r="J54" s="38">
        <v>557.68333333333305</v>
      </c>
      <c r="K54" s="38">
        <v>563.31666666666649</v>
      </c>
      <c r="L54" s="38">
        <v>568.48333333333301</v>
      </c>
      <c r="M54" s="28">
        <v>558.15</v>
      </c>
      <c r="N54" s="28">
        <v>547.35</v>
      </c>
      <c r="O54" s="39">
        <v>4339725</v>
      </c>
      <c r="P54" s="40">
        <v>1.1590909090909091E-2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306.05</v>
      </c>
      <c r="F55" s="37">
        <v>306.68333333333334</v>
      </c>
      <c r="G55" s="38">
        <v>303.36666666666667</v>
      </c>
      <c r="H55" s="38">
        <v>300.68333333333334</v>
      </c>
      <c r="I55" s="38">
        <v>297.36666666666667</v>
      </c>
      <c r="J55" s="38">
        <v>309.36666666666667</v>
      </c>
      <c r="K55" s="38">
        <v>312.68333333333339</v>
      </c>
      <c r="L55" s="38">
        <v>315.36666666666667</v>
      </c>
      <c r="M55" s="28">
        <v>310</v>
      </c>
      <c r="N55" s="28">
        <v>304</v>
      </c>
      <c r="O55" s="39">
        <v>7683000</v>
      </c>
      <c r="P55" s="40">
        <v>3.3494753833736887E-2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734.1</v>
      </c>
      <c r="F56" s="37">
        <v>730.2833333333333</v>
      </c>
      <c r="G56" s="38">
        <v>725.21666666666658</v>
      </c>
      <c r="H56" s="38">
        <v>716.33333333333326</v>
      </c>
      <c r="I56" s="38">
        <v>711.26666666666654</v>
      </c>
      <c r="J56" s="38">
        <v>739.16666666666663</v>
      </c>
      <c r="K56" s="38">
        <v>744.23333333333323</v>
      </c>
      <c r="L56" s="38">
        <v>753.11666666666667</v>
      </c>
      <c r="M56" s="28">
        <v>735.35</v>
      </c>
      <c r="N56" s="28">
        <v>721.4</v>
      </c>
      <c r="O56" s="39">
        <v>7452500</v>
      </c>
      <c r="P56" s="40">
        <v>2.3537323470073975E-3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1133.5</v>
      </c>
      <c r="F57" s="37">
        <v>1135.4666666666667</v>
      </c>
      <c r="G57" s="38">
        <v>1123.4333333333334</v>
      </c>
      <c r="H57" s="38">
        <v>1113.3666666666668</v>
      </c>
      <c r="I57" s="38">
        <v>1101.3333333333335</v>
      </c>
      <c r="J57" s="38">
        <v>1145.5333333333333</v>
      </c>
      <c r="K57" s="38">
        <v>1157.5666666666666</v>
      </c>
      <c r="L57" s="38">
        <v>1167.6333333333332</v>
      </c>
      <c r="M57" s="28">
        <v>1147.5</v>
      </c>
      <c r="N57" s="28">
        <v>1125.4000000000001</v>
      </c>
      <c r="O57" s="39">
        <v>7839650</v>
      </c>
      <c r="P57" s="40">
        <v>1.626221772834513E-2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227.55</v>
      </c>
      <c r="F58" s="37">
        <v>229.03333333333333</v>
      </c>
      <c r="G58" s="38">
        <v>225.06666666666666</v>
      </c>
      <c r="H58" s="38">
        <v>222.58333333333334</v>
      </c>
      <c r="I58" s="38">
        <v>218.61666666666667</v>
      </c>
      <c r="J58" s="38">
        <v>231.51666666666665</v>
      </c>
      <c r="K58" s="38">
        <v>235.48333333333329</v>
      </c>
      <c r="L58" s="38">
        <v>237.96666666666664</v>
      </c>
      <c r="M58" s="28">
        <v>233</v>
      </c>
      <c r="N58" s="28">
        <v>226.55</v>
      </c>
      <c r="O58" s="39">
        <v>32852400</v>
      </c>
      <c r="P58" s="40">
        <v>5.9891598915989157E-2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4133.2</v>
      </c>
      <c r="F59" s="37">
        <v>4139.9833333333336</v>
      </c>
      <c r="G59" s="38">
        <v>4067.9666666666672</v>
      </c>
      <c r="H59" s="38">
        <v>4002.7333333333336</v>
      </c>
      <c r="I59" s="38">
        <v>3930.7166666666672</v>
      </c>
      <c r="J59" s="38">
        <v>4205.2166666666672</v>
      </c>
      <c r="K59" s="38">
        <v>4277.2333333333336</v>
      </c>
      <c r="L59" s="38">
        <v>4342.4666666666672</v>
      </c>
      <c r="M59" s="28">
        <v>4212</v>
      </c>
      <c r="N59" s="28">
        <v>4074.75</v>
      </c>
      <c r="O59" s="39">
        <v>697050</v>
      </c>
      <c r="P59" s="40">
        <v>4.3800539083557952E-2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1621.6</v>
      </c>
      <c r="F60" s="37">
        <v>1626.3999999999999</v>
      </c>
      <c r="G60" s="38">
        <v>1608.7999999999997</v>
      </c>
      <c r="H60" s="38">
        <v>1595.9999999999998</v>
      </c>
      <c r="I60" s="38">
        <v>1578.3999999999996</v>
      </c>
      <c r="J60" s="38">
        <v>1639.1999999999998</v>
      </c>
      <c r="K60" s="38">
        <v>1656.7999999999997</v>
      </c>
      <c r="L60" s="38">
        <v>1669.6</v>
      </c>
      <c r="M60" s="28">
        <v>1644</v>
      </c>
      <c r="N60" s="28">
        <v>1613.6</v>
      </c>
      <c r="O60" s="39">
        <v>1974700</v>
      </c>
      <c r="P60" s="40">
        <v>3.4659820282413351E-2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775.8</v>
      </c>
      <c r="F61" s="37">
        <v>775.9</v>
      </c>
      <c r="G61" s="38">
        <v>769.3</v>
      </c>
      <c r="H61" s="38">
        <v>762.8</v>
      </c>
      <c r="I61" s="38">
        <v>756.19999999999993</v>
      </c>
      <c r="J61" s="38">
        <v>782.4</v>
      </c>
      <c r="K61" s="38">
        <v>789.00000000000011</v>
      </c>
      <c r="L61" s="38">
        <v>795.5</v>
      </c>
      <c r="M61" s="28">
        <v>782.5</v>
      </c>
      <c r="N61" s="28">
        <v>769.4</v>
      </c>
      <c r="O61" s="39">
        <v>8768000</v>
      </c>
      <c r="P61" s="40">
        <v>-1.3279315777627729E-2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926.7</v>
      </c>
      <c r="F62" s="37">
        <v>929.56666666666661</v>
      </c>
      <c r="G62" s="38">
        <v>919.13333333333321</v>
      </c>
      <c r="H62" s="38">
        <v>911.56666666666661</v>
      </c>
      <c r="I62" s="38">
        <v>901.13333333333321</v>
      </c>
      <c r="J62" s="38">
        <v>937.13333333333321</v>
      </c>
      <c r="K62" s="38">
        <v>947.56666666666661</v>
      </c>
      <c r="L62" s="38">
        <v>955.13333333333321</v>
      </c>
      <c r="M62" s="28">
        <v>940</v>
      </c>
      <c r="N62" s="28">
        <v>922</v>
      </c>
      <c r="O62" s="39">
        <v>2552900</v>
      </c>
      <c r="P62" s="40">
        <v>-1.1117136659436009E-2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373.55</v>
      </c>
      <c r="F63" s="37">
        <v>373.2</v>
      </c>
      <c r="G63" s="38">
        <v>366.7</v>
      </c>
      <c r="H63" s="38">
        <v>359.85</v>
      </c>
      <c r="I63" s="38">
        <v>353.35</v>
      </c>
      <c r="J63" s="38">
        <v>380.04999999999995</v>
      </c>
      <c r="K63" s="38">
        <v>386.54999999999995</v>
      </c>
      <c r="L63" s="38">
        <v>393.39999999999992</v>
      </c>
      <c r="M63" s="28">
        <v>379.7</v>
      </c>
      <c r="N63" s="28">
        <v>366.35</v>
      </c>
      <c r="O63" s="39">
        <v>3831000</v>
      </c>
      <c r="P63" s="40">
        <v>-2.0705521472392636E-2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191.05</v>
      </c>
      <c r="F64" s="37">
        <v>192.5</v>
      </c>
      <c r="G64" s="38">
        <v>188.8</v>
      </c>
      <c r="H64" s="38">
        <v>186.55</v>
      </c>
      <c r="I64" s="38">
        <v>182.85000000000002</v>
      </c>
      <c r="J64" s="38">
        <v>194.75</v>
      </c>
      <c r="K64" s="38">
        <v>198.45</v>
      </c>
      <c r="L64" s="38">
        <v>200.7</v>
      </c>
      <c r="M64" s="28">
        <v>196.2</v>
      </c>
      <c r="N64" s="28">
        <v>190.25</v>
      </c>
      <c r="O64" s="39">
        <v>7685000</v>
      </c>
      <c r="P64" s="40">
        <v>7.0334261838440118E-2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1435.05</v>
      </c>
      <c r="F65" s="37">
        <v>1420.9833333333333</v>
      </c>
      <c r="G65" s="38">
        <v>1404.3666666666668</v>
      </c>
      <c r="H65" s="38">
        <v>1373.6833333333334</v>
      </c>
      <c r="I65" s="38">
        <v>1357.0666666666668</v>
      </c>
      <c r="J65" s="38">
        <v>1451.6666666666667</v>
      </c>
      <c r="K65" s="38">
        <v>1468.2833333333331</v>
      </c>
      <c r="L65" s="38">
        <v>1498.9666666666667</v>
      </c>
      <c r="M65" s="28">
        <v>1437.6</v>
      </c>
      <c r="N65" s="28">
        <v>1390.3</v>
      </c>
      <c r="O65" s="39">
        <v>1590000</v>
      </c>
      <c r="P65" s="40">
        <v>-0.1396103896103896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591.70000000000005</v>
      </c>
      <c r="F66" s="37">
        <v>592.35</v>
      </c>
      <c r="G66" s="38">
        <v>589</v>
      </c>
      <c r="H66" s="38">
        <v>586.29999999999995</v>
      </c>
      <c r="I66" s="38">
        <v>582.94999999999993</v>
      </c>
      <c r="J66" s="38">
        <v>595.05000000000007</v>
      </c>
      <c r="K66" s="38">
        <v>598.4000000000002</v>
      </c>
      <c r="L66" s="38">
        <v>601.10000000000014</v>
      </c>
      <c r="M66" s="28">
        <v>595.70000000000005</v>
      </c>
      <c r="N66" s="28">
        <v>589.65</v>
      </c>
      <c r="O66" s="39">
        <v>11690000</v>
      </c>
      <c r="P66" s="40">
        <v>-2.6543145622983242E-2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1914.95</v>
      </c>
      <c r="F67" s="37">
        <v>1893.8833333333332</v>
      </c>
      <c r="G67" s="38">
        <v>1855.0666666666664</v>
      </c>
      <c r="H67" s="38">
        <v>1795.1833333333332</v>
      </c>
      <c r="I67" s="38">
        <v>1756.3666666666663</v>
      </c>
      <c r="J67" s="38">
        <v>1953.7666666666664</v>
      </c>
      <c r="K67" s="38">
        <v>1992.583333333333</v>
      </c>
      <c r="L67" s="38">
        <v>2052.4666666666662</v>
      </c>
      <c r="M67" s="28">
        <v>1932.7</v>
      </c>
      <c r="N67" s="28">
        <v>1834</v>
      </c>
      <c r="O67" s="39">
        <v>1248000</v>
      </c>
      <c r="P67" s="40">
        <v>-8.737092930897538E-3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2176.85</v>
      </c>
      <c r="F68" s="37">
        <v>2162.1166666666663</v>
      </c>
      <c r="G68" s="38">
        <v>2133.6833333333325</v>
      </c>
      <c r="H68" s="38">
        <v>2090.516666666666</v>
      </c>
      <c r="I68" s="38">
        <v>2062.0833333333321</v>
      </c>
      <c r="J68" s="38">
        <v>2205.2833333333328</v>
      </c>
      <c r="K68" s="38">
        <v>2233.7166666666662</v>
      </c>
      <c r="L68" s="38">
        <v>2276.8833333333332</v>
      </c>
      <c r="M68" s="28">
        <v>2190.5500000000002</v>
      </c>
      <c r="N68" s="28">
        <v>2118.9499999999998</v>
      </c>
      <c r="O68" s="39">
        <v>1397750</v>
      </c>
      <c r="P68" s="40">
        <v>-2.6127852290541719E-2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229.5</v>
      </c>
      <c r="F69" s="37">
        <v>228.9</v>
      </c>
      <c r="G69" s="38">
        <v>227.60000000000002</v>
      </c>
      <c r="H69" s="38">
        <v>225.70000000000002</v>
      </c>
      <c r="I69" s="38">
        <v>224.40000000000003</v>
      </c>
      <c r="J69" s="38">
        <v>230.8</v>
      </c>
      <c r="K69" s="38">
        <v>232.10000000000002</v>
      </c>
      <c r="L69" s="38">
        <v>234</v>
      </c>
      <c r="M69" s="28">
        <v>230.2</v>
      </c>
      <c r="N69" s="28">
        <v>227</v>
      </c>
      <c r="O69" s="39">
        <v>17859800</v>
      </c>
      <c r="P69" s="40">
        <v>-1.2140956784831271E-2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3422</v>
      </c>
      <c r="F70" s="37">
        <v>3422.4833333333336</v>
      </c>
      <c r="G70" s="38">
        <v>3405.9666666666672</v>
      </c>
      <c r="H70" s="38">
        <v>3389.9333333333334</v>
      </c>
      <c r="I70" s="38">
        <v>3373.416666666667</v>
      </c>
      <c r="J70" s="38">
        <v>3438.5166666666673</v>
      </c>
      <c r="K70" s="38">
        <v>3455.0333333333338</v>
      </c>
      <c r="L70" s="38">
        <v>3471.0666666666675</v>
      </c>
      <c r="M70" s="28">
        <v>3439</v>
      </c>
      <c r="N70" s="28">
        <v>3406.45</v>
      </c>
      <c r="O70" s="39">
        <v>2802150</v>
      </c>
      <c r="P70" s="40">
        <v>-3.6268600992052911E-3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4420.45</v>
      </c>
      <c r="F71" s="37">
        <v>4379.1500000000005</v>
      </c>
      <c r="G71" s="38">
        <v>4331.3000000000011</v>
      </c>
      <c r="H71" s="38">
        <v>4242.1500000000005</v>
      </c>
      <c r="I71" s="38">
        <v>4194.3000000000011</v>
      </c>
      <c r="J71" s="38">
        <v>4468.3000000000011</v>
      </c>
      <c r="K71" s="38">
        <v>4516.1500000000015</v>
      </c>
      <c r="L71" s="38">
        <v>4605.3000000000011</v>
      </c>
      <c r="M71" s="28">
        <v>4427</v>
      </c>
      <c r="N71" s="28">
        <v>4290</v>
      </c>
      <c r="O71" s="39">
        <v>528125</v>
      </c>
      <c r="P71" s="40">
        <v>-2.266944251677076E-2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415.55</v>
      </c>
      <c r="F72" s="37">
        <v>412.48333333333335</v>
      </c>
      <c r="G72" s="38">
        <v>407.56666666666672</v>
      </c>
      <c r="H72" s="38">
        <v>399.58333333333337</v>
      </c>
      <c r="I72" s="38">
        <v>394.66666666666674</v>
      </c>
      <c r="J72" s="38">
        <v>420.4666666666667</v>
      </c>
      <c r="K72" s="38">
        <v>425.38333333333333</v>
      </c>
      <c r="L72" s="38">
        <v>433.36666666666667</v>
      </c>
      <c r="M72" s="28">
        <v>417.4</v>
      </c>
      <c r="N72" s="28">
        <v>404.5</v>
      </c>
      <c r="O72" s="39">
        <v>45797400</v>
      </c>
      <c r="P72" s="40">
        <v>-1.487133984028394E-2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4506.6499999999996</v>
      </c>
      <c r="F73" s="37">
        <v>4516.2166666666662</v>
      </c>
      <c r="G73" s="38">
        <v>4475.4333333333325</v>
      </c>
      <c r="H73" s="38">
        <v>4444.2166666666662</v>
      </c>
      <c r="I73" s="38">
        <v>4403.4333333333325</v>
      </c>
      <c r="J73" s="38">
        <v>4547.4333333333325</v>
      </c>
      <c r="K73" s="38">
        <v>4588.2166666666672</v>
      </c>
      <c r="L73" s="38">
        <v>4619.4333333333325</v>
      </c>
      <c r="M73" s="28">
        <v>4557</v>
      </c>
      <c r="N73" s="28">
        <v>4485</v>
      </c>
      <c r="O73" s="39">
        <v>1809125</v>
      </c>
      <c r="P73" s="40">
        <v>3.883146712604077E-2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44924</v>
      </c>
      <c r="E74" s="37">
        <v>3456</v>
      </c>
      <c r="F74" s="37">
        <v>3471.0833333333335</v>
      </c>
      <c r="G74" s="38">
        <v>3432.5666666666671</v>
      </c>
      <c r="H74" s="38">
        <v>3409.1333333333337</v>
      </c>
      <c r="I74" s="38">
        <v>3370.6166666666672</v>
      </c>
      <c r="J74" s="38">
        <v>3494.5166666666669</v>
      </c>
      <c r="K74" s="38">
        <v>3533.0333333333333</v>
      </c>
      <c r="L74" s="38">
        <v>3556.4666666666667</v>
      </c>
      <c r="M74" s="28">
        <v>3509.6</v>
      </c>
      <c r="N74" s="28">
        <v>3447.65</v>
      </c>
      <c r="O74" s="39">
        <v>3127950</v>
      </c>
      <c r="P74" s="40">
        <v>-1.2293249888243184E-3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2334.9499999999998</v>
      </c>
      <c r="F75" s="37">
        <v>2317.0333333333333</v>
      </c>
      <c r="G75" s="38">
        <v>2288.1666666666665</v>
      </c>
      <c r="H75" s="38">
        <v>2241.3833333333332</v>
      </c>
      <c r="I75" s="38">
        <v>2212.5166666666664</v>
      </c>
      <c r="J75" s="38">
        <v>2363.8166666666666</v>
      </c>
      <c r="K75" s="38">
        <v>2392.6833333333334</v>
      </c>
      <c r="L75" s="38">
        <v>2439.4666666666667</v>
      </c>
      <c r="M75" s="28">
        <v>2345.9</v>
      </c>
      <c r="N75" s="28">
        <v>2270.25</v>
      </c>
      <c r="O75" s="39">
        <v>1285075</v>
      </c>
      <c r="P75" s="40">
        <v>6.0839954597048808E-2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189.25</v>
      </c>
      <c r="F76" s="37">
        <v>189.66666666666666</v>
      </c>
      <c r="G76" s="38">
        <v>187.83333333333331</v>
      </c>
      <c r="H76" s="38">
        <v>186.41666666666666</v>
      </c>
      <c r="I76" s="38">
        <v>184.58333333333331</v>
      </c>
      <c r="J76" s="38">
        <v>191.08333333333331</v>
      </c>
      <c r="K76" s="38">
        <v>192.91666666666663</v>
      </c>
      <c r="L76" s="38">
        <v>194.33333333333331</v>
      </c>
      <c r="M76" s="28">
        <v>191.5</v>
      </c>
      <c r="N76" s="28">
        <v>188.25</v>
      </c>
      <c r="O76" s="39">
        <v>28483200</v>
      </c>
      <c r="P76" s="40">
        <v>-1.9335647000495785E-2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133.4</v>
      </c>
      <c r="F77" s="37">
        <v>133.73333333333335</v>
      </c>
      <c r="G77" s="38">
        <v>131.81666666666669</v>
      </c>
      <c r="H77" s="38">
        <v>130.23333333333335</v>
      </c>
      <c r="I77" s="38">
        <v>128.31666666666669</v>
      </c>
      <c r="J77" s="38">
        <v>135.31666666666669</v>
      </c>
      <c r="K77" s="38">
        <v>137.23333333333332</v>
      </c>
      <c r="L77" s="38">
        <v>138.81666666666669</v>
      </c>
      <c r="M77" s="28">
        <v>135.65</v>
      </c>
      <c r="N77" s="28">
        <v>132.15</v>
      </c>
      <c r="O77" s="39">
        <v>77005000</v>
      </c>
      <c r="P77" s="40">
        <v>-8.3703560620694093E-3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113.45</v>
      </c>
      <c r="F78" s="37">
        <v>113.2</v>
      </c>
      <c r="G78" s="38">
        <v>111.80000000000001</v>
      </c>
      <c r="H78" s="38">
        <v>110.15</v>
      </c>
      <c r="I78" s="38">
        <v>108.75000000000001</v>
      </c>
      <c r="J78" s="38">
        <v>114.85000000000001</v>
      </c>
      <c r="K78" s="38">
        <v>116.25000000000001</v>
      </c>
      <c r="L78" s="38">
        <v>117.9</v>
      </c>
      <c r="M78" s="28">
        <v>114.6</v>
      </c>
      <c r="N78" s="28">
        <v>111.55</v>
      </c>
      <c r="O78" s="39">
        <v>16229200</v>
      </c>
      <c r="P78" s="40">
        <v>5.1529790660225444E-3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94.45</v>
      </c>
      <c r="F79" s="37">
        <v>94.833333333333329</v>
      </c>
      <c r="G79" s="38">
        <v>93.86666666666666</v>
      </c>
      <c r="H79" s="38">
        <v>93.283333333333331</v>
      </c>
      <c r="I79" s="38">
        <v>92.316666666666663</v>
      </c>
      <c r="J79" s="38">
        <v>95.416666666666657</v>
      </c>
      <c r="K79" s="38">
        <v>96.383333333333326</v>
      </c>
      <c r="L79" s="38">
        <v>96.966666666666654</v>
      </c>
      <c r="M79" s="28">
        <v>95.8</v>
      </c>
      <c r="N79" s="28">
        <v>94.25</v>
      </c>
      <c r="O79" s="39">
        <v>53335350</v>
      </c>
      <c r="P79" s="40">
        <v>1.8877818563188254E-2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434.15</v>
      </c>
      <c r="F80" s="37">
        <v>433.4666666666667</v>
      </c>
      <c r="G80" s="38">
        <v>430.43333333333339</v>
      </c>
      <c r="H80" s="38">
        <v>426.7166666666667</v>
      </c>
      <c r="I80" s="38">
        <v>423.68333333333339</v>
      </c>
      <c r="J80" s="38">
        <v>437.18333333333339</v>
      </c>
      <c r="K80" s="38">
        <v>440.2166666666667</v>
      </c>
      <c r="L80" s="38">
        <v>443.93333333333339</v>
      </c>
      <c r="M80" s="28">
        <v>436.5</v>
      </c>
      <c r="N80" s="28">
        <v>429.75</v>
      </c>
      <c r="O80" s="39">
        <v>6509100</v>
      </c>
      <c r="P80" s="40">
        <v>1.1224434311814009E-2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43.15</v>
      </c>
      <c r="F81" s="37">
        <v>43.083333333333336</v>
      </c>
      <c r="G81" s="38">
        <v>42.716666666666669</v>
      </c>
      <c r="H81" s="38">
        <v>42.283333333333331</v>
      </c>
      <c r="I81" s="38">
        <v>41.916666666666664</v>
      </c>
      <c r="J81" s="38">
        <v>43.516666666666673</v>
      </c>
      <c r="K81" s="38">
        <v>43.883333333333333</v>
      </c>
      <c r="L81" s="38">
        <v>44.316666666666677</v>
      </c>
      <c r="M81" s="28">
        <v>43.45</v>
      </c>
      <c r="N81" s="28">
        <v>42.65</v>
      </c>
      <c r="O81" s="39">
        <v>147690000</v>
      </c>
      <c r="P81" s="40">
        <v>-6.2074186222558668E-3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599.35</v>
      </c>
      <c r="F82" s="37">
        <v>602.51666666666665</v>
      </c>
      <c r="G82" s="38">
        <v>594.0333333333333</v>
      </c>
      <c r="H82" s="38">
        <v>588.7166666666667</v>
      </c>
      <c r="I82" s="38">
        <v>580.23333333333335</v>
      </c>
      <c r="J82" s="38">
        <v>607.83333333333326</v>
      </c>
      <c r="K82" s="38">
        <v>616.31666666666661</v>
      </c>
      <c r="L82" s="38">
        <v>621.63333333333321</v>
      </c>
      <c r="M82" s="28">
        <v>611</v>
      </c>
      <c r="N82" s="28">
        <v>597.20000000000005</v>
      </c>
      <c r="O82" s="39">
        <v>6852300</v>
      </c>
      <c r="P82" s="40">
        <v>2.7485380116959064E-2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881.85</v>
      </c>
      <c r="F83" s="37">
        <v>881.4</v>
      </c>
      <c r="G83" s="38">
        <v>871.69999999999993</v>
      </c>
      <c r="H83" s="38">
        <v>861.55</v>
      </c>
      <c r="I83" s="38">
        <v>851.84999999999991</v>
      </c>
      <c r="J83" s="38">
        <v>891.55</v>
      </c>
      <c r="K83" s="38">
        <v>901.25</v>
      </c>
      <c r="L83" s="38">
        <v>911.4</v>
      </c>
      <c r="M83" s="28">
        <v>891.1</v>
      </c>
      <c r="N83" s="28">
        <v>871.25</v>
      </c>
      <c r="O83" s="39">
        <v>5681000</v>
      </c>
      <c r="P83" s="40">
        <v>-1.8147251987556168E-2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1338.5</v>
      </c>
      <c r="F84" s="37">
        <v>1331.05</v>
      </c>
      <c r="G84" s="38">
        <v>1317.6999999999998</v>
      </c>
      <c r="H84" s="38">
        <v>1296.8999999999999</v>
      </c>
      <c r="I84" s="38">
        <v>1283.5499999999997</v>
      </c>
      <c r="J84" s="38">
        <v>1351.85</v>
      </c>
      <c r="K84" s="38">
        <v>1365.1999999999998</v>
      </c>
      <c r="L84" s="38">
        <v>1386</v>
      </c>
      <c r="M84" s="28">
        <v>1344.4</v>
      </c>
      <c r="N84" s="28">
        <v>1310.25</v>
      </c>
      <c r="O84" s="39">
        <v>4436825</v>
      </c>
      <c r="P84" s="40">
        <v>6.4593328569646242E-3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44924</v>
      </c>
      <c r="E85" s="37">
        <v>343.8</v>
      </c>
      <c r="F85" s="37">
        <v>345.56666666666666</v>
      </c>
      <c r="G85" s="38">
        <v>340.23333333333335</v>
      </c>
      <c r="H85" s="38">
        <v>336.66666666666669</v>
      </c>
      <c r="I85" s="38">
        <v>331.33333333333337</v>
      </c>
      <c r="J85" s="38">
        <v>349.13333333333333</v>
      </c>
      <c r="K85" s="38">
        <v>354.4666666666667</v>
      </c>
      <c r="L85" s="38">
        <v>358.0333333333333</v>
      </c>
      <c r="M85" s="28">
        <v>350.9</v>
      </c>
      <c r="N85" s="28">
        <v>342</v>
      </c>
      <c r="O85" s="39">
        <v>7250000</v>
      </c>
      <c r="P85" s="40">
        <v>5.2555168408826944E-2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1815.05</v>
      </c>
      <c r="F86" s="37">
        <v>1802.0666666666666</v>
      </c>
      <c r="G86" s="38">
        <v>1782.3333333333333</v>
      </c>
      <c r="H86" s="38">
        <v>1749.6166666666666</v>
      </c>
      <c r="I86" s="38">
        <v>1729.8833333333332</v>
      </c>
      <c r="J86" s="38">
        <v>1834.7833333333333</v>
      </c>
      <c r="K86" s="38">
        <v>1854.5166666666669</v>
      </c>
      <c r="L86" s="38">
        <v>1887.2333333333333</v>
      </c>
      <c r="M86" s="28">
        <v>1821.8</v>
      </c>
      <c r="N86" s="28">
        <v>1769.35</v>
      </c>
      <c r="O86" s="39">
        <v>7267500</v>
      </c>
      <c r="P86" s="40">
        <v>1.6476215785277703E-2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510.15</v>
      </c>
      <c r="F87" s="37">
        <v>511.89999999999992</v>
      </c>
      <c r="G87" s="38">
        <v>502.99999999999989</v>
      </c>
      <c r="H87" s="38">
        <v>495.84999999999997</v>
      </c>
      <c r="I87" s="38">
        <v>486.94999999999993</v>
      </c>
      <c r="J87" s="38">
        <v>519.04999999999984</v>
      </c>
      <c r="K87" s="38">
        <v>527.94999999999982</v>
      </c>
      <c r="L87" s="38">
        <v>535.0999999999998</v>
      </c>
      <c r="M87" s="28">
        <v>520.79999999999995</v>
      </c>
      <c r="N87" s="28">
        <v>504.75</v>
      </c>
      <c r="O87" s="39">
        <v>5156250</v>
      </c>
      <c r="P87" s="40">
        <v>0.12674132750614586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2771</v>
      </c>
      <c r="F88" s="37">
        <v>2768.2666666666664</v>
      </c>
      <c r="G88" s="38">
        <v>2751.5333333333328</v>
      </c>
      <c r="H88" s="38">
        <v>2732.0666666666666</v>
      </c>
      <c r="I88" s="38">
        <v>2715.333333333333</v>
      </c>
      <c r="J88" s="38">
        <v>2787.7333333333327</v>
      </c>
      <c r="K88" s="38">
        <v>2804.4666666666662</v>
      </c>
      <c r="L88" s="38">
        <v>2823.9333333333325</v>
      </c>
      <c r="M88" s="28">
        <v>2785</v>
      </c>
      <c r="N88" s="28">
        <v>2748.8</v>
      </c>
      <c r="O88" s="39">
        <v>3511475</v>
      </c>
      <c r="P88" s="40">
        <v>-1.2097426483517257E-2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1257.55</v>
      </c>
      <c r="F89" s="37">
        <v>1263.75</v>
      </c>
      <c r="G89" s="38">
        <v>1248.8499999999999</v>
      </c>
      <c r="H89" s="38">
        <v>1240.1499999999999</v>
      </c>
      <c r="I89" s="38">
        <v>1225.2499999999998</v>
      </c>
      <c r="J89" s="38">
        <v>1272.45</v>
      </c>
      <c r="K89" s="38">
        <v>1287.3500000000001</v>
      </c>
      <c r="L89" s="38">
        <v>1296.0500000000002</v>
      </c>
      <c r="M89" s="28">
        <v>1278.6500000000001</v>
      </c>
      <c r="N89" s="28">
        <v>1255.05</v>
      </c>
      <c r="O89" s="39">
        <v>4462000</v>
      </c>
      <c r="P89" s="40">
        <v>8.3615819209039554E-3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1145.6500000000001</v>
      </c>
      <c r="F90" s="37">
        <v>1148.3166666666666</v>
      </c>
      <c r="G90" s="38">
        <v>1136.3333333333333</v>
      </c>
      <c r="H90" s="38">
        <v>1127.0166666666667</v>
      </c>
      <c r="I90" s="38">
        <v>1115.0333333333333</v>
      </c>
      <c r="J90" s="38">
        <v>1157.6333333333332</v>
      </c>
      <c r="K90" s="38">
        <v>1169.6166666666668</v>
      </c>
      <c r="L90" s="38">
        <v>1178.9333333333332</v>
      </c>
      <c r="M90" s="28">
        <v>1160.3</v>
      </c>
      <c r="N90" s="28">
        <v>1139</v>
      </c>
      <c r="O90" s="39">
        <v>11707500</v>
      </c>
      <c r="P90" s="40">
        <v>2.3812438785504406E-2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2718.85</v>
      </c>
      <c r="F91" s="37">
        <v>2725.1666666666665</v>
      </c>
      <c r="G91" s="38">
        <v>2702.8833333333332</v>
      </c>
      <c r="H91" s="38">
        <v>2686.9166666666665</v>
      </c>
      <c r="I91" s="38">
        <v>2664.6333333333332</v>
      </c>
      <c r="J91" s="38">
        <v>2741.1333333333332</v>
      </c>
      <c r="K91" s="38">
        <v>2763.416666666667</v>
      </c>
      <c r="L91" s="38">
        <v>2779.3833333333332</v>
      </c>
      <c r="M91" s="28">
        <v>2747.45</v>
      </c>
      <c r="N91" s="28">
        <v>2709.2</v>
      </c>
      <c r="O91" s="39">
        <v>16576500</v>
      </c>
      <c r="P91" s="40">
        <v>8.4685441039586799E-3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2216.25</v>
      </c>
      <c r="F92" s="37">
        <v>2208.7166666666667</v>
      </c>
      <c r="G92" s="38">
        <v>2197.5333333333333</v>
      </c>
      <c r="H92" s="38">
        <v>2178.8166666666666</v>
      </c>
      <c r="I92" s="38">
        <v>2167.6333333333332</v>
      </c>
      <c r="J92" s="38">
        <v>2227.4333333333334</v>
      </c>
      <c r="K92" s="38">
        <v>2238.6166666666668</v>
      </c>
      <c r="L92" s="38">
        <v>2257.3333333333335</v>
      </c>
      <c r="M92" s="28">
        <v>2219.9</v>
      </c>
      <c r="N92" s="28">
        <v>2190</v>
      </c>
      <c r="O92" s="39">
        <v>1405200</v>
      </c>
      <c r="P92" s="40">
        <v>-4.8863394943700874E-3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1632.9</v>
      </c>
      <c r="F93" s="37">
        <v>1635.0333333333335</v>
      </c>
      <c r="G93" s="38">
        <v>1623.166666666667</v>
      </c>
      <c r="H93" s="38">
        <v>1613.4333333333334</v>
      </c>
      <c r="I93" s="38">
        <v>1601.5666666666668</v>
      </c>
      <c r="J93" s="38">
        <v>1644.7666666666671</v>
      </c>
      <c r="K93" s="38">
        <v>1656.6333333333334</v>
      </c>
      <c r="L93" s="38">
        <v>1666.3666666666672</v>
      </c>
      <c r="M93" s="28">
        <v>1646.9</v>
      </c>
      <c r="N93" s="28">
        <v>1625.3</v>
      </c>
      <c r="O93" s="39">
        <v>66664400</v>
      </c>
      <c r="P93" s="40">
        <v>-7.0452534652816461E-3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601.1</v>
      </c>
      <c r="F94" s="37">
        <v>599.06666666666661</v>
      </c>
      <c r="G94" s="38">
        <v>595.38333333333321</v>
      </c>
      <c r="H94" s="38">
        <v>589.66666666666663</v>
      </c>
      <c r="I94" s="38">
        <v>585.98333333333323</v>
      </c>
      <c r="J94" s="38">
        <v>604.78333333333319</v>
      </c>
      <c r="K94" s="38">
        <v>608.46666666666658</v>
      </c>
      <c r="L94" s="38">
        <v>614.18333333333317</v>
      </c>
      <c r="M94" s="28">
        <v>602.75</v>
      </c>
      <c r="N94" s="28">
        <v>593.35</v>
      </c>
      <c r="O94" s="39">
        <v>13153800</v>
      </c>
      <c r="P94" s="40">
        <v>-3.1505628897707944E-2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2867.2</v>
      </c>
      <c r="F95" s="37">
        <v>2858</v>
      </c>
      <c r="G95" s="38">
        <v>2838.35</v>
      </c>
      <c r="H95" s="38">
        <v>2809.5</v>
      </c>
      <c r="I95" s="38">
        <v>2789.85</v>
      </c>
      <c r="J95" s="38">
        <v>2886.85</v>
      </c>
      <c r="K95" s="38">
        <v>2906.4999999999995</v>
      </c>
      <c r="L95" s="38">
        <v>2935.35</v>
      </c>
      <c r="M95" s="28">
        <v>2877.65</v>
      </c>
      <c r="N95" s="28">
        <v>2829.15</v>
      </c>
      <c r="O95" s="39">
        <v>2773800</v>
      </c>
      <c r="P95" s="40">
        <v>5.1637852593266607E-2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465.6</v>
      </c>
      <c r="F96" s="37">
        <v>463.05</v>
      </c>
      <c r="G96" s="38">
        <v>457.35</v>
      </c>
      <c r="H96" s="38">
        <v>449.1</v>
      </c>
      <c r="I96" s="38">
        <v>443.40000000000003</v>
      </c>
      <c r="J96" s="38">
        <v>471.3</v>
      </c>
      <c r="K96" s="38">
        <v>476.99999999999994</v>
      </c>
      <c r="L96" s="38">
        <v>485.25</v>
      </c>
      <c r="M96" s="28">
        <v>468.75</v>
      </c>
      <c r="N96" s="28">
        <v>454.8</v>
      </c>
      <c r="O96" s="39">
        <v>19943850</v>
      </c>
      <c r="P96" s="40">
        <v>-1.8871033995902092E-2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120.4</v>
      </c>
      <c r="F97" s="37">
        <v>120.46666666666665</v>
      </c>
      <c r="G97" s="38">
        <v>118.58333333333331</v>
      </c>
      <c r="H97" s="38">
        <v>116.76666666666667</v>
      </c>
      <c r="I97" s="38">
        <v>114.88333333333333</v>
      </c>
      <c r="J97" s="38">
        <v>122.2833333333333</v>
      </c>
      <c r="K97" s="38">
        <v>124.16666666666666</v>
      </c>
      <c r="L97" s="38">
        <v>125.98333333333329</v>
      </c>
      <c r="M97" s="28">
        <v>122.35</v>
      </c>
      <c r="N97" s="28">
        <v>118.65</v>
      </c>
      <c r="O97" s="39">
        <v>20395900</v>
      </c>
      <c r="P97" s="40">
        <v>3.9472208914756335E-2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238.15</v>
      </c>
      <c r="F98" s="37">
        <v>238.81666666666669</v>
      </c>
      <c r="G98" s="38">
        <v>235.83333333333337</v>
      </c>
      <c r="H98" s="38">
        <v>233.51666666666668</v>
      </c>
      <c r="I98" s="38">
        <v>230.53333333333336</v>
      </c>
      <c r="J98" s="38">
        <v>241.13333333333338</v>
      </c>
      <c r="K98" s="38">
        <v>244.11666666666667</v>
      </c>
      <c r="L98" s="38">
        <v>246.43333333333339</v>
      </c>
      <c r="M98" s="28">
        <v>241.8</v>
      </c>
      <c r="N98" s="28">
        <v>236.5</v>
      </c>
      <c r="O98" s="39">
        <v>21886200</v>
      </c>
      <c r="P98" s="40">
        <v>1.325E-2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2683.25</v>
      </c>
      <c r="F99" s="37">
        <v>2684.6166666666668</v>
      </c>
      <c r="G99" s="38">
        <v>2666.7333333333336</v>
      </c>
      <c r="H99" s="38">
        <v>2650.2166666666667</v>
      </c>
      <c r="I99" s="38">
        <v>2632.3333333333335</v>
      </c>
      <c r="J99" s="38">
        <v>2701.1333333333337</v>
      </c>
      <c r="K99" s="38">
        <v>2719.0166666666669</v>
      </c>
      <c r="L99" s="38">
        <v>2735.5333333333338</v>
      </c>
      <c r="M99" s="28">
        <v>2702.5</v>
      </c>
      <c r="N99" s="28">
        <v>2668.1</v>
      </c>
      <c r="O99" s="39">
        <v>6875400</v>
      </c>
      <c r="P99" s="40">
        <v>-1.3943355119825707E-3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42387.4</v>
      </c>
      <c r="F100" s="37">
        <v>42725.466666666667</v>
      </c>
      <c r="G100" s="38">
        <v>41636.983333333337</v>
      </c>
      <c r="H100" s="38">
        <v>40886.566666666673</v>
      </c>
      <c r="I100" s="38">
        <v>39798.083333333343</v>
      </c>
      <c r="J100" s="38">
        <v>43475.883333333331</v>
      </c>
      <c r="K100" s="38">
        <v>44564.366666666654</v>
      </c>
      <c r="L100" s="38">
        <v>45314.783333333326</v>
      </c>
      <c r="M100" s="28">
        <v>43813.95</v>
      </c>
      <c r="N100" s="28">
        <v>41975.05</v>
      </c>
      <c r="O100" s="39">
        <v>33120</v>
      </c>
      <c r="P100" s="40">
        <v>6.6151617576050217E-2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143.30000000000001</v>
      </c>
      <c r="F101" s="37">
        <v>143.70000000000002</v>
      </c>
      <c r="G101" s="38">
        <v>142.40000000000003</v>
      </c>
      <c r="H101" s="38">
        <v>141.50000000000003</v>
      </c>
      <c r="I101" s="38">
        <v>140.20000000000005</v>
      </c>
      <c r="J101" s="38">
        <v>144.60000000000002</v>
      </c>
      <c r="K101" s="38">
        <v>145.90000000000003</v>
      </c>
      <c r="L101" s="38">
        <v>146.80000000000001</v>
      </c>
      <c r="M101" s="28">
        <v>145</v>
      </c>
      <c r="N101" s="28">
        <v>142.80000000000001</v>
      </c>
      <c r="O101" s="39">
        <v>48304000</v>
      </c>
      <c r="P101" s="40">
        <v>-8.7827300336534523E-3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946.75</v>
      </c>
      <c r="F102" s="37">
        <v>950.76666666666677</v>
      </c>
      <c r="G102" s="38">
        <v>939.63333333333355</v>
      </c>
      <c r="H102" s="38">
        <v>932.51666666666677</v>
      </c>
      <c r="I102" s="38">
        <v>921.38333333333355</v>
      </c>
      <c r="J102" s="38">
        <v>957.88333333333355</v>
      </c>
      <c r="K102" s="38">
        <v>969.01666666666677</v>
      </c>
      <c r="L102" s="38">
        <v>976.13333333333355</v>
      </c>
      <c r="M102" s="28">
        <v>961.9</v>
      </c>
      <c r="N102" s="28">
        <v>943.65</v>
      </c>
      <c r="O102" s="39">
        <v>72961875</v>
      </c>
      <c r="P102" s="40">
        <v>-1.6191101585501598E-2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1230.5999999999999</v>
      </c>
      <c r="F103" s="37">
        <v>1225.4166666666667</v>
      </c>
      <c r="G103" s="38">
        <v>1215.7333333333336</v>
      </c>
      <c r="H103" s="38">
        <v>1200.8666666666668</v>
      </c>
      <c r="I103" s="38">
        <v>1191.1833333333336</v>
      </c>
      <c r="J103" s="38">
        <v>1240.2833333333335</v>
      </c>
      <c r="K103" s="38">
        <v>1249.9666666666665</v>
      </c>
      <c r="L103" s="38">
        <v>1264.8333333333335</v>
      </c>
      <c r="M103" s="28">
        <v>1235.0999999999999</v>
      </c>
      <c r="N103" s="28">
        <v>1210.55</v>
      </c>
      <c r="O103" s="39">
        <v>4014125</v>
      </c>
      <c r="P103" s="40">
        <v>-6.0199004975124377E-2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479.25</v>
      </c>
      <c r="F104" s="37">
        <v>479.05</v>
      </c>
      <c r="G104" s="38">
        <v>476.1</v>
      </c>
      <c r="H104" s="38">
        <v>472.95</v>
      </c>
      <c r="I104" s="38">
        <v>470</v>
      </c>
      <c r="J104" s="38">
        <v>482.20000000000005</v>
      </c>
      <c r="K104" s="38">
        <v>485.15</v>
      </c>
      <c r="L104" s="38">
        <v>488.30000000000007</v>
      </c>
      <c r="M104" s="28">
        <v>482</v>
      </c>
      <c r="N104" s="28">
        <v>475.9</v>
      </c>
      <c r="O104" s="39">
        <v>16896000</v>
      </c>
      <c r="P104" s="40">
        <v>-3.7676206749252455E-2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8.25</v>
      </c>
      <c r="F105" s="37">
        <v>8.2833333333333332</v>
      </c>
      <c r="G105" s="38">
        <v>8.1666666666666661</v>
      </c>
      <c r="H105" s="38">
        <v>8.0833333333333321</v>
      </c>
      <c r="I105" s="38">
        <v>7.966666666666665</v>
      </c>
      <c r="J105" s="38">
        <v>8.3666666666666671</v>
      </c>
      <c r="K105" s="38">
        <v>8.4833333333333343</v>
      </c>
      <c r="L105" s="38">
        <v>8.5666666666666682</v>
      </c>
      <c r="M105" s="28">
        <v>8.4</v>
      </c>
      <c r="N105" s="28">
        <v>8.1999999999999993</v>
      </c>
      <c r="O105" s="39">
        <v>548030000</v>
      </c>
      <c r="P105" s="40">
        <v>0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83.6</v>
      </c>
      <c r="F106" s="37">
        <v>83.45</v>
      </c>
      <c r="G106" s="38">
        <v>82.65</v>
      </c>
      <c r="H106" s="38">
        <v>81.7</v>
      </c>
      <c r="I106" s="38">
        <v>80.900000000000006</v>
      </c>
      <c r="J106" s="38">
        <v>84.4</v>
      </c>
      <c r="K106" s="38">
        <v>85.199999999999989</v>
      </c>
      <c r="L106" s="38">
        <v>86.15</v>
      </c>
      <c r="M106" s="28">
        <v>84.25</v>
      </c>
      <c r="N106" s="28">
        <v>82.5</v>
      </c>
      <c r="O106" s="39">
        <v>107010000</v>
      </c>
      <c r="P106" s="40">
        <v>2.118522759805325E-2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59.25</v>
      </c>
      <c r="F107" s="37">
        <v>59.333333333333336</v>
      </c>
      <c r="G107" s="38">
        <v>58.56666666666667</v>
      </c>
      <c r="H107" s="38">
        <v>57.883333333333333</v>
      </c>
      <c r="I107" s="38">
        <v>57.116666666666667</v>
      </c>
      <c r="J107" s="38">
        <v>60.016666666666673</v>
      </c>
      <c r="K107" s="38">
        <v>60.783333333333339</v>
      </c>
      <c r="L107" s="38">
        <v>61.466666666666676</v>
      </c>
      <c r="M107" s="28">
        <v>60.1</v>
      </c>
      <c r="N107" s="28">
        <v>58.65</v>
      </c>
      <c r="O107" s="39">
        <v>164040000</v>
      </c>
      <c r="P107" s="40">
        <v>1.648653599560359E-3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149.30000000000001</v>
      </c>
      <c r="F108" s="37">
        <v>149.25000000000003</v>
      </c>
      <c r="G108" s="38">
        <v>148.35000000000005</v>
      </c>
      <c r="H108" s="38">
        <v>147.40000000000003</v>
      </c>
      <c r="I108" s="38">
        <v>146.50000000000006</v>
      </c>
      <c r="J108" s="38">
        <v>150.20000000000005</v>
      </c>
      <c r="K108" s="38">
        <v>151.10000000000002</v>
      </c>
      <c r="L108" s="38">
        <v>152.05000000000004</v>
      </c>
      <c r="M108" s="28">
        <v>150.15</v>
      </c>
      <c r="N108" s="28">
        <v>148.30000000000001</v>
      </c>
      <c r="O108" s="39">
        <v>54622500</v>
      </c>
      <c r="P108" s="40">
        <v>1.0405105438401776E-2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437.65</v>
      </c>
      <c r="F109" s="37">
        <v>440.8</v>
      </c>
      <c r="G109" s="38">
        <v>431.95000000000005</v>
      </c>
      <c r="H109" s="38">
        <v>426.25000000000006</v>
      </c>
      <c r="I109" s="38">
        <v>417.40000000000009</v>
      </c>
      <c r="J109" s="38">
        <v>446.5</v>
      </c>
      <c r="K109" s="38">
        <v>455.35</v>
      </c>
      <c r="L109" s="38">
        <v>461.04999999999995</v>
      </c>
      <c r="M109" s="28">
        <v>449.65</v>
      </c>
      <c r="N109" s="28">
        <v>435.1</v>
      </c>
      <c r="O109" s="39">
        <v>9444875</v>
      </c>
      <c r="P109" s="40">
        <v>5.4336147352264004E-2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326.14999999999998</v>
      </c>
      <c r="F110" s="37">
        <v>324.45</v>
      </c>
      <c r="G110" s="38">
        <v>322.2</v>
      </c>
      <c r="H110" s="38">
        <v>318.25</v>
      </c>
      <c r="I110" s="38">
        <v>316</v>
      </c>
      <c r="J110" s="38">
        <v>328.4</v>
      </c>
      <c r="K110" s="38">
        <v>330.65</v>
      </c>
      <c r="L110" s="38">
        <v>334.59999999999997</v>
      </c>
      <c r="M110" s="28">
        <v>326.7</v>
      </c>
      <c r="N110" s="28">
        <v>320.5</v>
      </c>
      <c r="O110" s="39">
        <v>39152032</v>
      </c>
      <c r="P110" s="40">
        <v>-6.4817673363486341E-3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249.15</v>
      </c>
      <c r="F111" s="37">
        <v>246.95000000000002</v>
      </c>
      <c r="G111" s="38">
        <v>243.00000000000003</v>
      </c>
      <c r="H111" s="38">
        <v>236.85000000000002</v>
      </c>
      <c r="I111" s="38">
        <v>232.90000000000003</v>
      </c>
      <c r="J111" s="38">
        <v>253.10000000000002</v>
      </c>
      <c r="K111" s="38">
        <v>257.05</v>
      </c>
      <c r="L111" s="38">
        <v>263.20000000000005</v>
      </c>
      <c r="M111" s="28">
        <v>250.9</v>
      </c>
      <c r="N111" s="28">
        <v>240.8</v>
      </c>
      <c r="O111" s="39">
        <v>16698200</v>
      </c>
      <c r="P111" s="40">
        <v>5.2650822669104203E-2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4478.8500000000004</v>
      </c>
      <c r="F112" s="37">
        <v>4483.1500000000005</v>
      </c>
      <c r="G112" s="38">
        <v>4428.3000000000011</v>
      </c>
      <c r="H112" s="38">
        <v>4377.7500000000009</v>
      </c>
      <c r="I112" s="38">
        <v>4322.9000000000015</v>
      </c>
      <c r="J112" s="38">
        <v>4533.7000000000007</v>
      </c>
      <c r="K112" s="38">
        <v>4588.5500000000011</v>
      </c>
      <c r="L112" s="38">
        <v>4639.1000000000004</v>
      </c>
      <c r="M112" s="28">
        <v>4538</v>
      </c>
      <c r="N112" s="28">
        <v>4432.6000000000004</v>
      </c>
      <c r="O112" s="39">
        <v>268050</v>
      </c>
      <c r="P112" s="40">
        <v>-3.3463469046291134E-3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1957.1</v>
      </c>
      <c r="F113" s="37">
        <v>1955.5666666666668</v>
      </c>
      <c r="G113" s="38">
        <v>1943.1833333333336</v>
      </c>
      <c r="H113" s="38">
        <v>1929.2666666666669</v>
      </c>
      <c r="I113" s="38">
        <v>1916.8833333333337</v>
      </c>
      <c r="J113" s="38">
        <v>1969.4833333333336</v>
      </c>
      <c r="K113" s="38">
        <v>1981.8666666666668</v>
      </c>
      <c r="L113" s="38">
        <v>1995.7833333333335</v>
      </c>
      <c r="M113" s="28">
        <v>1967.95</v>
      </c>
      <c r="N113" s="28">
        <v>1941.65</v>
      </c>
      <c r="O113" s="39">
        <v>3257700</v>
      </c>
      <c r="P113" s="40">
        <v>-1.3714804722979109E-2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1181.8499999999999</v>
      </c>
      <c r="F114" s="37">
        <v>1181.1000000000001</v>
      </c>
      <c r="G114" s="38">
        <v>1171.7500000000002</v>
      </c>
      <c r="H114" s="38">
        <v>1161.6500000000001</v>
      </c>
      <c r="I114" s="38">
        <v>1152.3000000000002</v>
      </c>
      <c r="J114" s="38">
        <v>1191.2000000000003</v>
      </c>
      <c r="K114" s="38">
        <v>1200.5500000000002</v>
      </c>
      <c r="L114" s="38">
        <v>1210.6500000000003</v>
      </c>
      <c r="M114" s="28">
        <v>1190.45</v>
      </c>
      <c r="N114" s="28">
        <v>1171</v>
      </c>
      <c r="O114" s="39">
        <v>29145150</v>
      </c>
      <c r="P114" s="40">
        <v>-8.5419058553386912E-3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203.45</v>
      </c>
      <c r="F115" s="37">
        <v>202.83333333333334</v>
      </c>
      <c r="G115" s="38">
        <v>201.41666666666669</v>
      </c>
      <c r="H115" s="38">
        <v>199.38333333333335</v>
      </c>
      <c r="I115" s="38">
        <v>197.9666666666667</v>
      </c>
      <c r="J115" s="38">
        <v>204.86666666666667</v>
      </c>
      <c r="K115" s="38">
        <v>206.28333333333336</v>
      </c>
      <c r="L115" s="38">
        <v>208.31666666666666</v>
      </c>
      <c r="M115" s="28">
        <v>204.25</v>
      </c>
      <c r="N115" s="28">
        <v>200.8</v>
      </c>
      <c r="O115" s="39">
        <v>13269200</v>
      </c>
      <c r="P115" s="40">
        <v>-1.7008919311346193E-2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1670.55</v>
      </c>
      <c r="F116" s="37">
        <v>1672.7666666666664</v>
      </c>
      <c r="G116" s="38">
        <v>1661.1833333333329</v>
      </c>
      <c r="H116" s="38">
        <v>1651.8166666666666</v>
      </c>
      <c r="I116" s="38">
        <v>1640.2333333333331</v>
      </c>
      <c r="J116" s="38">
        <v>1682.1333333333328</v>
      </c>
      <c r="K116" s="38">
        <v>1693.7166666666662</v>
      </c>
      <c r="L116" s="38">
        <v>1703.0833333333326</v>
      </c>
      <c r="M116" s="28">
        <v>1684.35</v>
      </c>
      <c r="N116" s="28">
        <v>1663.4</v>
      </c>
      <c r="O116" s="39">
        <v>26088300</v>
      </c>
      <c r="P116" s="40">
        <v>1.2929377642659957E-2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471.25</v>
      </c>
      <c r="F117" s="37">
        <v>472.5</v>
      </c>
      <c r="G117" s="38">
        <v>464.55</v>
      </c>
      <c r="H117" s="38">
        <v>457.85</v>
      </c>
      <c r="I117" s="38">
        <v>449.90000000000003</v>
      </c>
      <c r="J117" s="38">
        <v>479.2</v>
      </c>
      <c r="K117" s="38">
        <v>487.15000000000003</v>
      </c>
      <c r="L117" s="38">
        <v>493.84999999999997</v>
      </c>
      <c r="M117" s="28">
        <v>480.45</v>
      </c>
      <c r="N117" s="28">
        <v>465.8</v>
      </c>
      <c r="O117" s="39">
        <v>5066750</v>
      </c>
      <c r="P117" s="40">
        <v>1.5482513277883556E-2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76.650000000000006</v>
      </c>
      <c r="F118" s="37">
        <v>76.833333333333329</v>
      </c>
      <c r="G118" s="38">
        <v>76.166666666666657</v>
      </c>
      <c r="H118" s="38">
        <v>75.683333333333323</v>
      </c>
      <c r="I118" s="38">
        <v>75.016666666666652</v>
      </c>
      <c r="J118" s="38">
        <v>77.316666666666663</v>
      </c>
      <c r="K118" s="38">
        <v>77.98333333333332</v>
      </c>
      <c r="L118" s="38">
        <v>78.466666666666669</v>
      </c>
      <c r="M118" s="28">
        <v>77.5</v>
      </c>
      <c r="N118" s="28">
        <v>76.349999999999994</v>
      </c>
      <c r="O118" s="39">
        <v>78731250</v>
      </c>
      <c r="P118" s="40">
        <v>-3.1309980806142036E-2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871.85</v>
      </c>
      <c r="F119" s="37">
        <v>873.55000000000007</v>
      </c>
      <c r="G119" s="38">
        <v>868.65000000000009</v>
      </c>
      <c r="H119" s="38">
        <v>865.45</v>
      </c>
      <c r="I119" s="38">
        <v>860.55000000000007</v>
      </c>
      <c r="J119" s="38">
        <v>876.75000000000011</v>
      </c>
      <c r="K119" s="38">
        <v>881.65</v>
      </c>
      <c r="L119" s="38">
        <v>884.85000000000014</v>
      </c>
      <c r="M119" s="28">
        <v>878.45</v>
      </c>
      <c r="N119" s="28">
        <v>870.35</v>
      </c>
      <c r="O119" s="39">
        <v>1746550</v>
      </c>
      <c r="P119" s="40">
        <v>3.5053929121725731E-2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732.4</v>
      </c>
      <c r="F120" s="37">
        <v>733.44999999999993</v>
      </c>
      <c r="G120" s="38">
        <v>728.99999999999989</v>
      </c>
      <c r="H120" s="38">
        <v>725.59999999999991</v>
      </c>
      <c r="I120" s="38">
        <v>721.14999999999986</v>
      </c>
      <c r="J120" s="38">
        <v>736.84999999999991</v>
      </c>
      <c r="K120" s="38">
        <v>741.3</v>
      </c>
      <c r="L120" s="38">
        <v>744.69999999999993</v>
      </c>
      <c r="M120" s="28">
        <v>737.9</v>
      </c>
      <c r="N120" s="28">
        <v>730.05</v>
      </c>
      <c r="O120" s="39">
        <v>14955500</v>
      </c>
      <c r="P120" s="40">
        <v>1.4602873085598956E-2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342.4</v>
      </c>
      <c r="F121" s="37">
        <v>342.06666666666666</v>
      </c>
      <c r="G121" s="38">
        <v>339.83333333333331</v>
      </c>
      <c r="H121" s="38">
        <v>337.26666666666665</v>
      </c>
      <c r="I121" s="38">
        <v>335.0333333333333</v>
      </c>
      <c r="J121" s="38">
        <v>344.63333333333333</v>
      </c>
      <c r="K121" s="38">
        <v>346.86666666666667</v>
      </c>
      <c r="L121" s="38">
        <v>349.43333333333334</v>
      </c>
      <c r="M121" s="28">
        <v>344.3</v>
      </c>
      <c r="N121" s="28">
        <v>339.5</v>
      </c>
      <c r="O121" s="39">
        <v>80603200</v>
      </c>
      <c r="P121" s="40">
        <v>5.1185209915699859E-2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568.9</v>
      </c>
      <c r="F122" s="37">
        <v>560.4</v>
      </c>
      <c r="G122" s="38">
        <v>549.09999999999991</v>
      </c>
      <c r="H122" s="38">
        <v>529.29999999999995</v>
      </c>
      <c r="I122" s="38">
        <v>517.99999999999989</v>
      </c>
      <c r="J122" s="38">
        <v>580.19999999999993</v>
      </c>
      <c r="K122" s="38">
        <v>591.49999999999989</v>
      </c>
      <c r="L122" s="38">
        <v>611.29999999999995</v>
      </c>
      <c r="M122" s="28">
        <v>571.70000000000005</v>
      </c>
      <c r="N122" s="28">
        <v>540.6</v>
      </c>
      <c r="O122" s="39">
        <v>23480000</v>
      </c>
      <c r="P122" s="40">
        <v>-3.0753353973168213E-2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3223.45</v>
      </c>
      <c r="F123" s="37">
        <v>3194.4833333333331</v>
      </c>
      <c r="G123" s="38">
        <v>3124.1166666666663</v>
      </c>
      <c r="H123" s="38">
        <v>3024.7833333333333</v>
      </c>
      <c r="I123" s="38">
        <v>2954.4166666666665</v>
      </c>
      <c r="J123" s="38">
        <v>3293.8166666666662</v>
      </c>
      <c r="K123" s="38">
        <v>3364.1833333333329</v>
      </c>
      <c r="L123" s="38">
        <v>3463.516666666666</v>
      </c>
      <c r="M123" s="28">
        <v>3264.85</v>
      </c>
      <c r="N123" s="28">
        <v>3095.15</v>
      </c>
      <c r="O123" s="39">
        <v>487500</v>
      </c>
      <c r="P123" s="40">
        <v>4.1194644696189494E-3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750.25</v>
      </c>
      <c r="F124" s="37">
        <v>751.6</v>
      </c>
      <c r="G124" s="38">
        <v>746</v>
      </c>
      <c r="H124" s="38">
        <v>741.75</v>
      </c>
      <c r="I124" s="38">
        <v>736.15</v>
      </c>
      <c r="J124" s="38">
        <v>755.85</v>
      </c>
      <c r="K124" s="38">
        <v>761.45000000000016</v>
      </c>
      <c r="L124" s="38">
        <v>765.7</v>
      </c>
      <c r="M124" s="28">
        <v>757.2</v>
      </c>
      <c r="N124" s="28">
        <v>747.35</v>
      </c>
      <c r="O124" s="39">
        <v>23622300</v>
      </c>
      <c r="P124" s="40">
        <v>2.8656579550664831E-3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551.9</v>
      </c>
      <c r="F125" s="37">
        <v>553.05000000000007</v>
      </c>
      <c r="G125" s="38">
        <v>547.10000000000014</v>
      </c>
      <c r="H125" s="38">
        <v>542.30000000000007</v>
      </c>
      <c r="I125" s="38">
        <v>536.35000000000014</v>
      </c>
      <c r="J125" s="38">
        <v>557.85000000000014</v>
      </c>
      <c r="K125" s="38">
        <v>563.80000000000018</v>
      </c>
      <c r="L125" s="38">
        <v>568.60000000000014</v>
      </c>
      <c r="M125" s="28">
        <v>559</v>
      </c>
      <c r="N125" s="28">
        <v>548.25</v>
      </c>
      <c r="O125" s="39">
        <v>13100000</v>
      </c>
      <c r="P125" s="40">
        <v>3.1597598188798107E-2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1949.95</v>
      </c>
      <c r="F126" s="37">
        <v>1956.45</v>
      </c>
      <c r="G126" s="38">
        <v>1938.2</v>
      </c>
      <c r="H126" s="38">
        <v>1926.45</v>
      </c>
      <c r="I126" s="38">
        <v>1908.2</v>
      </c>
      <c r="J126" s="38">
        <v>1968.2</v>
      </c>
      <c r="K126" s="38">
        <v>1986.45</v>
      </c>
      <c r="L126" s="38">
        <v>1998.2</v>
      </c>
      <c r="M126" s="28">
        <v>1974.7</v>
      </c>
      <c r="N126" s="28">
        <v>1944.7</v>
      </c>
      <c r="O126" s="39">
        <v>22001600</v>
      </c>
      <c r="P126" s="40">
        <v>1.8213609208800816E-3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89.15</v>
      </c>
      <c r="F127" s="37">
        <v>88.90000000000002</v>
      </c>
      <c r="G127" s="38">
        <v>87.900000000000034</v>
      </c>
      <c r="H127" s="38">
        <v>86.65000000000002</v>
      </c>
      <c r="I127" s="38">
        <v>85.650000000000034</v>
      </c>
      <c r="J127" s="38">
        <v>90.150000000000034</v>
      </c>
      <c r="K127" s="38">
        <v>91.15</v>
      </c>
      <c r="L127" s="38">
        <v>92.400000000000034</v>
      </c>
      <c r="M127" s="28">
        <v>89.9</v>
      </c>
      <c r="N127" s="28">
        <v>87.65</v>
      </c>
      <c r="O127" s="39">
        <v>57193916</v>
      </c>
      <c r="P127" s="40">
        <v>-5.7399937946013028E-3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2444.65</v>
      </c>
      <c r="F128" s="37">
        <v>2443.5</v>
      </c>
      <c r="G128" s="38">
        <v>2429.0500000000002</v>
      </c>
      <c r="H128" s="38">
        <v>2413.4500000000003</v>
      </c>
      <c r="I128" s="38">
        <v>2399.0000000000005</v>
      </c>
      <c r="J128" s="38">
        <v>2459.1</v>
      </c>
      <c r="K128" s="38">
        <v>2473.5499999999997</v>
      </c>
      <c r="L128" s="38">
        <v>2489.1499999999996</v>
      </c>
      <c r="M128" s="28">
        <v>2457.9499999999998</v>
      </c>
      <c r="N128" s="28">
        <v>2427.9</v>
      </c>
      <c r="O128" s="39">
        <v>842250</v>
      </c>
      <c r="P128" s="40">
        <v>1.6903108964684575E-2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422</v>
      </c>
      <c r="F129" s="37">
        <v>421.01666666666665</v>
      </c>
      <c r="G129" s="38">
        <v>416.48333333333329</v>
      </c>
      <c r="H129" s="38">
        <v>410.96666666666664</v>
      </c>
      <c r="I129" s="38">
        <v>406.43333333333328</v>
      </c>
      <c r="J129" s="38">
        <v>426.5333333333333</v>
      </c>
      <c r="K129" s="38">
        <v>431.06666666666661</v>
      </c>
      <c r="L129" s="38">
        <v>436.58333333333331</v>
      </c>
      <c r="M129" s="28">
        <v>425.55</v>
      </c>
      <c r="N129" s="28">
        <v>415.5</v>
      </c>
      <c r="O129" s="39">
        <v>9298400</v>
      </c>
      <c r="P129" s="40">
        <v>-1.2038207762678369E-2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394.3</v>
      </c>
      <c r="F130" s="37">
        <v>392.63333333333338</v>
      </c>
      <c r="G130" s="38">
        <v>387.91666666666674</v>
      </c>
      <c r="H130" s="38">
        <v>381.53333333333336</v>
      </c>
      <c r="I130" s="38">
        <v>376.81666666666672</v>
      </c>
      <c r="J130" s="38">
        <v>399.01666666666677</v>
      </c>
      <c r="K130" s="38">
        <v>403.73333333333335</v>
      </c>
      <c r="L130" s="38">
        <v>410.11666666666679</v>
      </c>
      <c r="M130" s="28">
        <v>397.35</v>
      </c>
      <c r="N130" s="28">
        <v>386.25</v>
      </c>
      <c r="O130" s="39">
        <v>9814000</v>
      </c>
      <c r="P130" s="40">
        <v>-7.2225373416524866E-2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2115.4499999999998</v>
      </c>
      <c r="F131" s="37">
        <v>2110.1</v>
      </c>
      <c r="G131" s="38">
        <v>2098.35</v>
      </c>
      <c r="H131" s="38">
        <v>2081.25</v>
      </c>
      <c r="I131" s="38">
        <v>2069.5</v>
      </c>
      <c r="J131" s="38">
        <v>2127.1999999999998</v>
      </c>
      <c r="K131" s="38">
        <v>2138.9499999999998</v>
      </c>
      <c r="L131" s="38">
        <v>2156.0499999999997</v>
      </c>
      <c r="M131" s="28">
        <v>2121.85</v>
      </c>
      <c r="N131" s="28">
        <v>2093</v>
      </c>
      <c r="O131" s="39">
        <v>8153700</v>
      </c>
      <c r="P131" s="40">
        <v>-1.965805800028856E-2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44924</v>
      </c>
      <c r="E132" s="37">
        <v>5048.8999999999996</v>
      </c>
      <c r="F132" s="37">
        <v>5027.7666666666664</v>
      </c>
      <c r="G132" s="38">
        <v>4940.583333333333</v>
      </c>
      <c r="H132" s="38">
        <v>4832.2666666666664</v>
      </c>
      <c r="I132" s="38">
        <v>4745.083333333333</v>
      </c>
      <c r="J132" s="38">
        <v>5136.083333333333</v>
      </c>
      <c r="K132" s="38">
        <v>5223.2666666666673</v>
      </c>
      <c r="L132" s="38">
        <v>5331.583333333333</v>
      </c>
      <c r="M132" s="28">
        <v>5114.95</v>
      </c>
      <c r="N132" s="28">
        <v>4919.45</v>
      </c>
      <c r="O132" s="39">
        <v>1579950</v>
      </c>
      <c r="P132" s="40">
        <v>1.2983266012694748E-2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4171.3999999999996</v>
      </c>
      <c r="F133" s="37">
        <v>4076.5</v>
      </c>
      <c r="G133" s="38">
        <v>3945.25</v>
      </c>
      <c r="H133" s="38">
        <v>3719.1</v>
      </c>
      <c r="I133" s="38">
        <v>3587.85</v>
      </c>
      <c r="J133" s="38">
        <v>4302.6499999999996</v>
      </c>
      <c r="K133" s="38">
        <v>4433.8999999999996</v>
      </c>
      <c r="L133" s="38">
        <v>4660.05</v>
      </c>
      <c r="M133" s="28">
        <v>4207.75</v>
      </c>
      <c r="N133" s="28">
        <v>3850.35</v>
      </c>
      <c r="O133" s="39">
        <v>1042600</v>
      </c>
      <c r="P133" s="40">
        <v>2.6585269791256399E-2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775.95</v>
      </c>
      <c r="F134" s="37">
        <v>774.35</v>
      </c>
      <c r="G134" s="38">
        <v>769.15000000000009</v>
      </c>
      <c r="H134" s="38">
        <v>762.35</v>
      </c>
      <c r="I134" s="38">
        <v>757.15000000000009</v>
      </c>
      <c r="J134" s="38">
        <v>781.15000000000009</v>
      </c>
      <c r="K134" s="38">
        <v>786.35000000000014</v>
      </c>
      <c r="L134" s="38">
        <v>793.15000000000009</v>
      </c>
      <c r="M134" s="28">
        <v>779.55</v>
      </c>
      <c r="N134" s="28">
        <v>767.55</v>
      </c>
      <c r="O134" s="39">
        <v>6376700</v>
      </c>
      <c r="P134" s="40">
        <v>2.0034726859890477E-3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1303.95</v>
      </c>
      <c r="F135" s="37">
        <v>1307.9666666666669</v>
      </c>
      <c r="G135" s="38">
        <v>1295.0333333333338</v>
      </c>
      <c r="H135" s="38">
        <v>1286.1166666666668</v>
      </c>
      <c r="I135" s="38">
        <v>1273.1833333333336</v>
      </c>
      <c r="J135" s="38">
        <v>1316.8833333333339</v>
      </c>
      <c r="K135" s="38">
        <v>1329.8166666666668</v>
      </c>
      <c r="L135" s="38">
        <v>1338.733333333334</v>
      </c>
      <c r="M135" s="28">
        <v>1320.9</v>
      </c>
      <c r="N135" s="28">
        <v>1299.05</v>
      </c>
      <c r="O135" s="39">
        <v>11629100</v>
      </c>
      <c r="P135" s="40">
        <v>-2.701404730459839E-3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221.55</v>
      </c>
      <c r="F136" s="37">
        <v>220.23333333333335</v>
      </c>
      <c r="G136" s="38">
        <v>218.4666666666667</v>
      </c>
      <c r="H136" s="38">
        <v>215.38333333333335</v>
      </c>
      <c r="I136" s="38">
        <v>213.6166666666667</v>
      </c>
      <c r="J136" s="38">
        <v>223.31666666666669</v>
      </c>
      <c r="K136" s="38">
        <v>225.08333333333334</v>
      </c>
      <c r="L136" s="38">
        <v>228.16666666666669</v>
      </c>
      <c r="M136" s="28">
        <v>222</v>
      </c>
      <c r="N136" s="28">
        <v>217.15</v>
      </c>
      <c r="O136" s="39">
        <v>18568000</v>
      </c>
      <c r="P136" s="40">
        <v>2.6309971258014594E-2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117.4</v>
      </c>
      <c r="F137" s="37">
        <v>117.03333333333335</v>
      </c>
      <c r="G137" s="38">
        <v>116.16666666666669</v>
      </c>
      <c r="H137" s="38">
        <v>114.93333333333334</v>
      </c>
      <c r="I137" s="38">
        <v>114.06666666666668</v>
      </c>
      <c r="J137" s="38">
        <v>118.26666666666669</v>
      </c>
      <c r="K137" s="38">
        <v>119.13333333333334</v>
      </c>
      <c r="L137" s="38">
        <v>120.3666666666667</v>
      </c>
      <c r="M137" s="28">
        <v>117.9</v>
      </c>
      <c r="N137" s="28">
        <v>115.8</v>
      </c>
      <c r="O137" s="39">
        <v>37194000</v>
      </c>
      <c r="P137" s="40">
        <v>1.1586161879895562E-2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505.75</v>
      </c>
      <c r="F138" s="37">
        <v>507.41666666666669</v>
      </c>
      <c r="G138" s="38">
        <v>503.33333333333337</v>
      </c>
      <c r="H138" s="38">
        <v>500.91666666666669</v>
      </c>
      <c r="I138" s="38">
        <v>496.83333333333337</v>
      </c>
      <c r="J138" s="38">
        <v>509.83333333333337</v>
      </c>
      <c r="K138" s="38">
        <v>513.91666666666674</v>
      </c>
      <c r="L138" s="38">
        <v>516.33333333333337</v>
      </c>
      <c r="M138" s="28">
        <v>511.5</v>
      </c>
      <c r="N138" s="28">
        <v>505</v>
      </c>
      <c r="O138" s="39">
        <v>8378400</v>
      </c>
      <c r="P138" s="40">
        <v>1.4973106556185492E-2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9032.7000000000007</v>
      </c>
      <c r="F139" s="37">
        <v>9037.1666666666661</v>
      </c>
      <c r="G139" s="38">
        <v>8984.3333333333321</v>
      </c>
      <c r="H139" s="38">
        <v>8935.9666666666653</v>
      </c>
      <c r="I139" s="38">
        <v>8883.1333333333314</v>
      </c>
      <c r="J139" s="38">
        <v>9085.5333333333328</v>
      </c>
      <c r="K139" s="38">
        <v>9138.366666666665</v>
      </c>
      <c r="L139" s="38">
        <v>9186.7333333333336</v>
      </c>
      <c r="M139" s="28">
        <v>9090</v>
      </c>
      <c r="N139" s="28">
        <v>8988.7999999999993</v>
      </c>
      <c r="O139" s="39">
        <v>3007400</v>
      </c>
      <c r="P139" s="40">
        <v>2.6608128783343313E-4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932.45</v>
      </c>
      <c r="F140" s="37">
        <v>933.81666666666661</v>
      </c>
      <c r="G140" s="38">
        <v>925.68333333333317</v>
      </c>
      <c r="H140" s="38">
        <v>918.91666666666652</v>
      </c>
      <c r="I140" s="38">
        <v>910.78333333333308</v>
      </c>
      <c r="J140" s="38">
        <v>940.58333333333326</v>
      </c>
      <c r="K140" s="38">
        <v>948.7166666666667</v>
      </c>
      <c r="L140" s="38">
        <v>955.48333333333335</v>
      </c>
      <c r="M140" s="28">
        <v>941.95</v>
      </c>
      <c r="N140" s="28">
        <v>927.05</v>
      </c>
      <c r="O140" s="39">
        <v>17605625</v>
      </c>
      <c r="P140" s="40">
        <v>-1.3310448702231251E-2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1587.2</v>
      </c>
      <c r="F141" s="37">
        <v>1586.3499999999997</v>
      </c>
      <c r="G141" s="38">
        <v>1575.6999999999994</v>
      </c>
      <c r="H141" s="38">
        <v>1564.1999999999996</v>
      </c>
      <c r="I141" s="38">
        <v>1553.5499999999993</v>
      </c>
      <c r="J141" s="38">
        <v>1597.8499999999995</v>
      </c>
      <c r="K141" s="38">
        <v>1608.4999999999995</v>
      </c>
      <c r="L141" s="38">
        <v>1619.9999999999995</v>
      </c>
      <c r="M141" s="28">
        <v>1597</v>
      </c>
      <c r="N141" s="28">
        <v>1574.85</v>
      </c>
      <c r="O141" s="39">
        <v>1972000</v>
      </c>
      <c r="P141" s="40">
        <v>7.7677841373671296E-3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1486.05</v>
      </c>
      <c r="F142" s="37">
        <v>1482.1499999999999</v>
      </c>
      <c r="G142" s="38">
        <v>1470.9999999999998</v>
      </c>
      <c r="H142" s="38">
        <v>1455.9499999999998</v>
      </c>
      <c r="I142" s="38">
        <v>1444.7999999999997</v>
      </c>
      <c r="J142" s="38">
        <v>1497.1999999999998</v>
      </c>
      <c r="K142" s="38">
        <v>1508.35</v>
      </c>
      <c r="L142" s="38">
        <v>1523.3999999999999</v>
      </c>
      <c r="M142" s="28">
        <v>1493.3</v>
      </c>
      <c r="N142" s="28">
        <v>1467.1</v>
      </c>
      <c r="O142" s="39">
        <v>898100</v>
      </c>
      <c r="P142" s="40">
        <v>-3.6609718216108274E-3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706.4</v>
      </c>
      <c r="F143" s="37">
        <v>709.08333333333337</v>
      </c>
      <c r="G143" s="38">
        <v>701.51666666666677</v>
      </c>
      <c r="H143" s="38">
        <v>696.63333333333344</v>
      </c>
      <c r="I143" s="38">
        <v>689.06666666666683</v>
      </c>
      <c r="J143" s="38">
        <v>713.9666666666667</v>
      </c>
      <c r="K143" s="38">
        <v>721.5333333333333</v>
      </c>
      <c r="L143" s="38">
        <v>726.41666666666663</v>
      </c>
      <c r="M143" s="28">
        <v>716.65</v>
      </c>
      <c r="N143" s="28">
        <v>704.2</v>
      </c>
      <c r="O143" s="39">
        <v>5837650</v>
      </c>
      <c r="P143" s="40">
        <v>3.1587410980932693E-2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906.7</v>
      </c>
      <c r="F144" s="37">
        <v>912.75</v>
      </c>
      <c r="G144" s="38">
        <v>897.95</v>
      </c>
      <c r="H144" s="38">
        <v>889.2</v>
      </c>
      <c r="I144" s="38">
        <v>874.40000000000009</v>
      </c>
      <c r="J144" s="38">
        <v>921.5</v>
      </c>
      <c r="K144" s="38">
        <v>936.3</v>
      </c>
      <c r="L144" s="38">
        <v>945.05</v>
      </c>
      <c r="M144" s="28">
        <v>927.55</v>
      </c>
      <c r="N144" s="28">
        <v>904</v>
      </c>
      <c r="O144" s="39">
        <v>2883200</v>
      </c>
      <c r="P144" s="40">
        <v>4.9504950495049507E-2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74.7</v>
      </c>
      <c r="F145" s="37">
        <v>74.933333333333337</v>
      </c>
      <c r="G145" s="38">
        <v>74.01666666666668</v>
      </c>
      <c r="H145" s="38">
        <v>73.333333333333343</v>
      </c>
      <c r="I145" s="38">
        <v>72.416666666666686</v>
      </c>
      <c r="J145" s="38">
        <v>75.616666666666674</v>
      </c>
      <c r="K145" s="38">
        <v>76.533333333333331</v>
      </c>
      <c r="L145" s="38">
        <v>77.216666666666669</v>
      </c>
      <c r="M145" s="28">
        <v>75.849999999999994</v>
      </c>
      <c r="N145" s="28">
        <v>74.25</v>
      </c>
      <c r="O145" s="39">
        <v>90490500</v>
      </c>
      <c r="P145" s="40">
        <v>1.6838592233009708E-2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2152.25</v>
      </c>
      <c r="F146" s="37">
        <v>2120.4500000000003</v>
      </c>
      <c r="G146" s="38">
        <v>2076.9000000000005</v>
      </c>
      <c r="H146" s="38">
        <v>2001.5500000000002</v>
      </c>
      <c r="I146" s="38">
        <v>1958.0000000000005</v>
      </c>
      <c r="J146" s="38">
        <v>2195.8000000000006</v>
      </c>
      <c r="K146" s="38">
        <v>2239.3500000000008</v>
      </c>
      <c r="L146" s="38">
        <v>2314.7000000000007</v>
      </c>
      <c r="M146" s="28">
        <v>2164</v>
      </c>
      <c r="N146" s="28">
        <v>2045.1</v>
      </c>
      <c r="O146" s="39">
        <v>2262250</v>
      </c>
      <c r="P146" s="40">
        <v>3.1413135158547427E-2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94765.2</v>
      </c>
      <c r="F147" s="37">
        <v>94674.133333333346</v>
      </c>
      <c r="G147" s="38">
        <v>93691.066666666695</v>
      </c>
      <c r="H147" s="38">
        <v>92616.933333333349</v>
      </c>
      <c r="I147" s="38">
        <v>91633.866666666698</v>
      </c>
      <c r="J147" s="38">
        <v>95748.266666666692</v>
      </c>
      <c r="K147" s="38">
        <v>96731.333333333343</v>
      </c>
      <c r="L147" s="38">
        <v>97805.466666666689</v>
      </c>
      <c r="M147" s="28">
        <v>95657.2</v>
      </c>
      <c r="N147" s="28">
        <v>93600</v>
      </c>
      <c r="O147" s="39">
        <v>55690</v>
      </c>
      <c r="P147" s="40">
        <v>-1.590386994168581E-2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1116.2</v>
      </c>
      <c r="F148" s="37">
        <v>1106.8999999999999</v>
      </c>
      <c r="G148" s="38">
        <v>1095.7999999999997</v>
      </c>
      <c r="H148" s="38">
        <v>1075.3999999999999</v>
      </c>
      <c r="I148" s="38">
        <v>1064.2999999999997</v>
      </c>
      <c r="J148" s="38">
        <v>1127.2999999999997</v>
      </c>
      <c r="K148" s="38">
        <v>1138.3999999999996</v>
      </c>
      <c r="L148" s="38">
        <v>1158.7999999999997</v>
      </c>
      <c r="M148" s="28">
        <v>1118</v>
      </c>
      <c r="N148" s="28">
        <v>1086.5</v>
      </c>
      <c r="O148" s="39">
        <v>7063450</v>
      </c>
      <c r="P148" s="40">
        <v>-2.8305216347850638E-3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78.55</v>
      </c>
      <c r="F149" s="37">
        <v>78.699999999999989</v>
      </c>
      <c r="G149" s="38">
        <v>78.049999999999983</v>
      </c>
      <c r="H149" s="38">
        <v>77.55</v>
      </c>
      <c r="I149" s="38">
        <v>76.899999999999991</v>
      </c>
      <c r="J149" s="38">
        <v>79.199999999999974</v>
      </c>
      <c r="K149" s="38">
        <v>79.84999999999998</v>
      </c>
      <c r="L149" s="38">
        <v>80.349999999999966</v>
      </c>
      <c r="M149" s="28">
        <v>79.349999999999994</v>
      </c>
      <c r="N149" s="28">
        <v>78.2</v>
      </c>
      <c r="O149" s="39">
        <v>65140250</v>
      </c>
      <c r="P149" s="40">
        <v>-2.6562459138270489E-2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4063.25</v>
      </c>
      <c r="F150" s="37">
        <v>4061.2833333333333</v>
      </c>
      <c r="G150" s="38">
        <v>4032.3666666666668</v>
      </c>
      <c r="H150" s="38">
        <v>4001.4833333333336</v>
      </c>
      <c r="I150" s="38">
        <v>3972.5666666666671</v>
      </c>
      <c r="J150" s="38">
        <v>4092.1666666666665</v>
      </c>
      <c r="K150" s="38">
        <v>4121.0833333333339</v>
      </c>
      <c r="L150" s="38">
        <v>4151.9666666666662</v>
      </c>
      <c r="M150" s="28">
        <v>4090.2</v>
      </c>
      <c r="N150" s="28">
        <v>4030.4</v>
      </c>
      <c r="O150" s="39">
        <v>1596500</v>
      </c>
      <c r="P150" s="40">
        <v>3.710921640276086E-2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4403</v>
      </c>
      <c r="F151" s="37">
        <v>4413.2333333333336</v>
      </c>
      <c r="G151" s="38">
        <v>4366.4666666666672</v>
      </c>
      <c r="H151" s="38">
        <v>4329.9333333333334</v>
      </c>
      <c r="I151" s="38">
        <v>4283.166666666667</v>
      </c>
      <c r="J151" s="38">
        <v>4449.7666666666673</v>
      </c>
      <c r="K151" s="38">
        <v>4496.5333333333338</v>
      </c>
      <c r="L151" s="38">
        <v>4533.0666666666675</v>
      </c>
      <c r="M151" s="28">
        <v>4460</v>
      </c>
      <c r="N151" s="28">
        <v>4376.7</v>
      </c>
      <c r="O151" s="39">
        <v>336000</v>
      </c>
      <c r="P151" s="40">
        <v>-2.714440825190011E-2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20194.7</v>
      </c>
      <c r="F152" s="37">
        <v>20239.583333333332</v>
      </c>
      <c r="G152" s="38">
        <v>20062.166666666664</v>
      </c>
      <c r="H152" s="38">
        <v>19929.633333333331</v>
      </c>
      <c r="I152" s="38">
        <v>19752.216666666664</v>
      </c>
      <c r="J152" s="38">
        <v>20372.116666666665</v>
      </c>
      <c r="K152" s="38">
        <v>20549.533333333329</v>
      </c>
      <c r="L152" s="38">
        <v>20682.066666666666</v>
      </c>
      <c r="M152" s="28">
        <v>20417</v>
      </c>
      <c r="N152" s="28">
        <v>20107.05</v>
      </c>
      <c r="O152" s="39">
        <v>290720</v>
      </c>
      <c r="P152" s="40">
        <v>4.1447913788339322E-3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120.85</v>
      </c>
      <c r="F153" s="37">
        <v>120.8</v>
      </c>
      <c r="G153" s="38">
        <v>119.35</v>
      </c>
      <c r="H153" s="38">
        <v>117.85</v>
      </c>
      <c r="I153" s="38">
        <v>116.39999999999999</v>
      </c>
      <c r="J153" s="38">
        <v>122.3</v>
      </c>
      <c r="K153" s="38">
        <v>123.75000000000001</v>
      </c>
      <c r="L153" s="38">
        <v>125.25</v>
      </c>
      <c r="M153" s="28">
        <v>122.25</v>
      </c>
      <c r="N153" s="28">
        <v>119.3</v>
      </c>
      <c r="O153" s="39">
        <v>31114350</v>
      </c>
      <c r="P153" s="40">
        <v>3.2634109996166748E-2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173.25</v>
      </c>
      <c r="F154" s="37">
        <v>173.19999999999996</v>
      </c>
      <c r="G154" s="38">
        <v>171.99999999999991</v>
      </c>
      <c r="H154" s="38">
        <v>170.74999999999994</v>
      </c>
      <c r="I154" s="38">
        <v>169.5499999999999</v>
      </c>
      <c r="J154" s="38">
        <v>174.44999999999993</v>
      </c>
      <c r="K154" s="38">
        <v>175.64999999999998</v>
      </c>
      <c r="L154" s="38">
        <v>176.89999999999995</v>
      </c>
      <c r="M154" s="28">
        <v>174.4</v>
      </c>
      <c r="N154" s="28">
        <v>171.95</v>
      </c>
      <c r="O154" s="39">
        <v>57290700</v>
      </c>
      <c r="P154" s="40">
        <v>-2.8888888888888888E-2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968.65</v>
      </c>
      <c r="F155" s="37">
        <v>955.23333333333323</v>
      </c>
      <c r="G155" s="38">
        <v>936.56666666666649</v>
      </c>
      <c r="H155" s="38">
        <v>904.48333333333323</v>
      </c>
      <c r="I155" s="38">
        <v>885.81666666666649</v>
      </c>
      <c r="J155" s="38">
        <v>987.31666666666649</v>
      </c>
      <c r="K155" s="38">
        <v>1005.9833333333332</v>
      </c>
      <c r="L155" s="38">
        <v>1038.0666666666666</v>
      </c>
      <c r="M155" s="28">
        <v>973.9</v>
      </c>
      <c r="N155" s="28">
        <v>923.15</v>
      </c>
      <c r="O155" s="39">
        <v>6339900</v>
      </c>
      <c r="P155" s="40">
        <v>3.6270022883295193E-2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3149.75</v>
      </c>
      <c r="F156" s="37">
        <v>3153.1</v>
      </c>
      <c r="G156" s="38">
        <v>3131.7</v>
      </c>
      <c r="H156" s="38">
        <v>3113.65</v>
      </c>
      <c r="I156" s="38">
        <v>3092.25</v>
      </c>
      <c r="J156" s="38">
        <v>3171.1499999999996</v>
      </c>
      <c r="K156" s="38">
        <v>3192.55</v>
      </c>
      <c r="L156" s="38">
        <v>3210.5999999999995</v>
      </c>
      <c r="M156" s="28">
        <v>3174.5</v>
      </c>
      <c r="N156" s="28">
        <v>3135.05</v>
      </c>
      <c r="O156" s="39">
        <v>563600</v>
      </c>
      <c r="P156" s="40">
        <v>0.17221297836938437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141.25</v>
      </c>
      <c r="F157" s="37">
        <v>141.70000000000002</v>
      </c>
      <c r="G157" s="38">
        <v>140.55000000000004</v>
      </c>
      <c r="H157" s="38">
        <v>139.85000000000002</v>
      </c>
      <c r="I157" s="38">
        <v>138.70000000000005</v>
      </c>
      <c r="J157" s="38">
        <v>142.40000000000003</v>
      </c>
      <c r="K157" s="38">
        <v>143.55000000000001</v>
      </c>
      <c r="L157" s="38">
        <v>144.25000000000003</v>
      </c>
      <c r="M157" s="28">
        <v>142.85</v>
      </c>
      <c r="N157" s="28">
        <v>141</v>
      </c>
      <c r="O157" s="39">
        <v>39462500</v>
      </c>
      <c r="P157" s="40">
        <v>1.4148609874344513E-2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47915.95</v>
      </c>
      <c r="F158" s="37">
        <v>47916.9</v>
      </c>
      <c r="G158" s="38">
        <v>47583.8</v>
      </c>
      <c r="H158" s="38">
        <v>47251.65</v>
      </c>
      <c r="I158" s="38">
        <v>46918.55</v>
      </c>
      <c r="J158" s="38">
        <v>48249.05</v>
      </c>
      <c r="K158" s="38">
        <v>48582.149999999994</v>
      </c>
      <c r="L158" s="38">
        <v>48914.3</v>
      </c>
      <c r="M158" s="28">
        <v>48250</v>
      </c>
      <c r="N158" s="28">
        <v>47584.75</v>
      </c>
      <c r="O158" s="39">
        <v>94890</v>
      </c>
      <c r="P158" s="40">
        <v>2.2179974651457541E-3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867.9</v>
      </c>
      <c r="F159" s="37">
        <v>857.78333333333342</v>
      </c>
      <c r="G159" s="38">
        <v>844.56666666666683</v>
      </c>
      <c r="H159" s="38">
        <v>821.23333333333346</v>
      </c>
      <c r="I159" s="38">
        <v>808.01666666666688</v>
      </c>
      <c r="J159" s="38">
        <v>881.11666666666679</v>
      </c>
      <c r="K159" s="38">
        <v>894.33333333333326</v>
      </c>
      <c r="L159" s="38">
        <v>917.66666666666674</v>
      </c>
      <c r="M159" s="28">
        <v>871</v>
      </c>
      <c r="N159" s="28">
        <v>834.45</v>
      </c>
      <c r="O159" s="39">
        <v>5481575</v>
      </c>
      <c r="P159" s="40">
        <v>-2.1549185156096603E-2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4358.6000000000004</v>
      </c>
      <c r="F160" s="37">
        <v>4319.166666666667</v>
      </c>
      <c r="G160" s="38">
        <v>4208.3833333333341</v>
      </c>
      <c r="H160" s="38">
        <v>4058.166666666667</v>
      </c>
      <c r="I160" s="38">
        <v>3947.3833333333341</v>
      </c>
      <c r="J160" s="38">
        <v>4469.3833333333341</v>
      </c>
      <c r="K160" s="38">
        <v>4580.166666666667</v>
      </c>
      <c r="L160" s="38">
        <v>4730.3833333333341</v>
      </c>
      <c r="M160" s="28">
        <v>4429.95</v>
      </c>
      <c r="N160" s="28">
        <v>4168.95</v>
      </c>
      <c r="O160" s="39">
        <v>547400</v>
      </c>
      <c r="P160" s="40">
        <v>0.10019093558436339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212.7</v>
      </c>
      <c r="F161" s="37">
        <v>213.44999999999996</v>
      </c>
      <c r="G161" s="38">
        <v>211.54999999999993</v>
      </c>
      <c r="H161" s="38">
        <v>210.39999999999998</v>
      </c>
      <c r="I161" s="38">
        <v>208.49999999999994</v>
      </c>
      <c r="J161" s="38">
        <v>214.59999999999991</v>
      </c>
      <c r="K161" s="38">
        <v>216.49999999999994</v>
      </c>
      <c r="L161" s="38">
        <v>217.64999999999989</v>
      </c>
      <c r="M161" s="28">
        <v>215.35</v>
      </c>
      <c r="N161" s="28">
        <v>212.3</v>
      </c>
      <c r="O161" s="39">
        <v>13566000</v>
      </c>
      <c r="P161" s="40">
        <v>-9.6364432763907139E-3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139.30000000000001</v>
      </c>
      <c r="F162" s="37">
        <v>138.20000000000002</v>
      </c>
      <c r="G162" s="38">
        <v>136.45000000000005</v>
      </c>
      <c r="H162" s="38">
        <v>133.60000000000002</v>
      </c>
      <c r="I162" s="38">
        <v>131.85000000000005</v>
      </c>
      <c r="J162" s="38">
        <v>141.05000000000004</v>
      </c>
      <c r="K162" s="38">
        <v>142.79999999999998</v>
      </c>
      <c r="L162" s="38">
        <v>145.65000000000003</v>
      </c>
      <c r="M162" s="28">
        <v>139.94999999999999</v>
      </c>
      <c r="N162" s="28">
        <v>135.35</v>
      </c>
      <c r="O162" s="39">
        <v>46624000</v>
      </c>
      <c r="P162" s="40">
        <v>1.3203988143357586E-2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2756.8</v>
      </c>
      <c r="F163" s="37">
        <v>2762.3666666666668</v>
      </c>
      <c r="G163" s="38">
        <v>2745.7833333333338</v>
      </c>
      <c r="H163" s="38">
        <v>2734.7666666666669</v>
      </c>
      <c r="I163" s="38">
        <v>2718.1833333333338</v>
      </c>
      <c r="J163" s="38">
        <v>2773.3833333333337</v>
      </c>
      <c r="K163" s="38">
        <v>2789.9666666666667</v>
      </c>
      <c r="L163" s="38">
        <v>2800.9833333333336</v>
      </c>
      <c r="M163" s="28">
        <v>2778.95</v>
      </c>
      <c r="N163" s="28">
        <v>2751.35</v>
      </c>
      <c r="O163" s="39">
        <v>2748500</v>
      </c>
      <c r="P163" s="40">
        <v>-8.477633477633478E-3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3514.1</v>
      </c>
      <c r="F164" s="37">
        <v>3509.5499999999997</v>
      </c>
      <c r="G164" s="38">
        <v>3484.1499999999996</v>
      </c>
      <c r="H164" s="38">
        <v>3454.2</v>
      </c>
      <c r="I164" s="38">
        <v>3428.7999999999997</v>
      </c>
      <c r="J164" s="38">
        <v>3539.4999999999995</v>
      </c>
      <c r="K164" s="38">
        <v>3564.9</v>
      </c>
      <c r="L164" s="38">
        <v>3594.8499999999995</v>
      </c>
      <c r="M164" s="28">
        <v>3534.95</v>
      </c>
      <c r="N164" s="28">
        <v>3479.6</v>
      </c>
      <c r="O164" s="39">
        <v>1753000</v>
      </c>
      <c r="P164" s="40">
        <v>-3.8793694311172036E-2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53.6</v>
      </c>
      <c r="F165" s="37">
        <v>53</v>
      </c>
      <c r="G165" s="38">
        <v>52.15</v>
      </c>
      <c r="H165" s="38">
        <v>50.699999999999996</v>
      </c>
      <c r="I165" s="38">
        <v>49.849999999999994</v>
      </c>
      <c r="J165" s="38">
        <v>54.45</v>
      </c>
      <c r="K165" s="38">
        <v>55.3</v>
      </c>
      <c r="L165" s="38">
        <v>56.750000000000007</v>
      </c>
      <c r="M165" s="28">
        <v>53.85</v>
      </c>
      <c r="N165" s="28">
        <v>51.55</v>
      </c>
      <c r="O165" s="39">
        <v>233968000</v>
      </c>
      <c r="P165" s="40">
        <v>-3.3062223103881502E-2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2616.8000000000002</v>
      </c>
      <c r="F166" s="37">
        <v>2604.25</v>
      </c>
      <c r="G166" s="38">
        <v>2585.5500000000002</v>
      </c>
      <c r="H166" s="38">
        <v>2554.3000000000002</v>
      </c>
      <c r="I166" s="38">
        <v>2535.6000000000004</v>
      </c>
      <c r="J166" s="38">
        <v>2635.5</v>
      </c>
      <c r="K166" s="38">
        <v>2654.2</v>
      </c>
      <c r="L166" s="38">
        <v>2685.45</v>
      </c>
      <c r="M166" s="28">
        <v>2622.95</v>
      </c>
      <c r="N166" s="28">
        <v>2573</v>
      </c>
      <c r="O166" s="39">
        <v>1147500</v>
      </c>
      <c r="P166" s="40">
        <v>1.6746411483253589E-2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223.7</v>
      </c>
      <c r="F167" s="37">
        <v>224.05000000000004</v>
      </c>
      <c r="G167" s="38">
        <v>221.95000000000007</v>
      </c>
      <c r="H167" s="38">
        <v>220.20000000000005</v>
      </c>
      <c r="I167" s="38">
        <v>218.10000000000008</v>
      </c>
      <c r="J167" s="38">
        <v>225.80000000000007</v>
      </c>
      <c r="K167" s="38">
        <v>227.90000000000003</v>
      </c>
      <c r="L167" s="38">
        <v>229.65000000000006</v>
      </c>
      <c r="M167" s="28">
        <v>226.15</v>
      </c>
      <c r="N167" s="28">
        <v>222.3</v>
      </c>
      <c r="O167" s="39">
        <v>34349400</v>
      </c>
      <c r="P167" s="40">
        <v>1.0725351553189799E-2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1914.05</v>
      </c>
      <c r="F168" s="37">
        <v>1900.3166666666666</v>
      </c>
      <c r="G168" s="38">
        <v>1878.7333333333331</v>
      </c>
      <c r="H168" s="38">
        <v>1843.4166666666665</v>
      </c>
      <c r="I168" s="38">
        <v>1821.833333333333</v>
      </c>
      <c r="J168" s="38">
        <v>1935.6333333333332</v>
      </c>
      <c r="K168" s="38">
        <v>1957.2166666666667</v>
      </c>
      <c r="L168" s="38">
        <v>1992.5333333333333</v>
      </c>
      <c r="M168" s="28">
        <v>1921.9</v>
      </c>
      <c r="N168" s="28">
        <v>1865</v>
      </c>
      <c r="O168" s="39">
        <v>3078141</v>
      </c>
      <c r="P168" s="40">
        <v>6.4461646727656585E-2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187.85</v>
      </c>
      <c r="F169" s="37">
        <v>187.26666666666665</v>
      </c>
      <c r="G169" s="38">
        <v>183.5333333333333</v>
      </c>
      <c r="H169" s="38">
        <v>179.21666666666664</v>
      </c>
      <c r="I169" s="38">
        <v>175.48333333333329</v>
      </c>
      <c r="J169" s="38">
        <v>191.58333333333331</v>
      </c>
      <c r="K169" s="38">
        <v>195.31666666666666</v>
      </c>
      <c r="L169" s="38">
        <v>199.63333333333333</v>
      </c>
      <c r="M169" s="28">
        <v>191</v>
      </c>
      <c r="N169" s="28">
        <v>182.95</v>
      </c>
      <c r="O169" s="39">
        <v>10192000</v>
      </c>
      <c r="P169" s="40">
        <v>0.1080669710806697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684.9</v>
      </c>
      <c r="F170" s="37">
        <v>684.93333333333339</v>
      </c>
      <c r="G170" s="38">
        <v>674.91666666666674</v>
      </c>
      <c r="H170" s="38">
        <v>664.93333333333339</v>
      </c>
      <c r="I170" s="38">
        <v>654.91666666666674</v>
      </c>
      <c r="J170" s="38">
        <v>694.91666666666674</v>
      </c>
      <c r="K170" s="38">
        <v>704.93333333333339</v>
      </c>
      <c r="L170" s="38">
        <v>714.91666666666674</v>
      </c>
      <c r="M170" s="28">
        <v>694.95</v>
      </c>
      <c r="N170" s="28">
        <v>674.95</v>
      </c>
      <c r="O170" s="39">
        <v>4266150</v>
      </c>
      <c r="P170" s="40">
        <v>4.7807933194154488E-2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154.25</v>
      </c>
      <c r="F171" s="37">
        <v>154.63333333333333</v>
      </c>
      <c r="G171" s="38">
        <v>152.96666666666664</v>
      </c>
      <c r="H171" s="38">
        <v>151.68333333333331</v>
      </c>
      <c r="I171" s="38">
        <v>150.01666666666662</v>
      </c>
      <c r="J171" s="38">
        <v>155.91666666666666</v>
      </c>
      <c r="K171" s="38">
        <v>157.58333333333334</v>
      </c>
      <c r="L171" s="38">
        <v>158.86666666666667</v>
      </c>
      <c r="M171" s="28">
        <v>156.30000000000001</v>
      </c>
      <c r="N171" s="28">
        <v>153.35</v>
      </c>
      <c r="O171" s="39">
        <v>45070000</v>
      </c>
      <c r="P171" s="40">
        <v>-5.3846961267975231E-2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111.9</v>
      </c>
      <c r="F172" s="37">
        <v>111.53333333333335</v>
      </c>
      <c r="G172" s="38">
        <v>110.86666666666669</v>
      </c>
      <c r="H172" s="38">
        <v>109.83333333333334</v>
      </c>
      <c r="I172" s="38">
        <v>109.16666666666669</v>
      </c>
      <c r="J172" s="38">
        <v>112.56666666666669</v>
      </c>
      <c r="K172" s="38">
        <v>113.23333333333335</v>
      </c>
      <c r="L172" s="38">
        <v>114.26666666666669</v>
      </c>
      <c r="M172" s="28">
        <v>112.2</v>
      </c>
      <c r="N172" s="28">
        <v>110.5</v>
      </c>
      <c r="O172" s="39">
        <v>58904000</v>
      </c>
      <c r="P172" s="40">
        <v>1.1679032701291564E-2</v>
      </c>
    </row>
    <row r="173" spans="1:16" ht="12.75" customHeight="1">
      <c r="A173" s="28">
        <v>163</v>
      </c>
      <c r="B173" s="216" t="s">
        <v>79</v>
      </c>
      <c r="C173" s="30" t="s">
        <v>184</v>
      </c>
      <c r="D173" s="31">
        <v>44924</v>
      </c>
      <c r="E173" s="37">
        <v>2744.85</v>
      </c>
      <c r="F173" s="37">
        <v>2752.0333333333333</v>
      </c>
      <c r="G173" s="38">
        <v>2731.0666666666666</v>
      </c>
      <c r="H173" s="38">
        <v>2717.2833333333333</v>
      </c>
      <c r="I173" s="38">
        <v>2696.3166666666666</v>
      </c>
      <c r="J173" s="38">
        <v>2765.8166666666666</v>
      </c>
      <c r="K173" s="38">
        <v>2786.7833333333328</v>
      </c>
      <c r="L173" s="38">
        <v>2800.5666666666666</v>
      </c>
      <c r="M173" s="28">
        <v>2773</v>
      </c>
      <c r="N173" s="28">
        <v>2738.25</v>
      </c>
      <c r="O173" s="39">
        <v>26924250</v>
      </c>
      <c r="P173" s="40">
        <v>7.6912280701754389E-3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86.6</v>
      </c>
      <c r="F174" s="37">
        <v>86.316666666666663</v>
      </c>
      <c r="G174" s="38">
        <v>85.633333333333326</v>
      </c>
      <c r="H174" s="38">
        <v>84.666666666666657</v>
      </c>
      <c r="I174" s="38">
        <v>83.98333333333332</v>
      </c>
      <c r="J174" s="38">
        <v>87.283333333333331</v>
      </c>
      <c r="K174" s="38">
        <v>87.966666666666669</v>
      </c>
      <c r="L174" s="38">
        <v>88.933333333333337</v>
      </c>
      <c r="M174" s="28">
        <v>87</v>
      </c>
      <c r="N174" s="28">
        <v>85.35</v>
      </c>
      <c r="O174" s="39">
        <v>106590000</v>
      </c>
      <c r="P174" s="40">
        <v>7.2574700912853658E-3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838.2</v>
      </c>
      <c r="F175" s="37">
        <v>834.6</v>
      </c>
      <c r="G175" s="38">
        <v>829.80000000000007</v>
      </c>
      <c r="H175" s="38">
        <v>821.40000000000009</v>
      </c>
      <c r="I175" s="38">
        <v>816.60000000000014</v>
      </c>
      <c r="J175" s="38">
        <v>843</v>
      </c>
      <c r="K175" s="38">
        <v>847.8</v>
      </c>
      <c r="L175" s="38">
        <v>856.19999999999993</v>
      </c>
      <c r="M175" s="28">
        <v>839.4</v>
      </c>
      <c r="N175" s="28">
        <v>826.2</v>
      </c>
      <c r="O175" s="39">
        <v>5859200</v>
      </c>
      <c r="P175" s="40">
        <v>-4.2364016736401673E-2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1297.9000000000001</v>
      </c>
      <c r="F176" s="37">
        <v>1296.3166666666666</v>
      </c>
      <c r="G176" s="38">
        <v>1286.7833333333333</v>
      </c>
      <c r="H176" s="38">
        <v>1275.6666666666667</v>
      </c>
      <c r="I176" s="38">
        <v>1266.1333333333334</v>
      </c>
      <c r="J176" s="38">
        <v>1307.4333333333332</v>
      </c>
      <c r="K176" s="38">
        <v>1316.9666666666665</v>
      </c>
      <c r="L176" s="38">
        <v>1328.083333333333</v>
      </c>
      <c r="M176" s="28">
        <v>1305.8499999999999</v>
      </c>
      <c r="N176" s="28">
        <v>1285.2</v>
      </c>
      <c r="O176" s="39">
        <v>5465250</v>
      </c>
      <c r="P176" s="40">
        <v>-7.4911468264777991E-3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608.6</v>
      </c>
      <c r="F177" s="37">
        <v>607.58333333333337</v>
      </c>
      <c r="G177" s="38">
        <v>604.66666666666674</v>
      </c>
      <c r="H177" s="38">
        <v>600.73333333333335</v>
      </c>
      <c r="I177" s="38">
        <v>597.81666666666672</v>
      </c>
      <c r="J177" s="38">
        <v>611.51666666666677</v>
      </c>
      <c r="K177" s="38">
        <v>614.43333333333351</v>
      </c>
      <c r="L177" s="38">
        <v>618.36666666666679</v>
      </c>
      <c r="M177" s="28">
        <v>610.5</v>
      </c>
      <c r="N177" s="28">
        <v>603.65</v>
      </c>
      <c r="O177" s="39">
        <v>59662500</v>
      </c>
      <c r="P177" s="40">
        <v>-5.6001400035000874E-3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24083.3</v>
      </c>
      <c r="F178" s="37">
        <v>23944.433333333334</v>
      </c>
      <c r="G178" s="38">
        <v>23710.866666666669</v>
      </c>
      <c r="H178" s="38">
        <v>23338.433333333334</v>
      </c>
      <c r="I178" s="38">
        <v>23104.866666666669</v>
      </c>
      <c r="J178" s="38">
        <v>24316.866666666669</v>
      </c>
      <c r="K178" s="38">
        <v>24550.433333333334</v>
      </c>
      <c r="L178" s="38">
        <v>24922.866666666669</v>
      </c>
      <c r="M178" s="28">
        <v>24178</v>
      </c>
      <c r="N178" s="28">
        <v>23572</v>
      </c>
      <c r="O178" s="39">
        <v>274075</v>
      </c>
      <c r="P178" s="40">
        <v>-9.8446531791907509E-3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2798.55</v>
      </c>
      <c r="F179" s="37">
        <v>2794.0666666666671</v>
      </c>
      <c r="G179" s="38">
        <v>2772.5333333333342</v>
      </c>
      <c r="H179" s="38">
        <v>2746.5166666666673</v>
      </c>
      <c r="I179" s="38">
        <v>2724.9833333333345</v>
      </c>
      <c r="J179" s="38">
        <v>2820.0833333333339</v>
      </c>
      <c r="K179" s="38">
        <v>2841.6166666666668</v>
      </c>
      <c r="L179" s="38">
        <v>2867.6333333333337</v>
      </c>
      <c r="M179" s="28">
        <v>2815.6</v>
      </c>
      <c r="N179" s="28">
        <v>2768.05</v>
      </c>
      <c r="O179" s="39">
        <v>1999525</v>
      </c>
      <c r="P179" s="40">
        <v>1.408647140864714E-2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2411.4</v>
      </c>
      <c r="F180" s="37">
        <v>2398.7333333333336</v>
      </c>
      <c r="G180" s="38">
        <v>2375.0666666666671</v>
      </c>
      <c r="H180" s="38">
        <v>2338.7333333333336</v>
      </c>
      <c r="I180" s="38">
        <v>2315.0666666666671</v>
      </c>
      <c r="J180" s="38">
        <v>2435.0666666666671</v>
      </c>
      <c r="K180" s="38">
        <v>2458.7333333333331</v>
      </c>
      <c r="L180" s="38">
        <v>2495.0666666666671</v>
      </c>
      <c r="M180" s="28">
        <v>2422.4</v>
      </c>
      <c r="N180" s="28">
        <v>2362.4</v>
      </c>
      <c r="O180" s="39">
        <v>4245375</v>
      </c>
      <c r="P180" s="40">
        <v>-3.5607803049663517E-2</v>
      </c>
    </row>
    <row r="181" spans="1:16" ht="12.75" customHeight="1">
      <c r="A181" s="28">
        <v>171</v>
      </c>
      <c r="B181" s="29" t="s">
        <v>63</v>
      </c>
      <c r="C181" s="30" t="s">
        <v>191</v>
      </c>
      <c r="D181" s="31">
        <v>44924</v>
      </c>
      <c r="E181" s="37">
        <v>1265.8</v>
      </c>
      <c r="F181" s="37">
        <v>1268.1833333333334</v>
      </c>
      <c r="G181" s="38">
        <v>1240.3166666666668</v>
      </c>
      <c r="H181" s="38">
        <v>1214.8333333333335</v>
      </c>
      <c r="I181" s="38">
        <v>1186.9666666666669</v>
      </c>
      <c r="J181" s="38">
        <v>1293.6666666666667</v>
      </c>
      <c r="K181" s="38">
        <v>1321.5333333333335</v>
      </c>
      <c r="L181" s="38">
        <v>1347.0166666666667</v>
      </c>
      <c r="M181" s="28">
        <v>1296.05</v>
      </c>
      <c r="N181" s="28">
        <v>1242.7</v>
      </c>
      <c r="O181" s="39">
        <v>6061200</v>
      </c>
      <c r="P181" s="40">
        <v>2.475147088658957E-2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1052.0999999999999</v>
      </c>
      <c r="F182" s="37">
        <v>1053.75</v>
      </c>
      <c r="G182" s="38">
        <v>1044.55</v>
      </c>
      <c r="H182" s="38">
        <v>1037</v>
      </c>
      <c r="I182" s="38">
        <v>1027.8</v>
      </c>
      <c r="J182" s="38">
        <v>1061.3</v>
      </c>
      <c r="K182" s="38">
        <v>1070.4999999999998</v>
      </c>
      <c r="L182" s="38">
        <v>1078.05</v>
      </c>
      <c r="M182" s="28">
        <v>1062.95</v>
      </c>
      <c r="N182" s="28">
        <v>1046.2</v>
      </c>
      <c r="O182" s="39">
        <v>17105200</v>
      </c>
      <c r="P182" s="40">
        <v>-3.4302877015491624E-2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498.9</v>
      </c>
      <c r="F183" s="37">
        <v>497.9666666666667</v>
      </c>
      <c r="G183" s="38">
        <v>494.93333333333339</v>
      </c>
      <c r="H183" s="38">
        <v>490.9666666666667</v>
      </c>
      <c r="I183" s="38">
        <v>487.93333333333339</v>
      </c>
      <c r="J183" s="38">
        <v>501.93333333333339</v>
      </c>
      <c r="K183" s="38">
        <v>504.9666666666667</v>
      </c>
      <c r="L183" s="38">
        <v>508.93333333333339</v>
      </c>
      <c r="M183" s="28">
        <v>501</v>
      </c>
      <c r="N183" s="28">
        <v>494</v>
      </c>
      <c r="O183" s="39">
        <v>9547500</v>
      </c>
      <c r="P183" s="40">
        <v>-1.3025275236470771E-2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612.29999999999995</v>
      </c>
      <c r="F184" s="37">
        <v>612.76666666666665</v>
      </c>
      <c r="G184" s="38">
        <v>607.23333333333335</v>
      </c>
      <c r="H184" s="38">
        <v>602.16666666666674</v>
      </c>
      <c r="I184" s="38">
        <v>596.63333333333344</v>
      </c>
      <c r="J184" s="38">
        <v>617.83333333333326</v>
      </c>
      <c r="K184" s="38">
        <v>623.36666666666656</v>
      </c>
      <c r="L184" s="38">
        <v>628.43333333333317</v>
      </c>
      <c r="M184" s="28">
        <v>618.29999999999995</v>
      </c>
      <c r="N184" s="28">
        <v>607.70000000000005</v>
      </c>
      <c r="O184" s="39">
        <v>1706000</v>
      </c>
      <c r="P184" s="40">
        <v>2.1556886227544911E-2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1057.25</v>
      </c>
      <c r="F185" s="37">
        <v>1055.8500000000001</v>
      </c>
      <c r="G185" s="38">
        <v>1045.7000000000003</v>
      </c>
      <c r="H185" s="38">
        <v>1034.1500000000001</v>
      </c>
      <c r="I185" s="38">
        <v>1024.0000000000002</v>
      </c>
      <c r="J185" s="38">
        <v>1067.4000000000003</v>
      </c>
      <c r="K185" s="38">
        <v>1077.5500000000004</v>
      </c>
      <c r="L185" s="38">
        <v>1089.1000000000004</v>
      </c>
      <c r="M185" s="28">
        <v>1066</v>
      </c>
      <c r="N185" s="28">
        <v>1044.3</v>
      </c>
      <c r="O185" s="39">
        <v>7716500</v>
      </c>
      <c r="P185" s="40">
        <v>4.9578346028291621E-2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1306.75</v>
      </c>
      <c r="F186" s="37">
        <v>1311.1333333333334</v>
      </c>
      <c r="G186" s="38">
        <v>1298.2666666666669</v>
      </c>
      <c r="H186" s="38">
        <v>1289.7833333333335</v>
      </c>
      <c r="I186" s="38">
        <v>1276.916666666667</v>
      </c>
      <c r="J186" s="38">
        <v>1319.6166666666668</v>
      </c>
      <c r="K186" s="38">
        <v>1332.4833333333331</v>
      </c>
      <c r="L186" s="38">
        <v>1340.9666666666667</v>
      </c>
      <c r="M186" s="28">
        <v>1324</v>
      </c>
      <c r="N186" s="28">
        <v>1302.6500000000001</v>
      </c>
      <c r="O186" s="39">
        <v>2927500</v>
      </c>
      <c r="P186" s="40">
        <v>-2.5628224330171409E-2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819.5</v>
      </c>
      <c r="F187" s="37">
        <v>820.1</v>
      </c>
      <c r="G187" s="38">
        <v>815.75</v>
      </c>
      <c r="H187" s="38">
        <v>812</v>
      </c>
      <c r="I187" s="38">
        <v>807.65</v>
      </c>
      <c r="J187" s="38">
        <v>823.85</v>
      </c>
      <c r="K187" s="38">
        <v>828.20000000000016</v>
      </c>
      <c r="L187" s="38">
        <v>831.95</v>
      </c>
      <c r="M187" s="28">
        <v>824.45</v>
      </c>
      <c r="N187" s="28">
        <v>816.35</v>
      </c>
      <c r="O187" s="39">
        <v>8678700</v>
      </c>
      <c r="P187" s="40">
        <v>-1.4008179959100205E-2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442</v>
      </c>
      <c r="F188" s="37">
        <v>442.86666666666662</v>
      </c>
      <c r="G188" s="38">
        <v>438.63333333333321</v>
      </c>
      <c r="H188" s="38">
        <v>435.26666666666659</v>
      </c>
      <c r="I188" s="38">
        <v>431.03333333333319</v>
      </c>
      <c r="J188" s="38">
        <v>446.23333333333323</v>
      </c>
      <c r="K188" s="38">
        <v>450.4666666666667</v>
      </c>
      <c r="L188" s="38">
        <v>453.83333333333326</v>
      </c>
      <c r="M188" s="28">
        <v>447.1</v>
      </c>
      <c r="N188" s="28">
        <v>439.5</v>
      </c>
      <c r="O188" s="39">
        <v>58556100</v>
      </c>
      <c r="P188" s="40">
        <v>-5.1567606827260621E-3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226.75</v>
      </c>
      <c r="F189" s="37">
        <v>226.98333333333335</v>
      </c>
      <c r="G189" s="38">
        <v>224.8666666666667</v>
      </c>
      <c r="H189" s="38">
        <v>222.98333333333335</v>
      </c>
      <c r="I189" s="38">
        <v>220.8666666666667</v>
      </c>
      <c r="J189" s="38">
        <v>228.8666666666667</v>
      </c>
      <c r="K189" s="38">
        <v>230.98333333333338</v>
      </c>
      <c r="L189" s="38">
        <v>232.8666666666667</v>
      </c>
      <c r="M189" s="28">
        <v>229.1</v>
      </c>
      <c r="N189" s="28">
        <v>225.1</v>
      </c>
      <c r="O189" s="39">
        <v>100649250</v>
      </c>
      <c r="P189" s="40">
        <v>1.1669719791030599E-2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111.65</v>
      </c>
      <c r="F190" s="37">
        <v>110.83333333333333</v>
      </c>
      <c r="G190" s="38">
        <v>109.41666666666666</v>
      </c>
      <c r="H190" s="38">
        <v>107.18333333333332</v>
      </c>
      <c r="I190" s="38">
        <v>105.76666666666665</v>
      </c>
      <c r="J190" s="38">
        <v>113.06666666666666</v>
      </c>
      <c r="K190" s="38">
        <v>114.48333333333332</v>
      </c>
      <c r="L190" s="38">
        <v>116.71666666666667</v>
      </c>
      <c r="M190" s="28">
        <v>112.25</v>
      </c>
      <c r="N190" s="28">
        <v>108.6</v>
      </c>
      <c r="O190" s="39">
        <v>209325250</v>
      </c>
      <c r="P190" s="40">
        <v>2.9527091912203197E-2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3493.9</v>
      </c>
      <c r="F191" s="37">
        <v>3477.6166666666668</v>
      </c>
      <c r="G191" s="38">
        <v>3455.2833333333338</v>
      </c>
      <c r="H191" s="38">
        <v>3416.666666666667</v>
      </c>
      <c r="I191" s="38">
        <v>3394.3333333333339</v>
      </c>
      <c r="J191" s="38">
        <v>3516.2333333333336</v>
      </c>
      <c r="K191" s="38">
        <v>3538.5666666666666</v>
      </c>
      <c r="L191" s="38">
        <v>3577.1833333333334</v>
      </c>
      <c r="M191" s="28">
        <v>3499.95</v>
      </c>
      <c r="N191" s="28">
        <v>3439</v>
      </c>
      <c r="O191" s="39">
        <v>9173900</v>
      </c>
      <c r="P191" s="40">
        <v>-2.0220063065877408E-2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1110.6500000000001</v>
      </c>
      <c r="F192" s="37">
        <v>1108.3333333333333</v>
      </c>
      <c r="G192" s="38">
        <v>1099.8666666666666</v>
      </c>
      <c r="H192" s="38">
        <v>1089.0833333333333</v>
      </c>
      <c r="I192" s="38">
        <v>1080.6166666666666</v>
      </c>
      <c r="J192" s="38">
        <v>1119.1166666666666</v>
      </c>
      <c r="K192" s="38">
        <v>1127.5833333333333</v>
      </c>
      <c r="L192" s="38">
        <v>1138.3666666666666</v>
      </c>
      <c r="M192" s="28">
        <v>1116.8</v>
      </c>
      <c r="N192" s="28">
        <v>1097.55</v>
      </c>
      <c r="O192" s="39">
        <v>12639000</v>
      </c>
      <c r="P192" s="40">
        <v>4.8177828658652931E-3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2660.15</v>
      </c>
      <c r="F193" s="37">
        <v>2663</v>
      </c>
      <c r="G193" s="38">
        <v>2646.35</v>
      </c>
      <c r="H193" s="38">
        <v>2632.5499999999997</v>
      </c>
      <c r="I193" s="38">
        <v>2615.8999999999996</v>
      </c>
      <c r="J193" s="38">
        <v>2676.8</v>
      </c>
      <c r="K193" s="38">
        <v>2693.45</v>
      </c>
      <c r="L193" s="38">
        <v>2707.2500000000005</v>
      </c>
      <c r="M193" s="28">
        <v>2679.65</v>
      </c>
      <c r="N193" s="28">
        <v>2649.2</v>
      </c>
      <c r="O193" s="39">
        <v>5967000</v>
      </c>
      <c r="P193" s="40">
        <v>-1.0672358591248667E-3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1653.4</v>
      </c>
      <c r="F194" s="37">
        <v>1654.5</v>
      </c>
      <c r="G194" s="38">
        <v>1641.25</v>
      </c>
      <c r="H194" s="38">
        <v>1629.1</v>
      </c>
      <c r="I194" s="38">
        <v>1615.85</v>
      </c>
      <c r="J194" s="38">
        <v>1666.65</v>
      </c>
      <c r="K194" s="38">
        <v>1679.9</v>
      </c>
      <c r="L194" s="38">
        <v>1692.0500000000002</v>
      </c>
      <c r="M194" s="28">
        <v>1667.75</v>
      </c>
      <c r="N194" s="28">
        <v>1642.35</v>
      </c>
      <c r="O194" s="39">
        <v>1543500</v>
      </c>
      <c r="P194" s="40">
        <v>5.2147239263803678E-2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547.25</v>
      </c>
      <c r="F195" s="37">
        <v>547.26666666666665</v>
      </c>
      <c r="G195" s="38">
        <v>543.73333333333335</v>
      </c>
      <c r="H195" s="38">
        <v>540.2166666666667</v>
      </c>
      <c r="I195" s="38">
        <v>536.68333333333339</v>
      </c>
      <c r="J195" s="38">
        <v>550.7833333333333</v>
      </c>
      <c r="K195" s="38">
        <v>554.31666666666661</v>
      </c>
      <c r="L195" s="38">
        <v>557.83333333333326</v>
      </c>
      <c r="M195" s="28">
        <v>550.79999999999995</v>
      </c>
      <c r="N195" s="28">
        <v>543.75</v>
      </c>
      <c r="O195" s="39">
        <v>3055500</v>
      </c>
      <c r="P195" s="40">
        <v>1.2425447316103381E-2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1476.6</v>
      </c>
      <c r="F196" s="37">
        <v>1477.9499999999998</v>
      </c>
      <c r="G196" s="38">
        <v>1466.8499999999997</v>
      </c>
      <c r="H196" s="38">
        <v>1457.1</v>
      </c>
      <c r="I196" s="38">
        <v>1445.9999999999998</v>
      </c>
      <c r="J196" s="38">
        <v>1487.6999999999996</v>
      </c>
      <c r="K196" s="38">
        <v>1498.8</v>
      </c>
      <c r="L196" s="38">
        <v>1508.5499999999995</v>
      </c>
      <c r="M196" s="28">
        <v>1489.05</v>
      </c>
      <c r="N196" s="28">
        <v>1468.2</v>
      </c>
      <c r="O196" s="39">
        <v>4623625</v>
      </c>
      <c r="P196" s="40">
        <v>1.0578714708019825E-2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1054.5</v>
      </c>
      <c r="F197" s="37">
        <v>1054.9333333333334</v>
      </c>
      <c r="G197" s="38">
        <v>1045.5666666666668</v>
      </c>
      <c r="H197" s="38">
        <v>1036.6333333333334</v>
      </c>
      <c r="I197" s="38">
        <v>1027.2666666666669</v>
      </c>
      <c r="J197" s="38">
        <v>1063.8666666666668</v>
      </c>
      <c r="K197" s="38">
        <v>1073.2333333333336</v>
      </c>
      <c r="L197" s="38">
        <v>1082.1666666666667</v>
      </c>
      <c r="M197" s="28">
        <v>1064.3</v>
      </c>
      <c r="N197" s="28">
        <v>1046</v>
      </c>
      <c r="O197" s="39">
        <v>7578200</v>
      </c>
      <c r="P197" s="40">
        <v>-5.1764911973373039E-2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1713.25</v>
      </c>
      <c r="F198" s="37">
        <v>1710.7333333333333</v>
      </c>
      <c r="G198" s="38">
        <v>1702.5166666666667</v>
      </c>
      <c r="H198" s="38">
        <v>1691.7833333333333</v>
      </c>
      <c r="I198" s="38">
        <v>1683.5666666666666</v>
      </c>
      <c r="J198" s="38">
        <v>1721.4666666666667</v>
      </c>
      <c r="K198" s="38">
        <v>1729.6833333333334</v>
      </c>
      <c r="L198" s="38">
        <v>1740.4166666666667</v>
      </c>
      <c r="M198" s="28">
        <v>1718.95</v>
      </c>
      <c r="N198" s="28">
        <v>1700</v>
      </c>
      <c r="O198" s="39">
        <v>962000</v>
      </c>
      <c r="P198" s="40">
        <v>5.434782608695652E-3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7311.85</v>
      </c>
      <c r="F199" s="37">
        <v>7246.916666666667</v>
      </c>
      <c r="G199" s="38">
        <v>7157.6833333333343</v>
      </c>
      <c r="H199" s="38">
        <v>7003.5166666666673</v>
      </c>
      <c r="I199" s="38">
        <v>6914.2833333333347</v>
      </c>
      <c r="J199" s="38">
        <v>7401.0833333333339</v>
      </c>
      <c r="K199" s="38">
        <v>7490.3166666666657</v>
      </c>
      <c r="L199" s="38">
        <v>7644.4833333333336</v>
      </c>
      <c r="M199" s="28">
        <v>7336.15</v>
      </c>
      <c r="N199" s="28">
        <v>7092.75</v>
      </c>
      <c r="O199" s="39">
        <v>1857200</v>
      </c>
      <c r="P199" s="40">
        <v>-6.574777403289904E-2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785.1</v>
      </c>
      <c r="F200" s="37">
        <v>787.25</v>
      </c>
      <c r="G200" s="38">
        <v>779.85</v>
      </c>
      <c r="H200" s="38">
        <v>774.6</v>
      </c>
      <c r="I200" s="38">
        <v>767.2</v>
      </c>
      <c r="J200" s="38">
        <v>792.5</v>
      </c>
      <c r="K200" s="38">
        <v>799.90000000000009</v>
      </c>
      <c r="L200" s="38">
        <v>805.15</v>
      </c>
      <c r="M200" s="28">
        <v>794.65</v>
      </c>
      <c r="N200" s="28">
        <v>782</v>
      </c>
      <c r="O200" s="39">
        <v>16786900</v>
      </c>
      <c r="P200" s="40">
        <v>1.334065761594601E-2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312.89999999999998</v>
      </c>
      <c r="F201" s="37">
        <v>311.71666666666664</v>
      </c>
      <c r="G201" s="38">
        <v>308.2833333333333</v>
      </c>
      <c r="H201" s="38">
        <v>303.66666666666669</v>
      </c>
      <c r="I201" s="38">
        <v>300.23333333333335</v>
      </c>
      <c r="J201" s="38">
        <v>316.33333333333326</v>
      </c>
      <c r="K201" s="38">
        <v>319.76666666666654</v>
      </c>
      <c r="L201" s="38">
        <v>324.38333333333321</v>
      </c>
      <c r="M201" s="28">
        <v>315.14999999999998</v>
      </c>
      <c r="N201" s="28">
        <v>307.10000000000002</v>
      </c>
      <c r="O201" s="39">
        <v>34186500</v>
      </c>
      <c r="P201" s="40">
        <v>5.0670297315737391E-2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848.6</v>
      </c>
      <c r="F202" s="37">
        <v>842.1</v>
      </c>
      <c r="G202" s="38">
        <v>830.75</v>
      </c>
      <c r="H202" s="38">
        <v>812.9</v>
      </c>
      <c r="I202" s="38">
        <v>801.55</v>
      </c>
      <c r="J202" s="38">
        <v>859.95</v>
      </c>
      <c r="K202" s="38">
        <v>871.30000000000018</v>
      </c>
      <c r="L202" s="38">
        <v>889.15000000000009</v>
      </c>
      <c r="M202" s="28">
        <v>853.45</v>
      </c>
      <c r="N202" s="28">
        <v>824.25</v>
      </c>
      <c r="O202" s="39">
        <v>7358700</v>
      </c>
      <c r="P202" s="40">
        <v>6.4555836695616492E-3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1532.9</v>
      </c>
      <c r="F203" s="37">
        <v>1532.2</v>
      </c>
      <c r="G203" s="38">
        <v>1523</v>
      </c>
      <c r="H203" s="38">
        <v>1513.1</v>
      </c>
      <c r="I203" s="38">
        <v>1503.8999999999999</v>
      </c>
      <c r="J203" s="38">
        <v>1542.1000000000001</v>
      </c>
      <c r="K203" s="38">
        <v>1551.3000000000004</v>
      </c>
      <c r="L203" s="38">
        <v>1561.2000000000003</v>
      </c>
      <c r="M203" s="28">
        <v>1541.4</v>
      </c>
      <c r="N203" s="28">
        <v>1522.3</v>
      </c>
      <c r="O203" s="39">
        <v>833000</v>
      </c>
      <c r="P203" s="40">
        <v>3.7489102005231034E-2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416.1</v>
      </c>
      <c r="F204" s="37">
        <v>416.06666666666661</v>
      </c>
      <c r="G204" s="38">
        <v>413.43333333333322</v>
      </c>
      <c r="H204" s="38">
        <v>410.76666666666659</v>
      </c>
      <c r="I204" s="38">
        <v>408.13333333333321</v>
      </c>
      <c r="J204" s="38">
        <v>418.73333333333323</v>
      </c>
      <c r="K204" s="38">
        <v>421.36666666666667</v>
      </c>
      <c r="L204" s="38">
        <v>424.03333333333325</v>
      </c>
      <c r="M204" s="28">
        <v>418.7</v>
      </c>
      <c r="N204" s="28">
        <v>413.4</v>
      </c>
      <c r="O204" s="39">
        <v>40991000</v>
      </c>
      <c r="P204" s="40">
        <v>-2.5091566379679398E-2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268.35000000000002</v>
      </c>
      <c r="F205" s="37">
        <v>268.23333333333329</v>
      </c>
      <c r="G205" s="38">
        <v>265.26666666666659</v>
      </c>
      <c r="H205" s="38">
        <v>262.18333333333328</v>
      </c>
      <c r="I205" s="38">
        <v>259.21666666666658</v>
      </c>
      <c r="J205" s="38">
        <v>271.31666666666661</v>
      </c>
      <c r="K205" s="38">
        <v>274.2833333333333</v>
      </c>
      <c r="L205" s="38">
        <v>277.36666666666662</v>
      </c>
      <c r="M205" s="28">
        <v>271.2</v>
      </c>
      <c r="N205" s="28">
        <v>265.14999999999998</v>
      </c>
      <c r="O205" s="39">
        <v>89535000</v>
      </c>
      <c r="P205" s="40">
        <v>8.1067387265664585E-3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414.1</v>
      </c>
      <c r="F206" s="37">
        <v>413.91666666666669</v>
      </c>
      <c r="G206" s="38">
        <v>411.08333333333337</v>
      </c>
      <c r="H206" s="38">
        <v>408.06666666666666</v>
      </c>
      <c r="I206" s="38">
        <v>405.23333333333335</v>
      </c>
      <c r="J206" s="38">
        <v>416.93333333333339</v>
      </c>
      <c r="K206" s="38">
        <v>419.76666666666677</v>
      </c>
      <c r="L206" s="38">
        <v>422.78333333333342</v>
      </c>
      <c r="M206" s="28">
        <v>416.75</v>
      </c>
      <c r="N206" s="28">
        <v>410.9</v>
      </c>
      <c r="O206" s="39">
        <v>9640800</v>
      </c>
      <c r="P206" s="40">
        <v>7.3349633251833741E-3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261"/>
      <c r="C209" s="240"/>
      <c r="D209" s="262"/>
      <c r="E209" s="241"/>
      <c r="F209" s="241"/>
      <c r="G209" s="263"/>
      <c r="H209" s="263"/>
      <c r="I209" s="263"/>
      <c r="J209" s="263"/>
      <c r="K209" s="263"/>
      <c r="L209" s="263"/>
      <c r="M209" s="240"/>
      <c r="N209" s="240"/>
      <c r="O209" s="264"/>
      <c r="P209" s="265"/>
    </row>
    <row r="210" spans="1:16" ht="12.75" customHeight="1">
      <c r="A210" s="28"/>
      <c r="B210" s="261"/>
      <c r="C210" s="240"/>
      <c r="D210" s="262"/>
      <c r="E210" s="241"/>
      <c r="F210" s="241"/>
      <c r="G210" s="263"/>
      <c r="H210" s="263"/>
      <c r="I210" s="263"/>
      <c r="J210" s="263"/>
      <c r="K210" s="263"/>
      <c r="L210" s="263"/>
      <c r="M210" s="240"/>
      <c r="N210" s="240"/>
      <c r="O210" s="264"/>
      <c r="P210" s="265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240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4" t="s">
        <v>16</v>
      </c>
      <c r="B8" s="376"/>
      <c r="C8" s="380" t="s">
        <v>20</v>
      </c>
      <c r="D8" s="380" t="s">
        <v>21</v>
      </c>
      <c r="E8" s="371" t="s">
        <v>22</v>
      </c>
      <c r="F8" s="372"/>
      <c r="G8" s="373"/>
      <c r="H8" s="371" t="s">
        <v>23</v>
      </c>
      <c r="I8" s="372"/>
      <c r="J8" s="373"/>
      <c r="K8" s="23"/>
      <c r="L8" s="50"/>
      <c r="M8" s="50"/>
      <c r="N8" s="1"/>
      <c r="O8" s="1"/>
    </row>
    <row r="9" spans="1:15" ht="36" customHeight="1">
      <c r="A9" s="378"/>
      <c r="B9" s="379"/>
      <c r="C9" s="379"/>
      <c r="D9" s="37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7">
        <v>1</v>
      </c>
      <c r="B10" s="312" t="s">
        <v>229</v>
      </c>
      <c r="C10" s="312">
        <v>18812.5</v>
      </c>
      <c r="D10" s="312">
        <v>18826.100000000002</v>
      </c>
      <c r="E10" s="312">
        <v>18764.600000000006</v>
      </c>
      <c r="F10" s="312">
        <v>18716.700000000004</v>
      </c>
      <c r="G10" s="312">
        <v>18655.200000000008</v>
      </c>
      <c r="H10" s="312">
        <v>18874.000000000004</v>
      </c>
      <c r="I10" s="312">
        <v>18935.499999999996</v>
      </c>
      <c r="J10" s="312">
        <v>18983.400000000001</v>
      </c>
      <c r="K10" s="312">
        <v>18887.599999999999</v>
      </c>
      <c r="L10" s="312">
        <v>18778.2</v>
      </c>
      <c r="M10" s="313"/>
      <c r="N10" s="1"/>
      <c r="O10" s="1"/>
    </row>
    <row r="11" spans="1:15" ht="12.75" customHeight="1">
      <c r="A11" s="227">
        <v>2</v>
      </c>
      <c r="B11" s="319" t="s">
        <v>230</v>
      </c>
      <c r="C11" s="312">
        <v>43260.65</v>
      </c>
      <c r="D11" s="312">
        <v>43292.51666666667</v>
      </c>
      <c r="E11" s="312">
        <v>43069.983333333337</v>
      </c>
      <c r="F11" s="312">
        <v>42879.316666666666</v>
      </c>
      <c r="G11" s="312">
        <v>42656.783333333333</v>
      </c>
      <c r="H11" s="312">
        <v>43483.183333333342</v>
      </c>
      <c r="I11" s="312">
        <v>43705.716666666682</v>
      </c>
      <c r="J11" s="312">
        <v>43896.383333333346</v>
      </c>
      <c r="K11" s="312">
        <v>43515.05</v>
      </c>
      <c r="L11" s="312">
        <v>43101.85</v>
      </c>
      <c r="M11" s="313"/>
      <c r="N11" s="1"/>
      <c r="O11" s="1"/>
    </row>
    <row r="12" spans="1:15" ht="12.75" customHeight="1">
      <c r="A12" s="227">
        <v>3</v>
      </c>
      <c r="B12" s="259" t="s">
        <v>231</v>
      </c>
      <c r="C12" s="260">
        <v>2844.75</v>
      </c>
      <c r="D12" s="260">
        <v>2855</v>
      </c>
      <c r="E12" s="260">
        <v>2831.45</v>
      </c>
      <c r="F12" s="260">
        <v>2818.1499999999996</v>
      </c>
      <c r="G12" s="260">
        <v>2794.5999999999995</v>
      </c>
      <c r="H12" s="260">
        <v>2868.3</v>
      </c>
      <c r="I12" s="260">
        <v>2891.8500000000004</v>
      </c>
      <c r="J12" s="260">
        <v>2905.1500000000005</v>
      </c>
      <c r="K12" s="260">
        <v>2878.55</v>
      </c>
      <c r="L12" s="260">
        <v>2841.7</v>
      </c>
      <c r="M12" s="313"/>
      <c r="N12" s="1"/>
      <c r="O12" s="1"/>
    </row>
    <row r="13" spans="1:15" ht="12.75" customHeight="1">
      <c r="A13" s="227">
        <v>4</v>
      </c>
      <c r="B13" s="259" t="s">
        <v>232</v>
      </c>
      <c r="C13" s="260">
        <v>5471.1</v>
      </c>
      <c r="D13" s="260">
        <v>5469.4833333333336</v>
      </c>
      <c r="E13" s="260">
        <v>5456.166666666667</v>
      </c>
      <c r="F13" s="260">
        <v>5441.2333333333336</v>
      </c>
      <c r="G13" s="260">
        <v>5427.916666666667</v>
      </c>
      <c r="H13" s="260">
        <v>5484.416666666667</v>
      </c>
      <c r="I13" s="260">
        <v>5497.7333333333327</v>
      </c>
      <c r="J13" s="260">
        <v>5512.666666666667</v>
      </c>
      <c r="K13" s="260">
        <v>5482.8</v>
      </c>
      <c r="L13" s="260">
        <v>5454.55</v>
      </c>
      <c r="M13" s="313"/>
      <c r="N13" s="1"/>
      <c r="O13" s="1"/>
    </row>
    <row r="14" spans="1:15" ht="12.75" customHeight="1">
      <c r="A14" s="227">
        <v>5</v>
      </c>
      <c r="B14" s="259" t="s">
        <v>233</v>
      </c>
      <c r="C14" s="260">
        <v>31120.5</v>
      </c>
      <c r="D14" s="260">
        <v>31023.783333333336</v>
      </c>
      <c r="E14" s="260">
        <v>30819.966666666674</v>
      </c>
      <c r="F14" s="260">
        <v>30519.433333333338</v>
      </c>
      <c r="G14" s="260">
        <v>30315.616666666676</v>
      </c>
      <c r="H14" s="260">
        <v>31324.316666666673</v>
      </c>
      <c r="I14" s="260">
        <v>31528.133333333331</v>
      </c>
      <c r="J14" s="260">
        <v>31828.666666666672</v>
      </c>
      <c r="K14" s="260">
        <v>31227.599999999999</v>
      </c>
      <c r="L14" s="260">
        <v>30723.25</v>
      </c>
      <c r="M14" s="313"/>
      <c r="N14" s="1"/>
      <c r="O14" s="1"/>
    </row>
    <row r="15" spans="1:15" ht="12.75" customHeight="1">
      <c r="A15" s="227">
        <v>6</v>
      </c>
      <c r="B15" s="259" t="s">
        <v>234</v>
      </c>
      <c r="C15" s="260">
        <v>4443.5</v>
      </c>
      <c r="D15" s="260">
        <v>4453.3999999999996</v>
      </c>
      <c r="E15" s="260">
        <v>4424.2499999999991</v>
      </c>
      <c r="F15" s="260">
        <v>4404.9999999999991</v>
      </c>
      <c r="G15" s="260">
        <v>4375.8499999999985</v>
      </c>
      <c r="H15" s="260">
        <v>4472.6499999999996</v>
      </c>
      <c r="I15" s="260">
        <v>4501.8000000000011</v>
      </c>
      <c r="J15" s="260">
        <v>4521.05</v>
      </c>
      <c r="K15" s="260">
        <v>4482.55</v>
      </c>
      <c r="L15" s="260">
        <v>4434.1499999999996</v>
      </c>
      <c r="M15" s="313"/>
      <c r="N15" s="1"/>
      <c r="O15" s="1"/>
    </row>
    <row r="16" spans="1:15" ht="12.75" customHeight="1">
      <c r="A16" s="227">
        <v>7</v>
      </c>
      <c r="B16" s="259" t="s">
        <v>235</v>
      </c>
      <c r="C16" s="260">
        <v>8932.15</v>
      </c>
      <c r="D16" s="260">
        <v>8913.9</v>
      </c>
      <c r="E16" s="260">
        <v>8883.25</v>
      </c>
      <c r="F16" s="260">
        <v>8834.35</v>
      </c>
      <c r="G16" s="260">
        <v>8803.7000000000007</v>
      </c>
      <c r="H16" s="260">
        <v>8962.7999999999993</v>
      </c>
      <c r="I16" s="260">
        <v>8993.4499999999971</v>
      </c>
      <c r="J16" s="260">
        <v>9042.3499999999985</v>
      </c>
      <c r="K16" s="260">
        <v>8944.5499999999993</v>
      </c>
      <c r="L16" s="260">
        <v>8865</v>
      </c>
      <c r="M16" s="313"/>
      <c r="N16" s="1"/>
      <c r="O16" s="1"/>
    </row>
    <row r="17" spans="1:15" ht="12.75" customHeight="1">
      <c r="A17" s="227">
        <v>8</v>
      </c>
      <c r="B17" s="269" t="s">
        <v>287</v>
      </c>
      <c r="C17" s="259">
        <v>2993.85</v>
      </c>
      <c r="D17" s="260">
        <v>2996.1</v>
      </c>
      <c r="E17" s="260">
        <v>2962.2</v>
      </c>
      <c r="F17" s="260">
        <v>2930.5499999999997</v>
      </c>
      <c r="G17" s="260">
        <v>2896.6499999999996</v>
      </c>
      <c r="H17" s="260">
        <v>3027.75</v>
      </c>
      <c r="I17" s="260">
        <v>3061.6500000000005</v>
      </c>
      <c r="J17" s="260">
        <v>3093.3</v>
      </c>
      <c r="K17" s="259">
        <v>3030</v>
      </c>
      <c r="L17" s="259">
        <v>2964.45</v>
      </c>
      <c r="M17" s="259">
        <v>4.9924299999999997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2577.35</v>
      </c>
      <c r="D18" s="260">
        <v>2577.1</v>
      </c>
      <c r="E18" s="260">
        <v>2550.25</v>
      </c>
      <c r="F18" s="260">
        <v>2523.15</v>
      </c>
      <c r="G18" s="260">
        <v>2496.3000000000002</v>
      </c>
      <c r="H18" s="260">
        <v>2604.1999999999998</v>
      </c>
      <c r="I18" s="260">
        <v>2631.0499999999993</v>
      </c>
      <c r="J18" s="260">
        <v>2658.1499999999996</v>
      </c>
      <c r="K18" s="259">
        <v>2603.9499999999998</v>
      </c>
      <c r="L18" s="259">
        <v>2550</v>
      </c>
      <c r="M18" s="259">
        <v>7.7027099999999997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639.20000000000005</v>
      </c>
      <c r="D19" s="260">
        <v>641.93333333333328</v>
      </c>
      <c r="E19" s="260">
        <v>634.56666666666661</v>
      </c>
      <c r="F19" s="260">
        <v>629.93333333333328</v>
      </c>
      <c r="G19" s="260">
        <v>622.56666666666661</v>
      </c>
      <c r="H19" s="260">
        <v>646.56666666666661</v>
      </c>
      <c r="I19" s="260">
        <v>653.93333333333317</v>
      </c>
      <c r="J19" s="260">
        <v>658.56666666666661</v>
      </c>
      <c r="K19" s="259">
        <v>649.29999999999995</v>
      </c>
      <c r="L19" s="259">
        <v>637.29999999999995</v>
      </c>
      <c r="M19" s="259">
        <v>12.64166</v>
      </c>
      <c r="N19" s="1"/>
      <c r="O19" s="1"/>
    </row>
    <row r="20" spans="1:15" ht="12.75" customHeight="1">
      <c r="A20" s="227">
        <v>11</v>
      </c>
      <c r="B20" s="269" t="s">
        <v>236</v>
      </c>
      <c r="C20" s="259">
        <v>20555.650000000001</v>
      </c>
      <c r="D20" s="260">
        <v>20463.55</v>
      </c>
      <c r="E20" s="260">
        <v>20292.099999999999</v>
      </c>
      <c r="F20" s="260">
        <v>20028.55</v>
      </c>
      <c r="G20" s="260">
        <v>19857.099999999999</v>
      </c>
      <c r="H20" s="260">
        <v>20727.099999999999</v>
      </c>
      <c r="I20" s="260">
        <v>20898.550000000003</v>
      </c>
      <c r="J20" s="260">
        <v>21162.1</v>
      </c>
      <c r="K20" s="259">
        <v>20635</v>
      </c>
      <c r="L20" s="259">
        <v>20200</v>
      </c>
      <c r="M20" s="259">
        <v>0.14352999999999999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3915.1</v>
      </c>
      <c r="D21" s="260">
        <v>3920.8333333333335</v>
      </c>
      <c r="E21" s="260">
        <v>3896.7166666666672</v>
      </c>
      <c r="F21" s="260">
        <v>3878.3333333333335</v>
      </c>
      <c r="G21" s="260">
        <v>3854.2166666666672</v>
      </c>
      <c r="H21" s="260">
        <v>3939.2166666666672</v>
      </c>
      <c r="I21" s="260">
        <v>3963.333333333333</v>
      </c>
      <c r="J21" s="260">
        <v>3981.7166666666672</v>
      </c>
      <c r="K21" s="259">
        <v>3944.95</v>
      </c>
      <c r="L21" s="259">
        <v>3902.45</v>
      </c>
      <c r="M21" s="259">
        <v>9.45838</v>
      </c>
      <c r="N21" s="1"/>
      <c r="O21" s="1"/>
    </row>
    <row r="22" spans="1:15" ht="12.75" customHeight="1">
      <c r="A22" s="227">
        <v>13</v>
      </c>
      <c r="B22" s="269" t="s">
        <v>237</v>
      </c>
      <c r="C22" s="259">
        <v>2113.5500000000002</v>
      </c>
      <c r="D22" s="260">
        <v>2118.1833333333338</v>
      </c>
      <c r="E22" s="260">
        <v>2087.9666666666676</v>
      </c>
      <c r="F22" s="260">
        <v>2062.3833333333337</v>
      </c>
      <c r="G22" s="260">
        <v>2032.1666666666674</v>
      </c>
      <c r="H22" s="260">
        <v>2143.7666666666678</v>
      </c>
      <c r="I22" s="260">
        <v>2173.983333333334</v>
      </c>
      <c r="J22" s="260">
        <v>2199.566666666668</v>
      </c>
      <c r="K22" s="259">
        <v>2148.4</v>
      </c>
      <c r="L22" s="259">
        <v>2092.6</v>
      </c>
      <c r="M22" s="259">
        <v>7.2888700000000002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890.55</v>
      </c>
      <c r="D23" s="260">
        <v>889.68333333333339</v>
      </c>
      <c r="E23" s="260">
        <v>882.86666666666679</v>
      </c>
      <c r="F23" s="260">
        <v>875.18333333333339</v>
      </c>
      <c r="G23" s="260">
        <v>868.36666666666679</v>
      </c>
      <c r="H23" s="260">
        <v>897.36666666666679</v>
      </c>
      <c r="I23" s="260">
        <v>904.18333333333339</v>
      </c>
      <c r="J23" s="260">
        <v>911.86666666666679</v>
      </c>
      <c r="K23" s="259">
        <v>896.5</v>
      </c>
      <c r="L23" s="259">
        <v>882</v>
      </c>
      <c r="M23" s="259">
        <v>44.918059999999997</v>
      </c>
      <c r="N23" s="1"/>
      <c r="O23" s="1"/>
    </row>
    <row r="24" spans="1:15" ht="12.75" customHeight="1">
      <c r="A24" s="227">
        <v>15</v>
      </c>
      <c r="B24" s="269" t="s">
        <v>238</v>
      </c>
      <c r="C24" s="259">
        <v>3612.4</v>
      </c>
      <c r="D24" s="260">
        <v>3631.7999999999997</v>
      </c>
      <c r="E24" s="260">
        <v>3565.5999999999995</v>
      </c>
      <c r="F24" s="260">
        <v>3518.7999999999997</v>
      </c>
      <c r="G24" s="260">
        <v>3452.5999999999995</v>
      </c>
      <c r="H24" s="260">
        <v>3678.5999999999995</v>
      </c>
      <c r="I24" s="260">
        <v>3744.7999999999993</v>
      </c>
      <c r="J24" s="260">
        <v>3791.5999999999995</v>
      </c>
      <c r="K24" s="259">
        <v>3698</v>
      </c>
      <c r="L24" s="259">
        <v>3585</v>
      </c>
      <c r="M24" s="259">
        <v>1.51309</v>
      </c>
      <c r="N24" s="1"/>
      <c r="O24" s="1"/>
    </row>
    <row r="25" spans="1:15" ht="12.75" customHeight="1">
      <c r="A25" s="227">
        <v>16</v>
      </c>
      <c r="B25" s="269" t="s">
        <v>239</v>
      </c>
      <c r="C25" s="259">
        <v>2834.25</v>
      </c>
      <c r="D25" s="260">
        <v>2876.4166666666665</v>
      </c>
      <c r="E25" s="260">
        <v>2757.833333333333</v>
      </c>
      <c r="F25" s="260">
        <v>2681.4166666666665</v>
      </c>
      <c r="G25" s="260">
        <v>2562.833333333333</v>
      </c>
      <c r="H25" s="260">
        <v>2952.833333333333</v>
      </c>
      <c r="I25" s="260">
        <v>3071.4166666666661</v>
      </c>
      <c r="J25" s="260">
        <v>3147.833333333333</v>
      </c>
      <c r="K25" s="259">
        <v>2995</v>
      </c>
      <c r="L25" s="259">
        <v>2800</v>
      </c>
      <c r="M25" s="259">
        <v>9.0466499999999996</v>
      </c>
      <c r="N25" s="1"/>
      <c r="O25" s="1"/>
    </row>
    <row r="26" spans="1:15" ht="12.75" customHeight="1">
      <c r="A26" s="227">
        <v>17</v>
      </c>
      <c r="B26" s="269" t="s">
        <v>853</v>
      </c>
      <c r="C26" s="259">
        <v>647.4</v>
      </c>
      <c r="D26" s="260">
        <v>649.76666666666665</v>
      </c>
      <c r="E26" s="260">
        <v>631.13333333333333</v>
      </c>
      <c r="F26" s="260">
        <v>614.86666666666667</v>
      </c>
      <c r="G26" s="260">
        <v>596.23333333333335</v>
      </c>
      <c r="H26" s="260">
        <v>666.0333333333333</v>
      </c>
      <c r="I26" s="260">
        <v>684.66666666666652</v>
      </c>
      <c r="J26" s="260">
        <v>700.93333333333328</v>
      </c>
      <c r="K26" s="259">
        <v>668.4</v>
      </c>
      <c r="L26" s="259">
        <v>633.5</v>
      </c>
      <c r="M26" s="259">
        <v>40.438960000000002</v>
      </c>
      <c r="N26" s="1"/>
      <c r="O26" s="1"/>
    </row>
    <row r="27" spans="1:15" ht="12.75" customHeight="1">
      <c r="A27" s="227">
        <v>18</v>
      </c>
      <c r="B27" s="269" t="s">
        <v>240</v>
      </c>
      <c r="C27" s="259">
        <v>145.69999999999999</v>
      </c>
      <c r="D27" s="260">
        <v>146.03333333333333</v>
      </c>
      <c r="E27" s="260">
        <v>144.06666666666666</v>
      </c>
      <c r="F27" s="260">
        <v>142.43333333333334</v>
      </c>
      <c r="G27" s="260">
        <v>140.46666666666667</v>
      </c>
      <c r="H27" s="260">
        <v>147.66666666666666</v>
      </c>
      <c r="I27" s="260">
        <v>149.6333333333333</v>
      </c>
      <c r="J27" s="260">
        <v>151.26666666666665</v>
      </c>
      <c r="K27" s="259">
        <v>148</v>
      </c>
      <c r="L27" s="259">
        <v>144.4</v>
      </c>
      <c r="M27" s="259">
        <v>59.16057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316</v>
      </c>
      <c r="D28" s="260">
        <v>315.08333333333331</v>
      </c>
      <c r="E28" s="260">
        <v>312.91666666666663</v>
      </c>
      <c r="F28" s="260">
        <v>309.83333333333331</v>
      </c>
      <c r="G28" s="260">
        <v>307.66666666666663</v>
      </c>
      <c r="H28" s="260">
        <v>318.16666666666663</v>
      </c>
      <c r="I28" s="260">
        <v>320.33333333333326</v>
      </c>
      <c r="J28" s="260">
        <v>323.41666666666663</v>
      </c>
      <c r="K28" s="259">
        <v>317.25</v>
      </c>
      <c r="L28" s="259">
        <v>312</v>
      </c>
      <c r="M28" s="259">
        <v>20.05856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3130.1</v>
      </c>
      <c r="D29" s="260">
        <v>3141.0333333333328</v>
      </c>
      <c r="E29" s="260">
        <v>3107.2666666666655</v>
      </c>
      <c r="F29" s="260">
        <v>3084.4333333333325</v>
      </c>
      <c r="G29" s="260">
        <v>3050.6666666666652</v>
      </c>
      <c r="H29" s="260">
        <v>3163.8666666666659</v>
      </c>
      <c r="I29" s="260">
        <v>3197.6333333333332</v>
      </c>
      <c r="J29" s="260">
        <v>3220.4666666666662</v>
      </c>
      <c r="K29" s="259">
        <v>3174.8</v>
      </c>
      <c r="L29" s="259">
        <v>3118.2</v>
      </c>
      <c r="M29" s="259">
        <v>0.69694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580.95000000000005</v>
      </c>
      <c r="D30" s="260">
        <v>578.48333333333335</v>
      </c>
      <c r="E30" s="260">
        <v>571.9666666666667</v>
      </c>
      <c r="F30" s="260">
        <v>562.98333333333335</v>
      </c>
      <c r="G30" s="260">
        <v>556.4666666666667</v>
      </c>
      <c r="H30" s="260">
        <v>587.4666666666667</v>
      </c>
      <c r="I30" s="260">
        <v>593.98333333333335</v>
      </c>
      <c r="J30" s="260">
        <v>602.9666666666667</v>
      </c>
      <c r="K30" s="259">
        <v>585</v>
      </c>
      <c r="L30" s="259">
        <v>569.5</v>
      </c>
      <c r="M30" s="259">
        <v>84.00806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4775.7</v>
      </c>
      <c r="D31" s="260">
        <v>4756.916666666667</v>
      </c>
      <c r="E31" s="260">
        <v>4719.8333333333339</v>
      </c>
      <c r="F31" s="260">
        <v>4663.9666666666672</v>
      </c>
      <c r="G31" s="260">
        <v>4626.8833333333341</v>
      </c>
      <c r="H31" s="260">
        <v>4812.7833333333338</v>
      </c>
      <c r="I31" s="260">
        <v>4849.8666666666677</v>
      </c>
      <c r="J31" s="260">
        <v>4905.7333333333336</v>
      </c>
      <c r="K31" s="259">
        <v>4794</v>
      </c>
      <c r="L31" s="259">
        <v>4701.05</v>
      </c>
      <c r="M31" s="259">
        <v>6.1140299999999996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148.69999999999999</v>
      </c>
      <c r="D32" s="260">
        <v>149.06666666666663</v>
      </c>
      <c r="E32" s="260">
        <v>147.53333333333327</v>
      </c>
      <c r="F32" s="260">
        <v>146.36666666666665</v>
      </c>
      <c r="G32" s="260">
        <v>144.83333333333329</v>
      </c>
      <c r="H32" s="260">
        <v>150.23333333333326</v>
      </c>
      <c r="I32" s="260">
        <v>151.76666666666662</v>
      </c>
      <c r="J32" s="260">
        <v>152.93333333333325</v>
      </c>
      <c r="K32" s="259">
        <v>150.6</v>
      </c>
      <c r="L32" s="259">
        <v>147.9</v>
      </c>
      <c r="M32" s="259">
        <v>88.24539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3179.35</v>
      </c>
      <c r="D33" s="260">
        <v>3179.2000000000003</v>
      </c>
      <c r="E33" s="260">
        <v>3161.4000000000005</v>
      </c>
      <c r="F33" s="260">
        <v>3143.4500000000003</v>
      </c>
      <c r="G33" s="260">
        <v>3125.6500000000005</v>
      </c>
      <c r="H33" s="260">
        <v>3197.1500000000005</v>
      </c>
      <c r="I33" s="260">
        <v>3214.9500000000007</v>
      </c>
      <c r="J33" s="260">
        <v>3232.9000000000005</v>
      </c>
      <c r="K33" s="259">
        <v>3197</v>
      </c>
      <c r="L33" s="259">
        <v>3161.25</v>
      </c>
      <c r="M33" s="259">
        <v>7.6171699999999998</v>
      </c>
      <c r="N33" s="1"/>
      <c r="O33" s="1"/>
    </row>
    <row r="34" spans="1:15" ht="12.75" customHeight="1">
      <c r="A34" s="227">
        <v>25</v>
      </c>
      <c r="B34" s="269" t="s">
        <v>300</v>
      </c>
      <c r="C34" s="259">
        <v>1924.2</v>
      </c>
      <c r="D34" s="260">
        <v>1911.7166666666665</v>
      </c>
      <c r="E34" s="260">
        <v>1894.4833333333329</v>
      </c>
      <c r="F34" s="260">
        <v>1864.7666666666664</v>
      </c>
      <c r="G34" s="260">
        <v>1847.5333333333328</v>
      </c>
      <c r="H34" s="260">
        <v>1941.4333333333329</v>
      </c>
      <c r="I34" s="260">
        <v>1958.6666666666665</v>
      </c>
      <c r="J34" s="260">
        <v>1988.383333333333</v>
      </c>
      <c r="K34" s="259">
        <v>1928.95</v>
      </c>
      <c r="L34" s="259">
        <v>1882</v>
      </c>
      <c r="M34" s="259">
        <v>8.27271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468.9</v>
      </c>
      <c r="D35" s="260">
        <v>468.88333333333338</v>
      </c>
      <c r="E35" s="260">
        <v>466.01666666666677</v>
      </c>
      <c r="F35" s="260">
        <v>463.13333333333338</v>
      </c>
      <c r="G35" s="260">
        <v>460.26666666666677</v>
      </c>
      <c r="H35" s="260">
        <v>471.76666666666677</v>
      </c>
      <c r="I35" s="260">
        <v>474.63333333333344</v>
      </c>
      <c r="J35" s="260">
        <v>477.51666666666677</v>
      </c>
      <c r="K35" s="259">
        <v>471.75</v>
      </c>
      <c r="L35" s="259">
        <v>466</v>
      </c>
      <c r="M35" s="259">
        <v>7.8453999999999997</v>
      </c>
      <c r="N35" s="1"/>
      <c r="O35" s="1"/>
    </row>
    <row r="36" spans="1:15" ht="12.75" customHeight="1">
      <c r="A36" s="227">
        <v>27</v>
      </c>
      <c r="B36" s="269" t="s">
        <v>242</v>
      </c>
      <c r="C36" s="259">
        <v>4044.15</v>
      </c>
      <c r="D36" s="260">
        <v>4046.75</v>
      </c>
      <c r="E36" s="260">
        <v>4029.5</v>
      </c>
      <c r="F36" s="260">
        <v>4014.85</v>
      </c>
      <c r="G36" s="260">
        <v>3997.6</v>
      </c>
      <c r="H36" s="260">
        <v>4061.4</v>
      </c>
      <c r="I36" s="260">
        <v>4078.65</v>
      </c>
      <c r="J36" s="260">
        <v>4093.3</v>
      </c>
      <c r="K36" s="259">
        <v>4064</v>
      </c>
      <c r="L36" s="259">
        <v>4032.1</v>
      </c>
      <c r="M36" s="259">
        <v>2.5527899999999999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903.85</v>
      </c>
      <c r="D37" s="260">
        <v>904.2833333333333</v>
      </c>
      <c r="E37" s="260">
        <v>899.06666666666661</v>
      </c>
      <c r="F37" s="260">
        <v>894.2833333333333</v>
      </c>
      <c r="G37" s="260">
        <v>889.06666666666661</v>
      </c>
      <c r="H37" s="260">
        <v>909.06666666666661</v>
      </c>
      <c r="I37" s="260">
        <v>914.2833333333333</v>
      </c>
      <c r="J37" s="260">
        <v>919.06666666666661</v>
      </c>
      <c r="K37" s="259">
        <v>909.5</v>
      </c>
      <c r="L37" s="259">
        <v>899.5</v>
      </c>
      <c r="M37" s="259">
        <v>70.531000000000006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3707.6</v>
      </c>
      <c r="D38" s="260">
        <v>3682</v>
      </c>
      <c r="E38" s="260">
        <v>3619.95</v>
      </c>
      <c r="F38" s="260">
        <v>3532.2999999999997</v>
      </c>
      <c r="G38" s="260">
        <v>3470.2499999999995</v>
      </c>
      <c r="H38" s="260">
        <v>3769.65</v>
      </c>
      <c r="I38" s="260">
        <v>3831.7000000000003</v>
      </c>
      <c r="J38" s="260">
        <v>3919.3500000000004</v>
      </c>
      <c r="K38" s="259">
        <v>3744.05</v>
      </c>
      <c r="L38" s="259">
        <v>3594.35</v>
      </c>
      <c r="M38" s="259">
        <v>5.1422699999999999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6747.75</v>
      </c>
      <c r="D39" s="260">
        <v>6741.583333333333</v>
      </c>
      <c r="E39" s="260">
        <v>6713.1666666666661</v>
      </c>
      <c r="F39" s="260">
        <v>6678.583333333333</v>
      </c>
      <c r="G39" s="260">
        <v>6650.1666666666661</v>
      </c>
      <c r="H39" s="260">
        <v>6776.1666666666661</v>
      </c>
      <c r="I39" s="260">
        <v>6804.5833333333321</v>
      </c>
      <c r="J39" s="260">
        <v>6839.1666666666661</v>
      </c>
      <c r="K39" s="259">
        <v>6770</v>
      </c>
      <c r="L39" s="259">
        <v>6707</v>
      </c>
      <c r="M39" s="259">
        <v>9.81616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1638.8</v>
      </c>
      <c r="D40" s="260">
        <v>1635.1666666666667</v>
      </c>
      <c r="E40" s="260">
        <v>1627.8333333333335</v>
      </c>
      <c r="F40" s="260">
        <v>1616.8666666666668</v>
      </c>
      <c r="G40" s="260">
        <v>1609.5333333333335</v>
      </c>
      <c r="H40" s="260">
        <v>1646.1333333333334</v>
      </c>
      <c r="I40" s="260">
        <v>1653.4666666666669</v>
      </c>
      <c r="J40" s="260">
        <v>1664.4333333333334</v>
      </c>
      <c r="K40" s="259">
        <v>1642.5</v>
      </c>
      <c r="L40" s="259">
        <v>1624.2</v>
      </c>
      <c r="M40" s="259">
        <v>21.113620000000001</v>
      </c>
      <c r="N40" s="1"/>
      <c r="O40" s="1"/>
    </row>
    <row r="41" spans="1:15" ht="12.75" customHeight="1">
      <c r="A41" s="227">
        <v>32</v>
      </c>
      <c r="B41" s="269" t="s">
        <v>243</v>
      </c>
      <c r="C41" s="259">
        <v>6314.95</v>
      </c>
      <c r="D41" s="260">
        <v>6283.0666666666666</v>
      </c>
      <c r="E41" s="260">
        <v>6217.1333333333332</v>
      </c>
      <c r="F41" s="260">
        <v>6119.3166666666666</v>
      </c>
      <c r="G41" s="260">
        <v>6053.3833333333332</v>
      </c>
      <c r="H41" s="260">
        <v>6380.8833333333332</v>
      </c>
      <c r="I41" s="260">
        <v>6446.8166666666657</v>
      </c>
      <c r="J41" s="260">
        <v>6544.6333333333332</v>
      </c>
      <c r="K41" s="259">
        <v>6349</v>
      </c>
      <c r="L41" s="259">
        <v>6185.25</v>
      </c>
      <c r="M41" s="259">
        <v>2.52224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2063.8000000000002</v>
      </c>
      <c r="D42" s="260">
        <v>2054.7666666666669</v>
      </c>
      <c r="E42" s="260">
        <v>2039.0333333333338</v>
      </c>
      <c r="F42" s="260">
        <v>2014.2666666666669</v>
      </c>
      <c r="G42" s="260">
        <v>1998.5333333333338</v>
      </c>
      <c r="H42" s="260">
        <v>2079.5333333333338</v>
      </c>
      <c r="I42" s="260">
        <v>2095.2666666666664</v>
      </c>
      <c r="J42" s="260">
        <v>2120.0333333333338</v>
      </c>
      <c r="K42" s="259">
        <v>2070.5</v>
      </c>
      <c r="L42" s="259">
        <v>2030</v>
      </c>
      <c r="M42" s="259">
        <v>3.3909500000000001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235.5</v>
      </c>
      <c r="D43" s="260">
        <v>233.56666666666669</v>
      </c>
      <c r="E43" s="260">
        <v>226.13333333333338</v>
      </c>
      <c r="F43" s="260">
        <v>216.76666666666668</v>
      </c>
      <c r="G43" s="260">
        <v>209.33333333333337</v>
      </c>
      <c r="H43" s="260">
        <v>242.93333333333339</v>
      </c>
      <c r="I43" s="260">
        <v>250.36666666666673</v>
      </c>
      <c r="J43" s="260">
        <v>259.73333333333341</v>
      </c>
      <c r="K43" s="259">
        <v>241</v>
      </c>
      <c r="L43" s="259">
        <v>224.2</v>
      </c>
      <c r="M43" s="259">
        <v>321.28548999999998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171.75</v>
      </c>
      <c r="D44" s="260">
        <v>170.28333333333333</v>
      </c>
      <c r="E44" s="260">
        <v>167.96666666666667</v>
      </c>
      <c r="F44" s="260">
        <v>164.18333333333334</v>
      </c>
      <c r="G44" s="260">
        <v>161.86666666666667</v>
      </c>
      <c r="H44" s="260">
        <v>174.06666666666666</v>
      </c>
      <c r="I44" s="260">
        <v>176.38333333333333</v>
      </c>
      <c r="J44" s="260">
        <v>180.16666666666666</v>
      </c>
      <c r="K44" s="259">
        <v>172.6</v>
      </c>
      <c r="L44" s="259">
        <v>166.5</v>
      </c>
      <c r="M44" s="259">
        <v>320.85764</v>
      </c>
      <c r="N44" s="1"/>
      <c r="O44" s="1"/>
    </row>
    <row r="45" spans="1:15" ht="12.75" customHeight="1">
      <c r="A45" s="227">
        <v>36</v>
      </c>
      <c r="B45" s="269" t="s">
        <v>244</v>
      </c>
      <c r="C45" s="259">
        <v>83.1</v>
      </c>
      <c r="D45" s="260">
        <v>82.416666666666671</v>
      </c>
      <c r="E45" s="260">
        <v>80.833333333333343</v>
      </c>
      <c r="F45" s="260">
        <v>78.566666666666677</v>
      </c>
      <c r="G45" s="260">
        <v>76.983333333333348</v>
      </c>
      <c r="H45" s="260">
        <v>84.683333333333337</v>
      </c>
      <c r="I45" s="260">
        <v>86.26666666666668</v>
      </c>
      <c r="J45" s="260">
        <v>88.533333333333331</v>
      </c>
      <c r="K45" s="259">
        <v>84</v>
      </c>
      <c r="L45" s="259">
        <v>80.150000000000006</v>
      </c>
      <c r="M45" s="259">
        <v>166.62881999999999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1719.35</v>
      </c>
      <c r="D46" s="260">
        <v>1716.7</v>
      </c>
      <c r="E46" s="260">
        <v>1706.9</v>
      </c>
      <c r="F46" s="260">
        <v>1694.45</v>
      </c>
      <c r="G46" s="260">
        <v>1684.65</v>
      </c>
      <c r="H46" s="260">
        <v>1729.15</v>
      </c>
      <c r="I46" s="260">
        <v>1738.9499999999998</v>
      </c>
      <c r="J46" s="260">
        <v>1751.4</v>
      </c>
      <c r="K46" s="259">
        <v>1726.5</v>
      </c>
      <c r="L46" s="259">
        <v>1704.25</v>
      </c>
      <c r="M46" s="259">
        <v>3.7199800000000001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620.45000000000005</v>
      </c>
      <c r="D47" s="260">
        <v>621.25</v>
      </c>
      <c r="E47" s="260">
        <v>617.70000000000005</v>
      </c>
      <c r="F47" s="260">
        <v>614.95000000000005</v>
      </c>
      <c r="G47" s="260">
        <v>611.40000000000009</v>
      </c>
      <c r="H47" s="260">
        <v>624</v>
      </c>
      <c r="I47" s="260">
        <v>627.54999999999995</v>
      </c>
      <c r="J47" s="260">
        <v>630.29999999999995</v>
      </c>
      <c r="K47" s="259">
        <v>624.79999999999995</v>
      </c>
      <c r="L47" s="259">
        <v>618.5</v>
      </c>
      <c r="M47" s="259">
        <v>5.1053600000000001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104.15</v>
      </c>
      <c r="D48" s="260">
        <v>104.78333333333335</v>
      </c>
      <c r="E48" s="260">
        <v>103.2166666666667</v>
      </c>
      <c r="F48" s="260">
        <v>102.28333333333335</v>
      </c>
      <c r="G48" s="260">
        <v>100.7166666666667</v>
      </c>
      <c r="H48" s="260">
        <v>105.7166666666667</v>
      </c>
      <c r="I48" s="260">
        <v>107.28333333333333</v>
      </c>
      <c r="J48" s="260">
        <v>108.2166666666667</v>
      </c>
      <c r="K48" s="259">
        <v>106.35</v>
      </c>
      <c r="L48" s="259">
        <v>103.85</v>
      </c>
      <c r="M48" s="259">
        <v>190.98551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848.75</v>
      </c>
      <c r="D49" s="260">
        <v>852</v>
      </c>
      <c r="E49" s="260">
        <v>840.75</v>
      </c>
      <c r="F49" s="260">
        <v>832.75</v>
      </c>
      <c r="G49" s="260">
        <v>821.5</v>
      </c>
      <c r="H49" s="260">
        <v>860</v>
      </c>
      <c r="I49" s="260">
        <v>871.25</v>
      </c>
      <c r="J49" s="260">
        <v>879.25</v>
      </c>
      <c r="K49" s="259">
        <v>863.25</v>
      </c>
      <c r="L49" s="259">
        <v>844</v>
      </c>
      <c r="M49" s="259">
        <v>9.2680100000000003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84.65</v>
      </c>
      <c r="D50" s="260">
        <v>84.366666666666674</v>
      </c>
      <c r="E50" s="260">
        <v>83.333333333333343</v>
      </c>
      <c r="F50" s="260">
        <v>82.016666666666666</v>
      </c>
      <c r="G50" s="260">
        <v>80.983333333333334</v>
      </c>
      <c r="H50" s="260">
        <v>85.683333333333351</v>
      </c>
      <c r="I50" s="260">
        <v>86.716666666666683</v>
      </c>
      <c r="J50" s="260">
        <v>88.03333333333336</v>
      </c>
      <c r="K50" s="259">
        <v>85.4</v>
      </c>
      <c r="L50" s="259">
        <v>83.05</v>
      </c>
      <c r="M50" s="259">
        <v>355.82972000000001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338.6</v>
      </c>
      <c r="D51" s="260">
        <v>339.8</v>
      </c>
      <c r="E51" s="260">
        <v>335.85</v>
      </c>
      <c r="F51" s="260">
        <v>333.1</v>
      </c>
      <c r="G51" s="260">
        <v>329.15000000000003</v>
      </c>
      <c r="H51" s="260">
        <v>342.55</v>
      </c>
      <c r="I51" s="260">
        <v>346.49999999999994</v>
      </c>
      <c r="J51" s="260">
        <v>349.25</v>
      </c>
      <c r="K51" s="259">
        <v>343.75</v>
      </c>
      <c r="L51" s="259">
        <v>337.05</v>
      </c>
      <c r="M51" s="259">
        <v>21.446670000000001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848.6</v>
      </c>
      <c r="D52" s="260">
        <v>847.80000000000007</v>
      </c>
      <c r="E52" s="260">
        <v>842.40000000000009</v>
      </c>
      <c r="F52" s="260">
        <v>836.2</v>
      </c>
      <c r="G52" s="260">
        <v>830.80000000000007</v>
      </c>
      <c r="H52" s="260">
        <v>854.00000000000011</v>
      </c>
      <c r="I52" s="260">
        <v>859.4</v>
      </c>
      <c r="J52" s="260">
        <v>865.60000000000014</v>
      </c>
      <c r="K52" s="259">
        <v>853.2</v>
      </c>
      <c r="L52" s="259">
        <v>841.6</v>
      </c>
      <c r="M52" s="259">
        <v>45.06664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285.55</v>
      </c>
      <c r="D53" s="260">
        <v>285.01666666666665</v>
      </c>
      <c r="E53" s="260">
        <v>283.5333333333333</v>
      </c>
      <c r="F53" s="260">
        <v>281.51666666666665</v>
      </c>
      <c r="G53" s="260">
        <v>280.0333333333333</v>
      </c>
      <c r="H53" s="260">
        <v>287.0333333333333</v>
      </c>
      <c r="I53" s="260">
        <v>288.51666666666665</v>
      </c>
      <c r="J53" s="260">
        <v>290.5333333333333</v>
      </c>
      <c r="K53" s="259">
        <v>286.5</v>
      </c>
      <c r="L53" s="259">
        <v>283</v>
      </c>
      <c r="M53" s="259">
        <v>11.27965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17038.400000000001</v>
      </c>
      <c r="D54" s="260">
        <v>17057.8</v>
      </c>
      <c r="E54" s="260">
        <v>16909.599999999999</v>
      </c>
      <c r="F54" s="260">
        <v>16780.8</v>
      </c>
      <c r="G54" s="260">
        <v>16632.599999999999</v>
      </c>
      <c r="H54" s="260">
        <v>17186.599999999999</v>
      </c>
      <c r="I54" s="260">
        <v>17334.800000000003</v>
      </c>
      <c r="J54" s="260">
        <v>17463.599999999999</v>
      </c>
      <c r="K54" s="259">
        <v>17206</v>
      </c>
      <c r="L54" s="259">
        <v>16929</v>
      </c>
      <c r="M54" s="259">
        <v>0.37807000000000002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4401.25</v>
      </c>
      <c r="D55" s="260">
        <v>4382.3666666666668</v>
      </c>
      <c r="E55" s="260">
        <v>4354.2333333333336</v>
      </c>
      <c r="F55" s="260">
        <v>4307.2166666666672</v>
      </c>
      <c r="G55" s="260">
        <v>4279.0833333333339</v>
      </c>
      <c r="H55" s="260">
        <v>4429.3833333333332</v>
      </c>
      <c r="I55" s="260">
        <v>4457.5166666666664</v>
      </c>
      <c r="J55" s="260">
        <v>4504.5333333333328</v>
      </c>
      <c r="K55" s="259">
        <v>4410.5</v>
      </c>
      <c r="L55" s="259">
        <v>4335.3500000000004</v>
      </c>
      <c r="M55" s="259">
        <v>5.0170300000000001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320.89999999999998</v>
      </c>
      <c r="D56" s="260">
        <v>319.66666666666669</v>
      </c>
      <c r="E56" s="260">
        <v>316.43333333333339</v>
      </c>
      <c r="F56" s="260">
        <v>311.9666666666667</v>
      </c>
      <c r="G56" s="260">
        <v>308.73333333333341</v>
      </c>
      <c r="H56" s="260">
        <v>324.13333333333338</v>
      </c>
      <c r="I56" s="260">
        <v>327.36666666666662</v>
      </c>
      <c r="J56" s="260">
        <v>331.83333333333337</v>
      </c>
      <c r="K56" s="259">
        <v>322.89999999999998</v>
      </c>
      <c r="L56" s="259">
        <v>315.2</v>
      </c>
      <c r="M56" s="259">
        <v>92.83193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728.9</v>
      </c>
      <c r="D57" s="260">
        <v>724.86666666666667</v>
      </c>
      <c r="E57" s="260">
        <v>719.83333333333337</v>
      </c>
      <c r="F57" s="260">
        <v>710.76666666666665</v>
      </c>
      <c r="G57" s="260">
        <v>705.73333333333335</v>
      </c>
      <c r="H57" s="260">
        <v>733.93333333333339</v>
      </c>
      <c r="I57" s="260">
        <v>738.9666666666667</v>
      </c>
      <c r="J57" s="260">
        <v>748.03333333333342</v>
      </c>
      <c r="K57" s="259">
        <v>729.9</v>
      </c>
      <c r="L57" s="259">
        <v>715.8</v>
      </c>
      <c r="M57" s="259">
        <v>14.37872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1124.9000000000001</v>
      </c>
      <c r="D58" s="260">
        <v>1129.0333333333335</v>
      </c>
      <c r="E58" s="260">
        <v>1112.866666666667</v>
      </c>
      <c r="F58" s="260">
        <v>1100.8333333333335</v>
      </c>
      <c r="G58" s="260">
        <v>1084.666666666667</v>
      </c>
      <c r="H58" s="260">
        <v>1141.0666666666671</v>
      </c>
      <c r="I58" s="260">
        <v>1157.2333333333336</v>
      </c>
      <c r="J58" s="260">
        <v>1169.2666666666671</v>
      </c>
      <c r="K58" s="259">
        <v>1145.2</v>
      </c>
      <c r="L58" s="259">
        <v>1117</v>
      </c>
      <c r="M58" s="259">
        <v>13.60439</v>
      </c>
      <c r="N58" s="1"/>
      <c r="O58" s="1"/>
    </row>
    <row r="59" spans="1:15" ht="12.75" customHeight="1">
      <c r="A59" s="227">
        <v>50</v>
      </c>
      <c r="B59" s="269" t="s">
        <v>809</v>
      </c>
      <c r="C59" s="259">
        <v>1500.35</v>
      </c>
      <c r="D59" s="260">
        <v>1503.0833333333333</v>
      </c>
      <c r="E59" s="260">
        <v>1493.2666666666664</v>
      </c>
      <c r="F59" s="260">
        <v>1486.1833333333332</v>
      </c>
      <c r="G59" s="260">
        <v>1476.3666666666663</v>
      </c>
      <c r="H59" s="260">
        <v>1510.1666666666665</v>
      </c>
      <c r="I59" s="260">
        <v>1519.9833333333336</v>
      </c>
      <c r="J59" s="260">
        <v>1527.0666666666666</v>
      </c>
      <c r="K59" s="259">
        <v>1512.9</v>
      </c>
      <c r="L59" s="259">
        <v>1496</v>
      </c>
      <c r="M59" s="259">
        <v>0.62424000000000002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226.1</v>
      </c>
      <c r="D60" s="260">
        <v>227.13333333333333</v>
      </c>
      <c r="E60" s="260">
        <v>223.86666666666665</v>
      </c>
      <c r="F60" s="260">
        <v>221.63333333333333</v>
      </c>
      <c r="G60" s="260">
        <v>218.36666666666665</v>
      </c>
      <c r="H60" s="260">
        <v>229.36666666666665</v>
      </c>
      <c r="I60" s="260">
        <v>232.6333333333333</v>
      </c>
      <c r="J60" s="260">
        <v>234.86666666666665</v>
      </c>
      <c r="K60" s="259">
        <v>230.4</v>
      </c>
      <c r="L60" s="259">
        <v>224.9</v>
      </c>
      <c r="M60" s="259">
        <v>224.35771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4116.8500000000004</v>
      </c>
      <c r="D61" s="260">
        <v>4124.2666666666664</v>
      </c>
      <c r="E61" s="260">
        <v>4043.5333333333328</v>
      </c>
      <c r="F61" s="260">
        <v>3970.2166666666662</v>
      </c>
      <c r="G61" s="260">
        <v>3889.4833333333327</v>
      </c>
      <c r="H61" s="260">
        <v>4197.583333333333</v>
      </c>
      <c r="I61" s="260">
        <v>4278.3166666666666</v>
      </c>
      <c r="J61" s="260">
        <v>4351.6333333333332</v>
      </c>
      <c r="K61" s="259">
        <v>4205</v>
      </c>
      <c r="L61" s="259">
        <v>4050.95</v>
      </c>
      <c r="M61" s="259">
        <v>6.9268700000000001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1608.45</v>
      </c>
      <c r="D62" s="260">
        <v>1618.4833333333333</v>
      </c>
      <c r="E62" s="260">
        <v>1593.9666666666667</v>
      </c>
      <c r="F62" s="260">
        <v>1579.4833333333333</v>
      </c>
      <c r="G62" s="260">
        <v>1554.9666666666667</v>
      </c>
      <c r="H62" s="260">
        <v>1632.9666666666667</v>
      </c>
      <c r="I62" s="260">
        <v>1657.4833333333336</v>
      </c>
      <c r="J62" s="260">
        <v>1671.9666666666667</v>
      </c>
      <c r="K62" s="259">
        <v>1643</v>
      </c>
      <c r="L62" s="259">
        <v>1604</v>
      </c>
      <c r="M62" s="259">
        <v>3.7950499999999998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769.85</v>
      </c>
      <c r="D63" s="260">
        <v>770.53333333333342</v>
      </c>
      <c r="E63" s="260">
        <v>763.36666666666679</v>
      </c>
      <c r="F63" s="260">
        <v>756.88333333333333</v>
      </c>
      <c r="G63" s="260">
        <v>749.7166666666667</v>
      </c>
      <c r="H63" s="260">
        <v>777.01666666666688</v>
      </c>
      <c r="I63" s="260">
        <v>784.18333333333362</v>
      </c>
      <c r="J63" s="260">
        <v>790.66666666666697</v>
      </c>
      <c r="K63" s="259">
        <v>777.7</v>
      </c>
      <c r="L63" s="259">
        <v>764.05</v>
      </c>
      <c r="M63" s="259">
        <v>13.77416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918.5</v>
      </c>
      <c r="D64" s="260">
        <v>922.7833333333333</v>
      </c>
      <c r="E64" s="260">
        <v>910.71666666666658</v>
      </c>
      <c r="F64" s="260">
        <v>902.93333333333328</v>
      </c>
      <c r="G64" s="260">
        <v>890.86666666666656</v>
      </c>
      <c r="H64" s="260">
        <v>930.56666666666661</v>
      </c>
      <c r="I64" s="260">
        <v>942.63333333333321</v>
      </c>
      <c r="J64" s="260">
        <v>950.41666666666663</v>
      </c>
      <c r="K64" s="259">
        <v>934.85</v>
      </c>
      <c r="L64" s="259">
        <v>915</v>
      </c>
      <c r="M64" s="259">
        <v>2.4705699999999999</v>
      </c>
      <c r="N64" s="1"/>
      <c r="O64" s="1"/>
    </row>
    <row r="65" spans="1:15" ht="12.75" customHeight="1">
      <c r="A65" s="227">
        <v>56</v>
      </c>
      <c r="B65" s="269" t="s">
        <v>248</v>
      </c>
      <c r="C65" s="259">
        <v>370.8</v>
      </c>
      <c r="D65" s="260">
        <v>370.31666666666661</v>
      </c>
      <c r="E65" s="260">
        <v>364.13333333333321</v>
      </c>
      <c r="F65" s="260">
        <v>357.46666666666658</v>
      </c>
      <c r="G65" s="260">
        <v>351.28333333333319</v>
      </c>
      <c r="H65" s="260">
        <v>376.98333333333323</v>
      </c>
      <c r="I65" s="260">
        <v>383.16666666666663</v>
      </c>
      <c r="J65" s="260">
        <v>389.83333333333326</v>
      </c>
      <c r="K65" s="259">
        <v>376.5</v>
      </c>
      <c r="L65" s="259">
        <v>363.65</v>
      </c>
      <c r="M65" s="259">
        <v>21.210819999999998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1437.85</v>
      </c>
      <c r="D66" s="260">
        <v>1427.6666666666667</v>
      </c>
      <c r="E66" s="260">
        <v>1415.5333333333335</v>
      </c>
      <c r="F66" s="260">
        <v>1393.2166666666667</v>
      </c>
      <c r="G66" s="260">
        <v>1381.0833333333335</v>
      </c>
      <c r="H66" s="260">
        <v>1449.9833333333336</v>
      </c>
      <c r="I66" s="260">
        <v>1462.1166666666668</v>
      </c>
      <c r="J66" s="260">
        <v>1484.4333333333336</v>
      </c>
      <c r="K66" s="259">
        <v>1439.8</v>
      </c>
      <c r="L66" s="259">
        <v>1405.35</v>
      </c>
      <c r="M66" s="259">
        <v>10.54284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412.7</v>
      </c>
      <c r="D67" s="260">
        <v>409.95</v>
      </c>
      <c r="E67" s="260">
        <v>405.09999999999997</v>
      </c>
      <c r="F67" s="260">
        <v>397.5</v>
      </c>
      <c r="G67" s="260">
        <v>392.65</v>
      </c>
      <c r="H67" s="260">
        <v>417.54999999999995</v>
      </c>
      <c r="I67" s="260">
        <v>422.4</v>
      </c>
      <c r="J67" s="260">
        <v>429.99999999999994</v>
      </c>
      <c r="K67" s="259">
        <v>414.8</v>
      </c>
      <c r="L67" s="259">
        <v>402.35</v>
      </c>
      <c r="M67" s="259">
        <v>78.821200000000005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586.79999999999995</v>
      </c>
      <c r="D68" s="260">
        <v>588.16666666666663</v>
      </c>
      <c r="E68" s="260">
        <v>584.73333333333323</v>
      </c>
      <c r="F68" s="260">
        <v>582.66666666666663</v>
      </c>
      <c r="G68" s="260">
        <v>579.23333333333323</v>
      </c>
      <c r="H68" s="260">
        <v>590.23333333333323</v>
      </c>
      <c r="I68" s="260">
        <v>593.66666666666663</v>
      </c>
      <c r="J68" s="260">
        <v>595.73333333333323</v>
      </c>
      <c r="K68" s="259">
        <v>591.6</v>
      </c>
      <c r="L68" s="259">
        <v>586.1</v>
      </c>
      <c r="M68" s="259">
        <v>21.819569999999999</v>
      </c>
      <c r="N68" s="1"/>
      <c r="O68" s="1"/>
    </row>
    <row r="69" spans="1:15" ht="12.75" customHeight="1">
      <c r="A69" s="227">
        <v>60</v>
      </c>
      <c r="B69" s="269" t="s">
        <v>249</v>
      </c>
      <c r="C69" s="259">
        <v>1901.2</v>
      </c>
      <c r="D69" s="260">
        <v>1883.0500000000002</v>
      </c>
      <c r="E69" s="260">
        <v>1842.2000000000003</v>
      </c>
      <c r="F69" s="260">
        <v>1783.2</v>
      </c>
      <c r="G69" s="260">
        <v>1742.3500000000001</v>
      </c>
      <c r="H69" s="260">
        <v>1942.0500000000004</v>
      </c>
      <c r="I69" s="260">
        <v>1982.9000000000003</v>
      </c>
      <c r="J69" s="260">
        <v>2041.9000000000005</v>
      </c>
      <c r="K69" s="259">
        <v>1923.9</v>
      </c>
      <c r="L69" s="259">
        <v>1824.05</v>
      </c>
      <c r="M69" s="259">
        <v>11.24051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2165.6</v>
      </c>
      <c r="D70" s="260">
        <v>2167.1166666666668</v>
      </c>
      <c r="E70" s="260">
        <v>2145.2333333333336</v>
      </c>
      <c r="F70" s="260">
        <v>2124.8666666666668</v>
      </c>
      <c r="G70" s="260">
        <v>2102.9833333333336</v>
      </c>
      <c r="H70" s="260">
        <v>2187.4833333333336</v>
      </c>
      <c r="I70" s="260">
        <v>2209.3666666666668</v>
      </c>
      <c r="J70" s="260">
        <v>2229.7333333333336</v>
      </c>
      <c r="K70" s="259">
        <v>2189</v>
      </c>
      <c r="L70" s="259">
        <v>2146.75</v>
      </c>
      <c r="M70" s="259">
        <v>2.6597400000000002</v>
      </c>
      <c r="N70" s="1"/>
      <c r="O70" s="1"/>
    </row>
    <row r="71" spans="1:15" ht="12.75" customHeight="1">
      <c r="A71" s="227">
        <v>62</v>
      </c>
      <c r="B71" s="269" t="s">
        <v>854</v>
      </c>
      <c r="C71" s="259">
        <v>339.4</v>
      </c>
      <c r="D71" s="260">
        <v>339.86666666666662</v>
      </c>
      <c r="E71" s="260">
        <v>332.53333333333325</v>
      </c>
      <c r="F71" s="260">
        <v>325.66666666666663</v>
      </c>
      <c r="G71" s="260">
        <v>318.33333333333326</v>
      </c>
      <c r="H71" s="260">
        <v>346.73333333333323</v>
      </c>
      <c r="I71" s="260">
        <v>354.06666666666661</v>
      </c>
      <c r="J71" s="260">
        <v>360.93333333333322</v>
      </c>
      <c r="K71" s="259">
        <v>347.2</v>
      </c>
      <c r="L71" s="259">
        <v>333</v>
      </c>
      <c r="M71" s="259">
        <v>37.638979999999997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3409.05</v>
      </c>
      <c r="D72" s="260">
        <v>3407.6833333333329</v>
      </c>
      <c r="E72" s="260">
        <v>3390.3666666666659</v>
      </c>
      <c r="F72" s="260">
        <v>3371.6833333333329</v>
      </c>
      <c r="G72" s="260">
        <v>3354.3666666666659</v>
      </c>
      <c r="H72" s="260">
        <v>3426.3666666666659</v>
      </c>
      <c r="I72" s="260">
        <v>3443.6833333333325</v>
      </c>
      <c r="J72" s="260">
        <v>3462.3666666666659</v>
      </c>
      <c r="K72" s="259">
        <v>3425</v>
      </c>
      <c r="L72" s="259">
        <v>3389</v>
      </c>
      <c r="M72" s="259">
        <v>2.6644600000000001</v>
      </c>
      <c r="N72" s="1"/>
      <c r="O72" s="1"/>
    </row>
    <row r="73" spans="1:15" ht="12.75" customHeight="1">
      <c r="A73" s="227">
        <v>64</v>
      </c>
      <c r="B73" s="269" t="s">
        <v>251</v>
      </c>
      <c r="C73" s="259">
        <v>4385.3500000000004</v>
      </c>
      <c r="D73" s="260">
        <v>4343.45</v>
      </c>
      <c r="E73" s="260">
        <v>4296.8999999999996</v>
      </c>
      <c r="F73" s="260">
        <v>4208.45</v>
      </c>
      <c r="G73" s="260">
        <v>4161.8999999999996</v>
      </c>
      <c r="H73" s="260">
        <v>4431.8999999999996</v>
      </c>
      <c r="I73" s="260">
        <v>4478.4500000000007</v>
      </c>
      <c r="J73" s="260">
        <v>4566.8999999999996</v>
      </c>
      <c r="K73" s="259">
        <v>4390</v>
      </c>
      <c r="L73" s="259">
        <v>4255</v>
      </c>
      <c r="M73" s="259">
        <v>2.5046200000000001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2438.75</v>
      </c>
      <c r="D74" s="260">
        <v>2445.9333333333329</v>
      </c>
      <c r="E74" s="260">
        <v>2422.9166666666661</v>
      </c>
      <c r="F74" s="260">
        <v>2407.083333333333</v>
      </c>
      <c r="G74" s="260">
        <v>2384.0666666666662</v>
      </c>
      <c r="H74" s="260">
        <v>2461.766666666666</v>
      </c>
      <c r="I74" s="260">
        <v>2484.7833333333333</v>
      </c>
      <c r="J74" s="260">
        <v>2500.6166666666659</v>
      </c>
      <c r="K74" s="259">
        <v>2468.9499999999998</v>
      </c>
      <c r="L74" s="259">
        <v>2430.1</v>
      </c>
      <c r="M74" s="259">
        <v>2.22763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4474.3500000000004</v>
      </c>
      <c r="D75" s="260">
        <v>4484.3166666666666</v>
      </c>
      <c r="E75" s="260">
        <v>4436.833333333333</v>
      </c>
      <c r="F75" s="260">
        <v>4399.3166666666666</v>
      </c>
      <c r="G75" s="260">
        <v>4351.833333333333</v>
      </c>
      <c r="H75" s="260">
        <v>4521.833333333333</v>
      </c>
      <c r="I75" s="260">
        <v>4569.3166666666666</v>
      </c>
      <c r="J75" s="260">
        <v>4606.833333333333</v>
      </c>
      <c r="K75" s="259">
        <v>4531.8</v>
      </c>
      <c r="L75" s="259">
        <v>4446.8</v>
      </c>
      <c r="M75" s="259">
        <v>3.8734600000000001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3437.45</v>
      </c>
      <c r="D76" s="260">
        <v>3455.8166666666671</v>
      </c>
      <c r="E76" s="260">
        <v>3411.6333333333341</v>
      </c>
      <c r="F76" s="260">
        <v>3385.8166666666671</v>
      </c>
      <c r="G76" s="260">
        <v>3341.6333333333341</v>
      </c>
      <c r="H76" s="260">
        <v>3481.6333333333341</v>
      </c>
      <c r="I76" s="260">
        <v>3525.8166666666675</v>
      </c>
      <c r="J76" s="260">
        <v>3551.6333333333341</v>
      </c>
      <c r="K76" s="259">
        <v>3500</v>
      </c>
      <c r="L76" s="259">
        <v>3430</v>
      </c>
      <c r="M76" s="259">
        <v>5.18865</v>
      </c>
      <c r="N76" s="1"/>
      <c r="O76" s="1"/>
    </row>
    <row r="77" spans="1:15" ht="12.75" customHeight="1">
      <c r="A77" s="227">
        <v>68</v>
      </c>
      <c r="B77" s="269" t="s">
        <v>252</v>
      </c>
      <c r="C77" s="259">
        <v>463.55</v>
      </c>
      <c r="D77" s="260">
        <v>468.48333333333329</v>
      </c>
      <c r="E77" s="260">
        <v>455.96666666666658</v>
      </c>
      <c r="F77" s="260">
        <v>448.38333333333327</v>
      </c>
      <c r="G77" s="260">
        <v>435.86666666666656</v>
      </c>
      <c r="H77" s="260">
        <v>476.06666666666661</v>
      </c>
      <c r="I77" s="260">
        <v>488.58333333333337</v>
      </c>
      <c r="J77" s="260">
        <v>496.16666666666663</v>
      </c>
      <c r="K77" s="259">
        <v>481</v>
      </c>
      <c r="L77" s="259">
        <v>460.9</v>
      </c>
      <c r="M77" s="259">
        <v>3.9358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2346.6</v>
      </c>
      <c r="D78" s="260">
        <v>2325.9833333333331</v>
      </c>
      <c r="E78" s="260">
        <v>2293.6166666666663</v>
      </c>
      <c r="F78" s="260">
        <v>2240.6333333333332</v>
      </c>
      <c r="G78" s="260">
        <v>2208.2666666666664</v>
      </c>
      <c r="H78" s="260">
        <v>2378.9666666666662</v>
      </c>
      <c r="I78" s="260">
        <v>2411.333333333333</v>
      </c>
      <c r="J78" s="260">
        <v>2464.3166666666662</v>
      </c>
      <c r="K78" s="259">
        <v>2358.35</v>
      </c>
      <c r="L78" s="259">
        <v>2273</v>
      </c>
      <c r="M78" s="259">
        <v>8.8371600000000008</v>
      </c>
      <c r="N78" s="1"/>
      <c r="O78" s="1"/>
    </row>
    <row r="79" spans="1:15" ht="12.75" customHeight="1">
      <c r="A79" s="227">
        <v>70</v>
      </c>
      <c r="B79" s="269" t="s">
        <v>810</v>
      </c>
      <c r="C79" s="259">
        <v>171.4</v>
      </c>
      <c r="D79" s="260">
        <v>172.6</v>
      </c>
      <c r="E79" s="260">
        <v>169.6</v>
      </c>
      <c r="F79" s="260">
        <v>167.8</v>
      </c>
      <c r="G79" s="260">
        <v>164.8</v>
      </c>
      <c r="H79" s="260">
        <v>174.39999999999998</v>
      </c>
      <c r="I79" s="260">
        <v>177.39999999999998</v>
      </c>
      <c r="J79" s="260">
        <v>179.19999999999996</v>
      </c>
      <c r="K79" s="259">
        <v>175.6</v>
      </c>
      <c r="L79" s="259">
        <v>170.8</v>
      </c>
      <c r="M79" s="259">
        <v>130.74689000000001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132.69999999999999</v>
      </c>
      <c r="D80" s="260">
        <v>132.95000000000002</v>
      </c>
      <c r="E80" s="260">
        <v>131.00000000000003</v>
      </c>
      <c r="F80" s="260">
        <v>129.30000000000001</v>
      </c>
      <c r="G80" s="260">
        <v>127.35000000000002</v>
      </c>
      <c r="H80" s="260">
        <v>134.65000000000003</v>
      </c>
      <c r="I80" s="260">
        <v>136.60000000000002</v>
      </c>
      <c r="J80" s="260">
        <v>138.30000000000004</v>
      </c>
      <c r="K80" s="259">
        <v>134.9</v>
      </c>
      <c r="L80" s="259">
        <v>131.25</v>
      </c>
      <c r="M80" s="259">
        <v>105.35474000000001</v>
      </c>
      <c r="N80" s="1"/>
      <c r="O80" s="1"/>
    </row>
    <row r="81" spans="1:15" ht="12.75" customHeight="1">
      <c r="A81" s="227">
        <v>72</v>
      </c>
      <c r="B81" s="269" t="s">
        <v>254</v>
      </c>
      <c r="C81" s="259">
        <v>291</v>
      </c>
      <c r="D81" s="260">
        <v>291.38333333333333</v>
      </c>
      <c r="E81" s="260">
        <v>287.76666666666665</v>
      </c>
      <c r="F81" s="260">
        <v>284.5333333333333</v>
      </c>
      <c r="G81" s="260">
        <v>280.91666666666663</v>
      </c>
      <c r="H81" s="260">
        <v>294.61666666666667</v>
      </c>
      <c r="I81" s="260">
        <v>298.23333333333335</v>
      </c>
      <c r="J81" s="260">
        <v>301.4666666666667</v>
      </c>
      <c r="K81" s="259">
        <v>295</v>
      </c>
      <c r="L81" s="259">
        <v>288.14999999999998</v>
      </c>
      <c r="M81" s="259">
        <v>9.8340599999999991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93.65</v>
      </c>
      <c r="D82" s="260">
        <v>94.183333333333337</v>
      </c>
      <c r="E82" s="260">
        <v>92.966666666666669</v>
      </c>
      <c r="F82" s="260">
        <v>92.283333333333331</v>
      </c>
      <c r="G82" s="260">
        <v>91.066666666666663</v>
      </c>
      <c r="H82" s="260">
        <v>94.866666666666674</v>
      </c>
      <c r="I82" s="260">
        <v>96.083333333333343</v>
      </c>
      <c r="J82" s="260">
        <v>96.76666666666668</v>
      </c>
      <c r="K82" s="259">
        <v>95.4</v>
      </c>
      <c r="L82" s="259">
        <v>93.5</v>
      </c>
      <c r="M82" s="259">
        <v>94.338579999999993</v>
      </c>
      <c r="N82" s="1"/>
      <c r="O82" s="1"/>
    </row>
    <row r="83" spans="1:15" ht="12.75" customHeight="1">
      <c r="A83" s="227">
        <v>74</v>
      </c>
      <c r="B83" s="269" t="s">
        <v>255</v>
      </c>
      <c r="C83" s="259">
        <v>1752.95</v>
      </c>
      <c r="D83" s="260">
        <v>1765.0833333333333</v>
      </c>
      <c r="E83" s="260">
        <v>1725.1666666666665</v>
      </c>
      <c r="F83" s="260">
        <v>1697.3833333333332</v>
      </c>
      <c r="G83" s="260">
        <v>1657.4666666666665</v>
      </c>
      <c r="H83" s="260">
        <v>1792.8666666666666</v>
      </c>
      <c r="I83" s="260">
        <v>1832.7833333333331</v>
      </c>
      <c r="J83" s="260">
        <v>1860.5666666666666</v>
      </c>
      <c r="K83" s="259">
        <v>1805</v>
      </c>
      <c r="L83" s="259">
        <v>1737.3</v>
      </c>
      <c r="M83" s="259">
        <v>5.5050100000000004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877.25</v>
      </c>
      <c r="D84" s="260">
        <v>875.91666666666663</v>
      </c>
      <c r="E84" s="260">
        <v>865.38333333333321</v>
      </c>
      <c r="F84" s="260">
        <v>853.51666666666654</v>
      </c>
      <c r="G84" s="260">
        <v>842.98333333333312</v>
      </c>
      <c r="H84" s="260">
        <v>887.7833333333333</v>
      </c>
      <c r="I84" s="260">
        <v>898.31666666666683</v>
      </c>
      <c r="J84" s="260">
        <v>910.18333333333339</v>
      </c>
      <c r="K84" s="259">
        <v>886.45</v>
      </c>
      <c r="L84" s="259">
        <v>864.05</v>
      </c>
      <c r="M84" s="259">
        <v>10.59022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1326.5</v>
      </c>
      <c r="D85" s="260">
        <v>1320.1666666666667</v>
      </c>
      <c r="E85" s="260">
        <v>1307.3333333333335</v>
      </c>
      <c r="F85" s="260">
        <v>1288.1666666666667</v>
      </c>
      <c r="G85" s="260">
        <v>1275.3333333333335</v>
      </c>
      <c r="H85" s="260">
        <v>1339.3333333333335</v>
      </c>
      <c r="I85" s="260">
        <v>1352.166666666667</v>
      </c>
      <c r="J85" s="260">
        <v>1371.3333333333335</v>
      </c>
      <c r="K85" s="259">
        <v>1333</v>
      </c>
      <c r="L85" s="259">
        <v>1301</v>
      </c>
      <c r="M85" s="259">
        <v>7.3936000000000002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1799.95</v>
      </c>
      <c r="D86" s="260">
        <v>1789.1166666666668</v>
      </c>
      <c r="E86" s="260">
        <v>1770.8333333333335</v>
      </c>
      <c r="F86" s="260">
        <v>1741.7166666666667</v>
      </c>
      <c r="G86" s="260">
        <v>1723.4333333333334</v>
      </c>
      <c r="H86" s="260">
        <v>1818.2333333333336</v>
      </c>
      <c r="I86" s="260">
        <v>1836.5166666666669</v>
      </c>
      <c r="J86" s="260">
        <v>1865.6333333333337</v>
      </c>
      <c r="K86" s="259">
        <v>1807.4</v>
      </c>
      <c r="L86" s="259">
        <v>1760</v>
      </c>
      <c r="M86" s="259">
        <v>8.9503000000000004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508.3</v>
      </c>
      <c r="D87" s="260">
        <v>508.55</v>
      </c>
      <c r="E87" s="260">
        <v>500.1</v>
      </c>
      <c r="F87" s="260">
        <v>491.90000000000003</v>
      </c>
      <c r="G87" s="260">
        <v>483.45000000000005</v>
      </c>
      <c r="H87" s="260">
        <v>516.75</v>
      </c>
      <c r="I87" s="260">
        <v>525.19999999999993</v>
      </c>
      <c r="J87" s="260">
        <v>533.4</v>
      </c>
      <c r="K87" s="259">
        <v>517</v>
      </c>
      <c r="L87" s="259">
        <v>500.35</v>
      </c>
      <c r="M87" s="259">
        <v>33.276310000000002</v>
      </c>
      <c r="N87" s="1"/>
      <c r="O87" s="1"/>
    </row>
    <row r="88" spans="1:15" ht="12.75" customHeight="1">
      <c r="A88" s="227">
        <v>79</v>
      </c>
      <c r="B88" s="269" t="s">
        <v>258</v>
      </c>
      <c r="C88" s="259">
        <v>264.45</v>
      </c>
      <c r="D88" s="260">
        <v>267.34999999999997</v>
      </c>
      <c r="E88" s="260">
        <v>260.29999999999995</v>
      </c>
      <c r="F88" s="260">
        <v>256.14999999999998</v>
      </c>
      <c r="G88" s="260">
        <v>249.09999999999997</v>
      </c>
      <c r="H88" s="260">
        <v>271.49999999999994</v>
      </c>
      <c r="I88" s="260">
        <v>278.55</v>
      </c>
      <c r="J88" s="260">
        <v>282.69999999999993</v>
      </c>
      <c r="K88" s="259">
        <v>274.39999999999998</v>
      </c>
      <c r="L88" s="259">
        <v>263.2</v>
      </c>
      <c r="M88" s="259">
        <v>10.22171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1136.4000000000001</v>
      </c>
      <c r="D89" s="260">
        <v>1138.4833333333333</v>
      </c>
      <c r="E89" s="260">
        <v>1126.3166666666666</v>
      </c>
      <c r="F89" s="260">
        <v>1116.2333333333333</v>
      </c>
      <c r="G89" s="260">
        <v>1104.0666666666666</v>
      </c>
      <c r="H89" s="260">
        <v>1148.5666666666666</v>
      </c>
      <c r="I89" s="260">
        <v>1160.7333333333331</v>
      </c>
      <c r="J89" s="260">
        <v>1170.8166666666666</v>
      </c>
      <c r="K89" s="259">
        <v>1150.6500000000001</v>
      </c>
      <c r="L89" s="259">
        <v>1128.4000000000001</v>
      </c>
      <c r="M89" s="259">
        <v>39.196840000000002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2199.9</v>
      </c>
      <c r="D90" s="260">
        <v>2194.3666666666668</v>
      </c>
      <c r="E90" s="260">
        <v>2185.5333333333338</v>
      </c>
      <c r="F90" s="260">
        <v>2171.166666666667</v>
      </c>
      <c r="G90" s="260">
        <v>2162.3333333333339</v>
      </c>
      <c r="H90" s="260">
        <v>2208.7333333333336</v>
      </c>
      <c r="I90" s="260">
        <v>2217.5666666666666</v>
      </c>
      <c r="J90" s="260">
        <v>2231.9333333333334</v>
      </c>
      <c r="K90" s="259">
        <v>2203.1999999999998</v>
      </c>
      <c r="L90" s="259">
        <v>2180</v>
      </c>
      <c r="M90" s="259">
        <v>4.4100900000000003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1619.5</v>
      </c>
      <c r="D91" s="260">
        <v>1623.8333333333333</v>
      </c>
      <c r="E91" s="260">
        <v>1610.6666666666665</v>
      </c>
      <c r="F91" s="260">
        <v>1601.8333333333333</v>
      </c>
      <c r="G91" s="260">
        <v>1588.6666666666665</v>
      </c>
      <c r="H91" s="260">
        <v>1632.6666666666665</v>
      </c>
      <c r="I91" s="260">
        <v>1645.833333333333</v>
      </c>
      <c r="J91" s="260">
        <v>1654.6666666666665</v>
      </c>
      <c r="K91" s="259">
        <v>1637</v>
      </c>
      <c r="L91" s="259">
        <v>1615</v>
      </c>
      <c r="M91" s="259">
        <v>102.23183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596.45000000000005</v>
      </c>
      <c r="D92" s="260">
        <v>595.48333333333323</v>
      </c>
      <c r="E92" s="260">
        <v>590.06666666666649</v>
      </c>
      <c r="F92" s="260">
        <v>583.68333333333328</v>
      </c>
      <c r="G92" s="260">
        <v>578.26666666666654</v>
      </c>
      <c r="H92" s="260">
        <v>601.86666666666645</v>
      </c>
      <c r="I92" s="260">
        <v>607.28333333333319</v>
      </c>
      <c r="J92" s="260">
        <v>613.6666666666664</v>
      </c>
      <c r="K92" s="259">
        <v>600.9</v>
      </c>
      <c r="L92" s="259">
        <v>589.1</v>
      </c>
      <c r="M92" s="259">
        <v>31.875330000000002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1250.4000000000001</v>
      </c>
      <c r="D93" s="260">
        <v>1254.8666666666666</v>
      </c>
      <c r="E93" s="260">
        <v>1239.1333333333332</v>
      </c>
      <c r="F93" s="260">
        <v>1227.8666666666666</v>
      </c>
      <c r="G93" s="260">
        <v>1212.1333333333332</v>
      </c>
      <c r="H93" s="260">
        <v>1266.1333333333332</v>
      </c>
      <c r="I93" s="260">
        <v>1281.8666666666663</v>
      </c>
      <c r="J93" s="260">
        <v>1293.1333333333332</v>
      </c>
      <c r="K93" s="259">
        <v>1270.5999999999999</v>
      </c>
      <c r="L93" s="259">
        <v>1243.5999999999999</v>
      </c>
      <c r="M93" s="259">
        <v>6.1109400000000003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2871.8</v>
      </c>
      <c r="D94" s="260">
        <v>2860.7999999999997</v>
      </c>
      <c r="E94" s="260">
        <v>2837.5999999999995</v>
      </c>
      <c r="F94" s="260">
        <v>2803.3999999999996</v>
      </c>
      <c r="G94" s="260">
        <v>2780.1999999999994</v>
      </c>
      <c r="H94" s="260">
        <v>2894.9999999999995</v>
      </c>
      <c r="I94" s="260">
        <v>2918.1999999999994</v>
      </c>
      <c r="J94" s="260">
        <v>2952.3999999999996</v>
      </c>
      <c r="K94" s="259">
        <v>2884</v>
      </c>
      <c r="L94" s="259">
        <v>2826.6</v>
      </c>
      <c r="M94" s="259">
        <v>7.8224900000000002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463.4</v>
      </c>
      <c r="D95" s="260">
        <v>461.31666666666666</v>
      </c>
      <c r="E95" s="260">
        <v>456.13333333333333</v>
      </c>
      <c r="F95" s="260">
        <v>448.86666666666667</v>
      </c>
      <c r="G95" s="260">
        <v>443.68333333333334</v>
      </c>
      <c r="H95" s="260">
        <v>468.58333333333331</v>
      </c>
      <c r="I95" s="260">
        <v>473.76666666666659</v>
      </c>
      <c r="J95" s="260">
        <v>481.0333333333333</v>
      </c>
      <c r="K95" s="259">
        <v>466.5</v>
      </c>
      <c r="L95" s="259">
        <v>454.05</v>
      </c>
      <c r="M95" s="259">
        <v>132.43436</v>
      </c>
      <c r="N95" s="1"/>
      <c r="O95" s="1"/>
    </row>
    <row r="96" spans="1:15" ht="12.75" customHeight="1">
      <c r="A96" s="227">
        <v>87</v>
      </c>
      <c r="B96" s="269" t="s">
        <v>259</v>
      </c>
      <c r="C96" s="259">
        <v>2755.4</v>
      </c>
      <c r="D96" s="260">
        <v>2751.7166666666672</v>
      </c>
      <c r="E96" s="260">
        <v>2735.9833333333345</v>
      </c>
      <c r="F96" s="260">
        <v>2716.5666666666675</v>
      </c>
      <c r="G96" s="260">
        <v>2700.8333333333348</v>
      </c>
      <c r="H96" s="260">
        <v>2771.1333333333341</v>
      </c>
      <c r="I96" s="260">
        <v>2786.8666666666668</v>
      </c>
      <c r="J96" s="260">
        <v>2806.2833333333338</v>
      </c>
      <c r="K96" s="259">
        <v>2767.45</v>
      </c>
      <c r="L96" s="259">
        <v>2732.3</v>
      </c>
      <c r="M96" s="259">
        <v>4.2964700000000002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236.45</v>
      </c>
      <c r="D97" s="260">
        <v>237.16666666666666</v>
      </c>
      <c r="E97" s="260">
        <v>234.33333333333331</v>
      </c>
      <c r="F97" s="260">
        <v>232.21666666666667</v>
      </c>
      <c r="G97" s="260">
        <v>229.38333333333333</v>
      </c>
      <c r="H97" s="260">
        <v>239.2833333333333</v>
      </c>
      <c r="I97" s="260">
        <v>242.11666666666662</v>
      </c>
      <c r="J97" s="260">
        <v>244.23333333333329</v>
      </c>
      <c r="K97" s="259">
        <v>240</v>
      </c>
      <c r="L97" s="259">
        <v>235.05</v>
      </c>
      <c r="M97" s="259">
        <v>24.13514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2662.85</v>
      </c>
      <c r="D98" s="260">
        <v>2664.2333333333336</v>
      </c>
      <c r="E98" s="260">
        <v>2645.4666666666672</v>
      </c>
      <c r="F98" s="260">
        <v>2628.0833333333335</v>
      </c>
      <c r="G98" s="260">
        <v>2609.3166666666671</v>
      </c>
      <c r="H98" s="260">
        <v>2681.6166666666672</v>
      </c>
      <c r="I98" s="260">
        <v>2700.3833333333337</v>
      </c>
      <c r="J98" s="260">
        <v>2717.7666666666673</v>
      </c>
      <c r="K98" s="259">
        <v>2683</v>
      </c>
      <c r="L98" s="259">
        <v>2646.85</v>
      </c>
      <c r="M98" s="259">
        <v>16.755690000000001</v>
      </c>
      <c r="N98" s="1"/>
      <c r="O98" s="1"/>
    </row>
    <row r="99" spans="1:15" ht="12.75" customHeight="1">
      <c r="A99" s="227">
        <v>90</v>
      </c>
      <c r="B99" s="269" t="s">
        <v>260</v>
      </c>
      <c r="C99" s="259">
        <v>307</v>
      </c>
      <c r="D99" s="260">
        <v>307.13333333333333</v>
      </c>
      <c r="E99" s="260">
        <v>304.76666666666665</v>
      </c>
      <c r="F99" s="260">
        <v>302.5333333333333</v>
      </c>
      <c r="G99" s="260">
        <v>300.16666666666663</v>
      </c>
      <c r="H99" s="260">
        <v>309.36666666666667</v>
      </c>
      <c r="I99" s="260">
        <v>311.73333333333335</v>
      </c>
      <c r="J99" s="260">
        <v>313.9666666666667</v>
      </c>
      <c r="K99" s="259">
        <v>309.5</v>
      </c>
      <c r="L99" s="259">
        <v>304.89999999999998</v>
      </c>
      <c r="M99" s="259">
        <v>6.0460099999999999</v>
      </c>
      <c r="N99" s="1"/>
      <c r="O99" s="1"/>
    </row>
    <row r="100" spans="1:15" ht="12.75" customHeight="1">
      <c r="A100" s="227">
        <v>91</v>
      </c>
      <c r="B100" s="269" t="s">
        <v>375</v>
      </c>
      <c r="C100" s="259">
        <v>42019.3</v>
      </c>
      <c r="D100" s="260">
        <v>42404.5</v>
      </c>
      <c r="E100" s="260">
        <v>41359</v>
      </c>
      <c r="F100" s="260">
        <v>40698.699999999997</v>
      </c>
      <c r="G100" s="260">
        <v>39653.199999999997</v>
      </c>
      <c r="H100" s="260">
        <v>43064.800000000003</v>
      </c>
      <c r="I100" s="260">
        <v>44110.3</v>
      </c>
      <c r="J100" s="260">
        <v>44770.600000000006</v>
      </c>
      <c r="K100" s="259">
        <v>43450</v>
      </c>
      <c r="L100" s="259">
        <v>41744.199999999997</v>
      </c>
      <c r="M100" s="259">
        <v>0.11047999999999999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2700.95</v>
      </c>
      <c r="D101" s="260">
        <v>2705.9</v>
      </c>
      <c r="E101" s="260">
        <v>2683.65</v>
      </c>
      <c r="F101" s="260">
        <v>2666.35</v>
      </c>
      <c r="G101" s="260">
        <v>2644.1</v>
      </c>
      <c r="H101" s="260">
        <v>2723.2000000000003</v>
      </c>
      <c r="I101" s="260">
        <v>2745.4500000000003</v>
      </c>
      <c r="J101" s="260">
        <v>2762.7500000000005</v>
      </c>
      <c r="K101" s="259">
        <v>2728.15</v>
      </c>
      <c r="L101" s="259">
        <v>2688.6</v>
      </c>
      <c r="M101" s="259">
        <v>30.116530000000001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940.2</v>
      </c>
      <c r="D102" s="260">
        <v>944.48333333333323</v>
      </c>
      <c r="E102" s="260">
        <v>931.96666666666647</v>
      </c>
      <c r="F102" s="260">
        <v>923.73333333333323</v>
      </c>
      <c r="G102" s="260">
        <v>911.21666666666647</v>
      </c>
      <c r="H102" s="260">
        <v>952.71666666666647</v>
      </c>
      <c r="I102" s="260">
        <v>965.23333333333312</v>
      </c>
      <c r="J102" s="260">
        <v>973.46666666666647</v>
      </c>
      <c r="K102" s="259">
        <v>957</v>
      </c>
      <c r="L102" s="259">
        <v>936.25</v>
      </c>
      <c r="M102" s="259">
        <v>159.20652999999999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1224.5999999999999</v>
      </c>
      <c r="D103" s="260">
        <v>1219.5333333333333</v>
      </c>
      <c r="E103" s="260">
        <v>1210.0666666666666</v>
      </c>
      <c r="F103" s="260">
        <v>1195.5333333333333</v>
      </c>
      <c r="G103" s="260">
        <v>1186.0666666666666</v>
      </c>
      <c r="H103" s="260">
        <v>1234.0666666666666</v>
      </c>
      <c r="I103" s="260">
        <v>1243.5333333333333</v>
      </c>
      <c r="J103" s="260">
        <v>1258.0666666666666</v>
      </c>
      <c r="K103" s="259">
        <v>1229</v>
      </c>
      <c r="L103" s="259">
        <v>1205</v>
      </c>
      <c r="M103" s="259">
        <v>9.7103599999999997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476.65</v>
      </c>
      <c r="D104" s="260">
        <v>476.09999999999997</v>
      </c>
      <c r="E104" s="260">
        <v>473.04999999999995</v>
      </c>
      <c r="F104" s="260">
        <v>469.45</v>
      </c>
      <c r="G104" s="260">
        <v>466.4</v>
      </c>
      <c r="H104" s="260">
        <v>479.69999999999993</v>
      </c>
      <c r="I104" s="260">
        <v>482.75</v>
      </c>
      <c r="J104" s="260">
        <v>486.34999999999991</v>
      </c>
      <c r="K104" s="259">
        <v>479.15</v>
      </c>
      <c r="L104" s="259">
        <v>472.5</v>
      </c>
      <c r="M104" s="259">
        <v>27.179110000000001</v>
      </c>
      <c r="N104" s="1"/>
      <c r="O104" s="1"/>
    </row>
    <row r="105" spans="1:15" ht="12.75" customHeight="1">
      <c r="A105" s="227">
        <v>96</v>
      </c>
      <c r="B105" s="269" t="s">
        <v>261</v>
      </c>
      <c r="C105" s="259">
        <v>524.75</v>
      </c>
      <c r="D105" s="260">
        <v>527.7166666666667</v>
      </c>
      <c r="E105" s="260">
        <v>518.53333333333342</v>
      </c>
      <c r="F105" s="260">
        <v>512.31666666666672</v>
      </c>
      <c r="G105" s="260">
        <v>503.13333333333344</v>
      </c>
      <c r="H105" s="260">
        <v>533.93333333333339</v>
      </c>
      <c r="I105" s="260">
        <v>543.11666666666679</v>
      </c>
      <c r="J105" s="260">
        <v>549.33333333333337</v>
      </c>
      <c r="K105" s="259">
        <v>536.9</v>
      </c>
      <c r="L105" s="259">
        <v>521.5</v>
      </c>
      <c r="M105" s="259">
        <v>2.7064699999999999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58.75</v>
      </c>
      <c r="D106" s="260">
        <v>58.9</v>
      </c>
      <c r="E106" s="260">
        <v>58.199999999999996</v>
      </c>
      <c r="F106" s="260">
        <v>57.65</v>
      </c>
      <c r="G106" s="260">
        <v>56.949999999999996</v>
      </c>
      <c r="H106" s="260">
        <v>59.449999999999996</v>
      </c>
      <c r="I106" s="260">
        <v>60.15</v>
      </c>
      <c r="J106" s="260">
        <v>60.699999999999996</v>
      </c>
      <c r="K106" s="259">
        <v>59.6</v>
      </c>
      <c r="L106" s="259">
        <v>58.35</v>
      </c>
      <c r="M106" s="259">
        <v>331.63853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339.55</v>
      </c>
      <c r="D107" s="260">
        <v>339.34999999999997</v>
      </c>
      <c r="E107" s="260">
        <v>336.99999999999994</v>
      </c>
      <c r="F107" s="260">
        <v>334.45</v>
      </c>
      <c r="G107" s="260">
        <v>332.09999999999997</v>
      </c>
      <c r="H107" s="260">
        <v>341.89999999999992</v>
      </c>
      <c r="I107" s="260">
        <v>344.24999999999994</v>
      </c>
      <c r="J107" s="260">
        <v>346.7999999999999</v>
      </c>
      <c r="K107" s="259">
        <v>341.7</v>
      </c>
      <c r="L107" s="259">
        <v>336.8</v>
      </c>
      <c r="M107" s="259">
        <v>166.30417</v>
      </c>
      <c r="N107" s="1"/>
      <c r="O107" s="1"/>
    </row>
    <row r="108" spans="1:15" ht="12.75" customHeight="1">
      <c r="A108" s="227">
        <v>99</v>
      </c>
      <c r="B108" s="269" t="s">
        <v>262</v>
      </c>
      <c r="C108" s="259">
        <v>4443.3999999999996</v>
      </c>
      <c r="D108" s="260">
        <v>4446.1333333333332</v>
      </c>
      <c r="E108" s="260">
        <v>4392.2666666666664</v>
      </c>
      <c r="F108" s="260">
        <v>4341.1333333333332</v>
      </c>
      <c r="G108" s="260">
        <v>4287.2666666666664</v>
      </c>
      <c r="H108" s="260">
        <v>4497.2666666666664</v>
      </c>
      <c r="I108" s="260">
        <v>4551.1333333333332</v>
      </c>
      <c r="J108" s="260">
        <v>4602.2666666666664</v>
      </c>
      <c r="K108" s="259">
        <v>4500</v>
      </c>
      <c r="L108" s="259">
        <v>4395</v>
      </c>
      <c r="M108" s="259">
        <v>0.84155999999999997</v>
      </c>
      <c r="N108" s="1"/>
      <c r="O108" s="1"/>
    </row>
    <row r="109" spans="1:15" ht="12.75" customHeight="1">
      <c r="A109" s="227">
        <v>100</v>
      </c>
      <c r="B109" s="269" t="s">
        <v>388</v>
      </c>
      <c r="C109" s="259">
        <v>276.05</v>
      </c>
      <c r="D109" s="260">
        <v>274.41666666666669</v>
      </c>
      <c r="E109" s="260">
        <v>269.83333333333337</v>
      </c>
      <c r="F109" s="260">
        <v>263.61666666666667</v>
      </c>
      <c r="G109" s="260">
        <v>259.03333333333336</v>
      </c>
      <c r="H109" s="260">
        <v>280.63333333333338</v>
      </c>
      <c r="I109" s="260">
        <v>285.21666666666675</v>
      </c>
      <c r="J109" s="260">
        <v>291.43333333333339</v>
      </c>
      <c r="K109" s="259">
        <v>279</v>
      </c>
      <c r="L109" s="259">
        <v>268.2</v>
      </c>
      <c r="M109" s="259">
        <v>23.489899999999999</v>
      </c>
      <c r="N109" s="1"/>
      <c r="O109" s="1"/>
    </row>
    <row r="110" spans="1:15" ht="12.75" customHeight="1">
      <c r="A110" s="227">
        <v>101</v>
      </c>
      <c r="B110" s="269" t="s">
        <v>389</v>
      </c>
      <c r="C110" s="259">
        <v>148</v>
      </c>
      <c r="D110" s="260">
        <v>148.03333333333333</v>
      </c>
      <c r="E110" s="260">
        <v>147.06666666666666</v>
      </c>
      <c r="F110" s="260">
        <v>146.13333333333333</v>
      </c>
      <c r="G110" s="260">
        <v>145.16666666666666</v>
      </c>
      <c r="H110" s="260">
        <v>148.96666666666667</v>
      </c>
      <c r="I110" s="260">
        <v>149.93333333333331</v>
      </c>
      <c r="J110" s="260">
        <v>150.86666666666667</v>
      </c>
      <c r="K110" s="259">
        <v>149</v>
      </c>
      <c r="L110" s="259">
        <v>147.1</v>
      </c>
      <c r="M110" s="259">
        <v>49.826700000000002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324</v>
      </c>
      <c r="D111" s="260">
        <v>322.5333333333333</v>
      </c>
      <c r="E111" s="260">
        <v>320.16666666666663</v>
      </c>
      <c r="F111" s="260">
        <v>316.33333333333331</v>
      </c>
      <c r="G111" s="260">
        <v>313.96666666666664</v>
      </c>
      <c r="H111" s="260">
        <v>326.36666666666662</v>
      </c>
      <c r="I111" s="260">
        <v>328.73333333333329</v>
      </c>
      <c r="J111" s="260">
        <v>332.56666666666661</v>
      </c>
      <c r="K111" s="259">
        <v>324.89999999999998</v>
      </c>
      <c r="L111" s="259">
        <v>318.7</v>
      </c>
      <c r="M111" s="259">
        <v>52.360810000000001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76.2</v>
      </c>
      <c r="D112" s="260">
        <v>76.45</v>
      </c>
      <c r="E112" s="260">
        <v>75.75</v>
      </c>
      <c r="F112" s="260">
        <v>75.3</v>
      </c>
      <c r="G112" s="260">
        <v>74.599999999999994</v>
      </c>
      <c r="H112" s="260">
        <v>76.900000000000006</v>
      </c>
      <c r="I112" s="260">
        <v>77.600000000000023</v>
      </c>
      <c r="J112" s="260">
        <v>78.050000000000011</v>
      </c>
      <c r="K112" s="259">
        <v>77.150000000000006</v>
      </c>
      <c r="L112" s="259">
        <v>76</v>
      </c>
      <c r="M112" s="259">
        <v>150.72560999999999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731.95</v>
      </c>
      <c r="D113" s="260">
        <v>733.94999999999993</v>
      </c>
      <c r="E113" s="260">
        <v>727.99999999999989</v>
      </c>
      <c r="F113" s="260">
        <v>724.05</v>
      </c>
      <c r="G113" s="260">
        <v>718.09999999999991</v>
      </c>
      <c r="H113" s="260">
        <v>737.89999999999986</v>
      </c>
      <c r="I113" s="260">
        <v>743.84999999999991</v>
      </c>
      <c r="J113" s="260">
        <v>747.79999999999984</v>
      </c>
      <c r="K113" s="259">
        <v>739.9</v>
      </c>
      <c r="L113" s="259">
        <v>730</v>
      </c>
      <c r="M113" s="259">
        <v>11.55151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434.1</v>
      </c>
      <c r="D114" s="260">
        <v>437.5</v>
      </c>
      <c r="E114" s="260">
        <v>428.85</v>
      </c>
      <c r="F114" s="260">
        <v>423.6</v>
      </c>
      <c r="G114" s="260">
        <v>414.95000000000005</v>
      </c>
      <c r="H114" s="260">
        <v>442.75</v>
      </c>
      <c r="I114" s="260">
        <v>451.4</v>
      </c>
      <c r="J114" s="260">
        <v>456.65</v>
      </c>
      <c r="K114" s="259">
        <v>446.15</v>
      </c>
      <c r="L114" s="259">
        <v>432.25</v>
      </c>
      <c r="M114" s="259">
        <v>42.883699999999997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201.65</v>
      </c>
      <c r="D115" s="260">
        <v>201.15</v>
      </c>
      <c r="E115" s="260">
        <v>199.65</v>
      </c>
      <c r="F115" s="260">
        <v>197.65</v>
      </c>
      <c r="G115" s="260">
        <v>196.15</v>
      </c>
      <c r="H115" s="260">
        <v>203.15</v>
      </c>
      <c r="I115" s="260">
        <v>204.65</v>
      </c>
      <c r="J115" s="260">
        <v>206.65</v>
      </c>
      <c r="K115" s="259">
        <v>202.65</v>
      </c>
      <c r="L115" s="259">
        <v>199.15</v>
      </c>
      <c r="M115" s="259">
        <v>15.764469999999999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1173.9000000000001</v>
      </c>
      <c r="D116" s="260">
        <v>1172.3166666666668</v>
      </c>
      <c r="E116" s="260">
        <v>1163.6833333333336</v>
      </c>
      <c r="F116" s="260">
        <v>1153.4666666666667</v>
      </c>
      <c r="G116" s="260">
        <v>1144.8333333333335</v>
      </c>
      <c r="H116" s="260">
        <v>1182.5333333333338</v>
      </c>
      <c r="I116" s="260">
        <v>1191.166666666667</v>
      </c>
      <c r="J116" s="260">
        <v>1201.3833333333339</v>
      </c>
      <c r="K116" s="259">
        <v>1180.95</v>
      </c>
      <c r="L116" s="259">
        <v>1162.0999999999999</v>
      </c>
      <c r="M116" s="259">
        <v>26.931699999999999</v>
      </c>
      <c r="N116" s="1"/>
      <c r="O116" s="1"/>
    </row>
    <row r="117" spans="1:15" ht="12.75" customHeight="1">
      <c r="A117" s="227">
        <v>108</v>
      </c>
      <c r="B117" s="269" t="s">
        <v>163</v>
      </c>
      <c r="C117" s="259">
        <v>4029.35</v>
      </c>
      <c r="D117" s="260">
        <v>4029.25</v>
      </c>
      <c r="E117" s="260">
        <v>3998.55</v>
      </c>
      <c r="F117" s="260">
        <v>3967.75</v>
      </c>
      <c r="G117" s="260">
        <v>3937.05</v>
      </c>
      <c r="H117" s="260">
        <v>4060.05</v>
      </c>
      <c r="I117" s="260">
        <v>4090.75</v>
      </c>
      <c r="J117" s="260">
        <v>4121.55</v>
      </c>
      <c r="K117" s="259">
        <v>4059.95</v>
      </c>
      <c r="L117" s="259">
        <v>3998.45</v>
      </c>
      <c r="M117" s="259">
        <v>5.4464300000000003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1657.1</v>
      </c>
      <c r="D118" s="260">
        <v>1660.6666666666667</v>
      </c>
      <c r="E118" s="260">
        <v>1648.7333333333336</v>
      </c>
      <c r="F118" s="260">
        <v>1640.3666666666668</v>
      </c>
      <c r="G118" s="260">
        <v>1628.4333333333336</v>
      </c>
      <c r="H118" s="260">
        <v>1669.0333333333335</v>
      </c>
      <c r="I118" s="260">
        <v>1680.9666666666665</v>
      </c>
      <c r="J118" s="260">
        <v>1689.3333333333335</v>
      </c>
      <c r="K118" s="259">
        <v>1672.6</v>
      </c>
      <c r="L118" s="259">
        <v>1652.3</v>
      </c>
      <c r="M118" s="259">
        <v>54.079279999999997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1944.15</v>
      </c>
      <c r="D119" s="260">
        <v>1943.9333333333334</v>
      </c>
      <c r="E119" s="260">
        <v>1932.3666666666668</v>
      </c>
      <c r="F119" s="260">
        <v>1920.5833333333335</v>
      </c>
      <c r="G119" s="260">
        <v>1909.0166666666669</v>
      </c>
      <c r="H119" s="260">
        <v>1955.7166666666667</v>
      </c>
      <c r="I119" s="260">
        <v>1967.2833333333333</v>
      </c>
      <c r="J119" s="260">
        <v>1979.0666666666666</v>
      </c>
      <c r="K119" s="259">
        <v>1955.5</v>
      </c>
      <c r="L119" s="259">
        <v>1932.15</v>
      </c>
      <c r="M119" s="259">
        <v>4.5306499999999996</v>
      </c>
      <c r="N119" s="1"/>
      <c r="O119" s="1"/>
    </row>
    <row r="120" spans="1:15" ht="12.75" customHeight="1">
      <c r="A120" s="227">
        <v>111</v>
      </c>
      <c r="B120" s="269" t="s">
        <v>263</v>
      </c>
      <c r="C120" s="259">
        <v>864.65</v>
      </c>
      <c r="D120" s="260">
        <v>866.63333333333333</v>
      </c>
      <c r="E120" s="260">
        <v>861.01666666666665</v>
      </c>
      <c r="F120" s="260">
        <v>857.38333333333333</v>
      </c>
      <c r="G120" s="260">
        <v>851.76666666666665</v>
      </c>
      <c r="H120" s="260">
        <v>870.26666666666665</v>
      </c>
      <c r="I120" s="260">
        <v>875.88333333333321</v>
      </c>
      <c r="J120" s="260">
        <v>879.51666666666665</v>
      </c>
      <c r="K120" s="259">
        <v>872.25</v>
      </c>
      <c r="L120" s="259">
        <v>863</v>
      </c>
      <c r="M120" s="259">
        <v>2.7850299999999999</v>
      </c>
      <c r="N120" s="1"/>
      <c r="O120" s="1"/>
    </row>
    <row r="121" spans="1:15" ht="12.75" customHeight="1">
      <c r="A121" s="227">
        <v>112</v>
      </c>
      <c r="B121" s="269" t="s">
        <v>264</v>
      </c>
      <c r="C121" s="259">
        <v>309.7</v>
      </c>
      <c r="D121" s="260">
        <v>309.21666666666664</v>
      </c>
      <c r="E121" s="260">
        <v>304.5333333333333</v>
      </c>
      <c r="F121" s="260">
        <v>299.36666666666667</v>
      </c>
      <c r="G121" s="260">
        <v>294.68333333333334</v>
      </c>
      <c r="H121" s="260">
        <v>314.38333333333327</v>
      </c>
      <c r="I121" s="260">
        <v>319.06666666666655</v>
      </c>
      <c r="J121" s="260">
        <v>324.23333333333323</v>
      </c>
      <c r="K121" s="259">
        <v>313.89999999999998</v>
      </c>
      <c r="L121" s="259">
        <v>304.05</v>
      </c>
      <c r="M121" s="259">
        <v>13.692550000000001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746.3</v>
      </c>
      <c r="D122" s="260">
        <v>747.44999999999993</v>
      </c>
      <c r="E122" s="260">
        <v>741.94999999999982</v>
      </c>
      <c r="F122" s="260">
        <v>737.59999999999991</v>
      </c>
      <c r="G122" s="260">
        <v>732.0999999999998</v>
      </c>
      <c r="H122" s="260">
        <v>751.79999999999984</v>
      </c>
      <c r="I122" s="260">
        <v>757.30000000000007</v>
      </c>
      <c r="J122" s="260">
        <v>761.64999999999986</v>
      </c>
      <c r="K122" s="259">
        <v>752.95</v>
      </c>
      <c r="L122" s="259">
        <v>743.1</v>
      </c>
      <c r="M122" s="259">
        <v>19.423069999999999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564.5</v>
      </c>
      <c r="D123" s="260">
        <v>556.36666666666667</v>
      </c>
      <c r="E123" s="260">
        <v>545.83333333333337</v>
      </c>
      <c r="F123" s="260">
        <v>527.16666666666674</v>
      </c>
      <c r="G123" s="260">
        <v>516.63333333333344</v>
      </c>
      <c r="H123" s="260">
        <v>575.0333333333333</v>
      </c>
      <c r="I123" s="260">
        <v>585.56666666666661</v>
      </c>
      <c r="J123" s="260">
        <v>604.23333333333323</v>
      </c>
      <c r="K123" s="259">
        <v>566.9</v>
      </c>
      <c r="L123" s="259">
        <v>537.70000000000005</v>
      </c>
      <c r="M123" s="259">
        <v>89.385549999999995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547.15</v>
      </c>
      <c r="D124" s="260">
        <v>548.51666666666665</v>
      </c>
      <c r="E124" s="260">
        <v>542.63333333333333</v>
      </c>
      <c r="F124" s="260">
        <v>538.11666666666667</v>
      </c>
      <c r="G124" s="260">
        <v>532.23333333333335</v>
      </c>
      <c r="H124" s="260">
        <v>553.0333333333333</v>
      </c>
      <c r="I124" s="260">
        <v>558.91666666666652</v>
      </c>
      <c r="J124" s="260">
        <v>563.43333333333328</v>
      </c>
      <c r="K124" s="259">
        <v>554.4</v>
      </c>
      <c r="L124" s="259">
        <v>544</v>
      </c>
      <c r="M124" s="259">
        <v>27.583469999999998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1934.3</v>
      </c>
      <c r="D125" s="260">
        <v>1941.3</v>
      </c>
      <c r="E125" s="260">
        <v>1920.85</v>
      </c>
      <c r="F125" s="260">
        <v>1907.3999999999999</v>
      </c>
      <c r="G125" s="260">
        <v>1886.9499999999998</v>
      </c>
      <c r="H125" s="260">
        <v>1954.75</v>
      </c>
      <c r="I125" s="260">
        <v>1975.2000000000003</v>
      </c>
      <c r="J125" s="260">
        <v>1988.65</v>
      </c>
      <c r="K125" s="259">
        <v>1961.75</v>
      </c>
      <c r="L125" s="259">
        <v>1927.85</v>
      </c>
      <c r="M125" s="259">
        <v>24.710049999999999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88.4</v>
      </c>
      <c r="D126" s="260">
        <v>88.233333333333348</v>
      </c>
      <c r="E126" s="260">
        <v>87.266666666666694</v>
      </c>
      <c r="F126" s="260">
        <v>86.13333333333334</v>
      </c>
      <c r="G126" s="260">
        <v>85.166666666666686</v>
      </c>
      <c r="H126" s="260">
        <v>89.366666666666703</v>
      </c>
      <c r="I126" s="260">
        <v>90.333333333333343</v>
      </c>
      <c r="J126" s="260">
        <v>91.466666666666711</v>
      </c>
      <c r="K126" s="259">
        <v>89.2</v>
      </c>
      <c r="L126" s="259">
        <v>87.1</v>
      </c>
      <c r="M126" s="259">
        <v>84.994829999999993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4159.75</v>
      </c>
      <c r="D127" s="260">
        <v>4068.4500000000003</v>
      </c>
      <c r="E127" s="260">
        <v>3947.9000000000005</v>
      </c>
      <c r="F127" s="260">
        <v>3736.05</v>
      </c>
      <c r="G127" s="260">
        <v>3615.5000000000005</v>
      </c>
      <c r="H127" s="260">
        <v>4280.3000000000011</v>
      </c>
      <c r="I127" s="260">
        <v>4400.8500000000004</v>
      </c>
      <c r="J127" s="260">
        <v>4612.7000000000007</v>
      </c>
      <c r="K127" s="259">
        <v>4189</v>
      </c>
      <c r="L127" s="259">
        <v>3856.6</v>
      </c>
      <c r="M127" s="259">
        <v>19.045000000000002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394</v>
      </c>
      <c r="D128" s="260">
        <v>392.16666666666669</v>
      </c>
      <c r="E128" s="260">
        <v>386.88333333333338</v>
      </c>
      <c r="F128" s="260">
        <v>379.76666666666671</v>
      </c>
      <c r="G128" s="260">
        <v>374.48333333333341</v>
      </c>
      <c r="H128" s="260">
        <v>399.28333333333336</v>
      </c>
      <c r="I128" s="260">
        <v>404.56666666666666</v>
      </c>
      <c r="J128" s="260">
        <v>411.68333333333334</v>
      </c>
      <c r="K128" s="259">
        <v>397.45</v>
      </c>
      <c r="L128" s="259">
        <v>385.05</v>
      </c>
      <c r="M128" s="259">
        <v>21.91564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5010.45</v>
      </c>
      <c r="D129" s="260">
        <v>4996.4666666666662</v>
      </c>
      <c r="E129" s="260">
        <v>4914.9833333333327</v>
      </c>
      <c r="F129" s="260">
        <v>4819.5166666666664</v>
      </c>
      <c r="G129" s="260">
        <v>4738.0333333333328</v>
      </c>
      <c r="H129" s="260">
        <v>5091.9333333333325</v>
      </c>
      <c r="I129" s="260">
        <v>5173.4166666666661</v>
      </c>
      <c r="J129" s="260">
        <v>5268.8833333333323</v>
      </c>
      <c r="K129" s="259">
        <v>5077.95</v>
      </c>
      <c r="L129" s="259">
        <v>4901</v>
      </c>
      <c r="M129" s="259">
        <v>13.43248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2104.25</v>
      </c>
      <c r="D130" s="260">
        <v>2097.9</v>
      </c>
      <c r="E130" s="260">
        <v>2085.8000000000002</v>
      </c>
      <c r="F130" s="260">
        <v>2067.35</v>
      </c>
      <c r="G130" s="260">
        <v>2055.25</v>
      </c>
      <c r="H130" s="260">
        <v>2116.3500000000004</v>
      </c>
      <c r="I130" s="260">
        <v>2128.4499999999998</v>
      </c>
      <c r="J130" s="260">
        <v>2146.9000000000005</v>
      </c>
      <c r="K130" s="259">
        <v>2110</v>
      </c>
      <c r="L130" s="259">
        <v>2079.4499999999998</v>
      </c>
      <c r="M130" s="259">
        <v>26.14357</v>
      </c>
      <c r="N130" s="1"/>
      <c r="O130" s="1"/>
    </row>
    <row r="131" spans="1:15" ht="12.75" customHeight="1">
      <c r="A131" s="227">
        <v>122</v>
      </c>
      <c r="B131" s="269" t="s">
        <v>265</v>
      </c>
      <c r="C131" s="259">
        <v>418.55</v>
      </c>
      <c r="D131" s="260">
        <v>417.84999999999997</v>
      </c>
      <c r="E131" s="260">
        <v>413.69999999999993</v>
      </c>
      <c r="F131" s="260">
        <v>408.84999999999997</v>
      </c>
      <c r="G131" s="260">
        <v>404.69999999999993</v>
      </c>
      <c r="H131" s="260">
        <v>422.69999999999993</v>
      </c>
      <c r="I131" s="260">
        <v>426.84999999999991</v>
      </c>
      <c r="J131" s="260">
        <v>431.69999999999993</v>
      </c>
      <c r="K131" s="259">
        <v>422</v>
      </c>
      <c r="L131" s="259">
        <v>413</v>
      </c>
      <c r="M131" s="259">
        <v>24.797619999999998</v>
      </c>
      <c r="N131" s="1"/>
      <c r="O131" s="1"/>
    </row>
    <row r="132" spans="1:15" ht="12.75" customHeight="1">
      <c r="A132" s="227">
        <v>123</v>
      </c>
      <c r="B132" s="269" t="s">
        <v>855</v>
      </c>
      <c r="C132" s="259">
        <v>650.9</v>
      </c>
      <c r="D132" s="260">
        <v>649</v>
      </c>
      <c r="E132" s="260">
        <v>639.9</v>
      </c>
      <c r="F132" s="260">
        <v>628.9</v>
      </c>
      <c r="G132" s="260">
        <v>619.79999999999995</v>
      </c>
      <c r="H132" s="260">
        <v>660</v>
      </c>
      <c r="I132" s="260">
        <v>669.09999999999991</v>
      </c>
      <c r="J132" s="260">
        <v>680.1</v>
      </c>
      <c r="K132" s="259">
        <v>658.1</v>
      </c>
      <c r="L132" s="259">
        <v>638</v>
      </c>
      <c r="M132" s="259">
        <v>31.63335</v>
      </c>
      <c r="N132" s="1"/>
      <c r="O132" s="1"/>
    </row>
    <row r="133" spans="1:15" ht="12.75" customHeight="1">
      <c r="A133" s="227">
        <v>124</v>
      </c>
      <c r="B133" s="269" t="s">
        <v>415</v>
      </c>
      <c r="C133" s="259">
        <v>3029.8</v>
      </c>
      <c r="D133" s="260">
        <v>3038.7666666666669</v>
      </c>
      <c r="E133" s="260">
        <v>3012.1333333333337</v>
      </c>
      <c r="F133" s="260">
        <v>2994.4666666666667</v>
      </c>
      <c r="G133" s="260">
        <v>2967.8333333333335</v>
      </c>
      <c r="H133" s="260">
        <v>3056.4333333333338</v>
      </c>
      <c r="I133" s="260">
        <v>3083.0666666666671</v>
      </c>
      <c r="J133" s="260">
        <v>3100.733333333334</v>
      </c>
      <c r="K133" s="259">
        <v>3065.4</v>
      </c>
      <c r="L133" s="259">
        <v>3021.1</v>
      </c>
      <c r="M133" s="259">
        <v>0.20330999999999999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770.3</v>
      </c>
      <c r="D134" s="260">
        <v>768.78333333333342</v>
      </c>
      <c r="E134" s="260">
        <v>763.71666666666681</v>
      </c>
      <c r="F134" s="260">
        <v>757.13333333333344</v>
      </c>
      <c r="G134" s="260">
        <v>752.06666666666683</v>
      </c>
      <c r="H134" s="260">
        <v>775.36666666666679</v>
      </c>
      <c r="I134" s="260">
        <v>780.43333333333339</v>
      </c>
      <c r="J134" s="260">
        <v>787.01666666666677</v>
      </c>
      <c r="K134" s="259">
        <v>773.85</v>
      </c>
      <c r="L134" s="259">
        <v>762.2</v>
      </c>
      <c r="M134" s="259">
        <v>7.94733</v>
      </c>
      <c r="N134" s="1"/>
      <c r="O134" s="1"/>
    </row>
    <row r="135" spans="1:15" ht="12.75" customHeight="1">
      <c r="A135" s="227">
        <v>126</v>
      </c>
      <c r="B135" s="269" t="s">
        <v>159</v>
      </c>
      <c r="C135" s="259">
        <v>94325.5</v>
      </c>
      <c r="D135" s="260">
        <v>94237.10000000002</v>
      </c>
      <c r="E135" s="260">
        <v>93323.000000000044</v>
      </c>
      <c r="F135" s="260">
        <v>92320.500000000029</v>
      </c>
      <c r="G135" s="260">
        <v>91406.400000000052</v>
      </c>
      <c r="H135" s="260">
        <v>95239.600000000035</v>
      </c>
      <c r="I135" s="260">
        <v>96153.700000000012</v>
      </c>
      <c r="J135" s="260">
        <v>97156.200000000026</v>
      </c>
      <c r="K135" s="259">
        <v>95151.2</v>
      </c>
      <c r="L135" s="259">
        <v>93234.6</v>
      </c>
      <c r="M135" s="259">
        <v>0.1638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220.3</v>
      </c>
      <c r="D136" s="260">
        <v>218.88333333333333</v>
      </c>
      <c r="E136" s="260">
        <v>216.81666666666666</v>
      </c>
      <c r="F136" s="260">
        <v>213.33333333333334</v>
      </c>
      <c r="G136" s="260">
        <v>211.26666666666668</v>
      </c>
      <c r="H136" s="260">
        <v>222.36666666666665</v>
      </c>
      <c r="I136" s="260">
        <v>224.43333333333331</v>
      </c>
      <c r="J136" s="260">
        <v>227.91666666666663</v>
      </c>
      <c r="K136" s="259">
        <v>220.95</v>
      </c>
      <c r="L136" s="259">
        <v>215.4</v>
      </c>
      <c r="M136" s="259">
        <v>31.1252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1293.45</v>
      </c>
      <c r="D137" s="260">
        <v>1299.4666666666667</v>
      </c>
      <c r="E137" s="260">
        <v>1281.9833333333333</v>
      </c>
      <c r="F137" s="260">
        <v>1270.5166666666667</v>
      </c>
      <c r="G137" s="260">
        <v>1253.0333333333333</v>
      </c>
      <c r="H137" s="260">
        <v>1310.9333333333334</v>
      </c>
      <c r="I137" s="260">
        <v>1328.416666666667</v>
      </c>
      <c r="J137" s="260">
        <v>1339.8833333333334</v>
      </c>
      <c r="K137" s="259">
        <v>1316.95</v>
      </c>
      <c r="L137" s="259">
        <v>1288</v>
      </c>
      <c r="M137" s="259">
        <v>26.137609999999999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501.5</v>
      </c>
      <c r="D138" s="260">
        <v>504.0333333333333</v>
      </c>
      <c r="E138" s="260">
        <v>498.11666666666662</v>
      </c>
      <c r="F138" s="260">
        <v>494.73333333333329</v>
      </c>
      <c r="G138" s="260">
        <v>488.81666666666661</v>
      </c>
      <c r="H138" s="260">
        <v>507.41666666666663</v>
      </c>
      <c r="I138" s="260">
        <v>513.33333333333337</v>
      </c>
      <c r="J138" s="260">
        <v>516.7166666666667</v>
      </c>
      <c r="K138" s="259">
        <v>509.95</v>
      </c>
      <c r="L138" s="259">
        <v>500.65</v>
      </c>
      <c r="M138" s="259">
        <v>11.80104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8958.15</v>
      </c>
      <c r="D139" s="260">
        <v>8971.0500000000011</v>
      </c>
      <c r="E139" s="260">
        <v>8917.1000000000022</v>
      </c>
      <c r="F139" s="260">
        <v>8876.0500000000011</v>
      </c>
      <c r="G139" s="260">
        <v>8822.1000000000022</v>
      </c>
      <c r="H139" s="260">
        <v>9012.1000000000022</v>
      </c>
      <c r="I139" s="260">
        <v>9066.0500000000029</v>
      </c>
      <c r="J139" s="260">
        <v>9107.1000000000022</v>
      </c>
      <c r="K139" s="259">
        <v>9025</v>
      </c>
      <c r="L139" s="259">
        <v>8930</v>
      </c>
      <c r="M139" s="259">
        <v>6.94489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701.25</v>
      </c>
      <c r="D140" s="260">
        <v>703.43333333333339</v>
      </c>
      <c r="E140" s="260">
        <v>695.21666666666681</v>
      </c>
      <c r="F140" s="260">
        <v>689.18333333333339</v>
      </c>
      <c r="G140" s="260">
        <v>680.96666666666681</v>
      </c>
      <c r="H140" s="260">
        <v>709.46666666666681</v>
      </c>
      <c r="I140" s="260">
        <v>717.68333333333351</v>
      </c>
      <c r="J140" s="260">
        <v>723.71666666666681</v>
      </c>
      <c r="K140" s="259">
        <v>711.65</v>
      </c>
      <c r="L140" s="259">
        <v>697.4</v>
      </c>
      <c r="M140" s="259">
        <v>6.6646400000000003</v>
      </c>
      <c r="N140" s="1"/>
      <c r="O140" s="1"/>
    </row>
    <row r="141" spans="1:15" ht="12.75" customHeight="1">
      <c r="A141" s="227">
        <v>132</v>
      </c>
      <c r="B141" s="269" t="s">
        <v>423</v>
      </c>
      <c r="C141" s="259">
        <v>452.3</v>
      </c>
      <c r="D141" s="260">
        <v>452.7833333333333</v>
      </c>
      <c r="E141" s="260">
        <v>447.56666666666661</v>
      </c>
      <c r="F141" s="260">
        <v>442.83333333333331</v>
      </c>
      <c r="G141" s="260">
        <v>437.61666666666662</v>
      </c>
      <c r="H141" s="260">
        <v>457.51666666666659</v>
      </c>
      <c r="I141" s="260">
        <v>462.73333333333329</v>
      </c>
      <c r="J141" s="260">
        <v>467.46666666666658</v>
      </c>
      <c r="K141" s="259">
        <v>458</v>
      </c>
      <c r="L141" s="259">
        <v>448.05</v>
      </c>
      <c r="M141" s="259">
        <v>27.37715</v>
      </c>
      <c r="N141" s="1"/>
      <c r="O141" s="1"/>
    </row>
    <row r="142" spans="1:15" ht="12.75" customHeight="1">
      <c r="A142" s="227">
        <v>133</v>
      </c>
      <c r="B142" s="269" t="s">
        <v>856</v>
      </c>
      <c r="C142" s="259">
        <v>60.05</v>
      </c>
      <c r="D142" s="260">
        <v>60.583333333333336</v>
      </c>
      <c r="E142" s="260">
        <v>59.466666666666669</v>
      </c>
      <c r="F142" s="260">
        <v>58.883333333333333</v>
      </c>
      <c r="G142" s="260">
        <v>57.766666666666666</v>
      </c>
      <c r="H142" s="260">
        <v>61.166666666666671</v>
      </c>
      <c r="I142" s="260">
        <v>62.283333333333331</v>
      </c>
      <c r="J142" s="260">
        <v>62.866666666666674</v>
      </c>
      <c r="K142" s="259">
        <v>61.7</v>
      </c>
      <c r="L142" s="259">
        <v>60</v>
      </c>
      <c r="M142" s="259">
        <v>35.111669999999997</v>
      </c>
      <c r="N142" s="1"/>
      <c r="O142" s="1"/>
    </row>
    <row r="143" spans="1:15" ht="12.75" customHeight="1">
      <c r="A143" s="227">
        <v>134</v>
      </c>
      <c r="B143" s="269" t="s">
        <v>158</v>
      </c>
      <c r="C143" s="259">
        <v>2135.1999999999998</v>
      </c>
      <c r="D143" s="260">
        <v>2107.0666666666666</v>
      </c>
      <c r="E143" s="260">
        <v>2068.1333333333332</v>
      </c>
      <c r="F143" s="260">
        <v>2001.0666666666666</v>
      </c>
      <c r="G143" s="260">
        <v>1962.1333333333332</v>
      </c>
      <c r="H143" s="260">
        <v>2174.1333333333332</v>
      </c>
      <c r="I143" s="260">
        <v>2213.0666666666666</v>
      </c>
      <c r="J143" s="260">
        <v>2280.1333333333332</v>
      </c>
      <c r="K143" s="259">
        <v>2146</v>
      </c>
      <c r="L143" s="259">
        <v>2040</v>
      </c>
      <c r="M143" s="259">
        <v>17.99183</v>
      </c>
      <c r="N143" s="1"/>
      <c r="O143" s="1"/>
    </row>
    <row r="144" spans="1:15" ht="12.75" customHeight="1">
      <c r="A144" s="227">
        <v>135</v>
      </c>
      <c r="B144" s="269" t="s">
        <v>160</v>
      </c>
      <c r="C144" s="259">
        <v>1111.3499999999999</v>
      </c>
      <c r="D144" s="260">
        <v>1102.8333333333333</v>
      </c>
      <c r="E144" s="260">
        <v>1091.6666666666665</v>
      </c>
      <c r="F144" s="260">
        <v>1071.9833333333333</v>
      </c>
      <c r="G144" s="260">
        <v>1060.8166666666666</v>
      </c>
      <c r="H144" s="260">
        <v>1122.5166666666664</v>
      </c>
      <c r="I144" s="260">
        <v>1133.6833333333329</v>
      </c>
      <c r="J144" s="260">
        <v>1153.3666666666663</v>
      </c>
      <c r="K144" s="259">
        <v>1114</v>
      </c>
      <c r="L144" s="259">
        <v>1083.1500000000001</v>
      </c>
      <c r="M144" s="259">
        <v>5.7153</v>
      </c>
      <c r="N144" s="1"/>
      <c r="O144" s="1"/>
    </row>
    <row r="145" spans="1:15" ht="12.75" customHeight="1">
      <c r="A145" s="227">
        <v>136</v>
      </c>
      <c r="B145" s="269" t="s">
        <v>168</v>
      </c>
      <c r="C145" s="259">
        <v>172.2</v>
      </c>
      <c r="D145" s="260">
        <v>172.23333333333335</v>
      </c>
      <c r="E145" s="260">
        <v>170.81666666666669</v>
      </c>
      <c r="F145" s="260">
        <v>169.43333333333334</v>
      </c>
      <c r="G145" s="260">
        <v>168.01666666666668</v>
      </c>
      <c r="H145" s="260">
        <v>173.6166666666667</v>
      </c>
      <c r="I145" s="260">
        <v>175.03333333333333</v>
      </c>
      <c r="J145" s="260">
        <v>176.41666666666671</v>
      </c>
      <c r="K145" s="259">
        <v>173.65</v>
      </c>
      <c r="L145" s="259">
        <v>170.85</v>
      </c>
      <c r="M145" s="259">
        <v>92.149140000000003</v>
      </c>
      <c r="N145" s="1"/>
      <c r="O145" s="1"/>
    </row>
    <row r="146" spans="1:15" ht="12.75" customHeight="1">
      <c r="A146" s="227">
        <v>137</v>
      </c>
      <c r="B146" s="269" t="s">
        <v>162</v>
      </c>
      <c r="C146" s="259">
        <v>78</v>
      </c>
      <c r="D146" s="260">
        <v>78.233333333333334</v>
      </c>
      <c r="E146" s="260">
        <v>77.566666666666663</v>
      </c>
      <c r="F146" s="260">
        <v>77.133333333333326</v>
      </c>
      <c r="G146" s="260">
        <v>76.466666666666654</v>
      </c>
      <c r="H146" s="260">
        <v>78.666666666666671</v>
      </c>
      <c r="I146" s="260">
        <v>79.333333333333329</v>
      </c>
      <c r="J146" s="260">
        <v>79.76666666666668</v>
      </c>
      <c r="K146" s="259">
        <v>78.900000000000006</v>
      </c>
      <c r="L146" s="259">
        <v>77.8</v>
      </c>
      <c r="M146" s="259">
        <v>179.10379</v>
      </c>
      <c r="N146" s="1"/>
      <c r="O146" s="1"/>
    </row>
    <row r="147" spans="1:15" ht="12.75" customHeight="1">
      <c r="A147" s="227">
        <v>138</v>
      </c>
      <c r="B147" s="269" t="s">
        <v>164</v>
      </c>
      <c r="C147" s="259">
        <v>4367.55</v>
      </c>
      <c r="D147" s="260">
        <v>4384.5166666666664</v>
      </c>
      <c r="E147" s="260">
        <v>4345.0333333333328</v>
      </c>
      <c r="F147" s="260">
        <v>4322.5166666666664</v>
      </c>
      <c r="G147" s="260">
        <v>4283.0333333333328</v>
      </c>
      <c r="H147" s="260">
        <v>4407.0333333333328</v>
      </c>
      <c r="I147" s="260">
        <v>4446.5166666666664</v>
      </c>
      <c r="J147" s="260">
        <v>4469.0333333333328</v>
      </c>
      <c r="K147" s="259">
        <v>4424</v>
      </c>
      <c r="L147" s="259">
        <v>4362</v>
      </c>
      <c r="M147" s="259">
        <v>1.0164</v>
      </c>
      <c r="N147" s="1"/>
      <c r="O147" s="1"/>
    </row>
    <row r="148" spans="1:15" ht="12.75" customHeight="1">
      <c r="A148" s="227">
        <v>139</v>
      </c>
      <c r="B148" s="269" t="s">
        <v>165</v>
      </c>
      <c r="C148" s="259">
        <v>20049.5</v>
      </c>
      <c r="D148" s="260">
        <v>20111.466666666667</v>
      </c>
      <c r="E148" s="260">
        <v>19873.033333333333</v>
      </c>
      <c r="F148" s="260">
        <v>19696.566666666666</v>
      </c>
      <c r="G148" s="260">
        <v>19458.133333333331</v>
      </c>
      <c r="H148" s="260">
        <v>20287.933333333334</v>
      </c>
      <c r="I148" s="260">
        <v>20526.366666666669</v>
      </c>
      <c r="J148" s="260">
        <v>20702.833333333336</v>
      </c>
      <c r="K148" s="259">
        <v>20349.900000000001</v>
      </c>
      <c r="L148" s="259">
        <v>19935</v>
      </c>
      <c r="M148" s="259">
        <v>0.52925999999999995</v>
      </c>
      <c r="N148" s="1"/>
      <c r="O148" s="1"/>
    </row>
    <row r="149" spans="1:15" ht="12.75" customHeight="1">
      <c r="A149" s="227">
        <v>140</v>
      </c>
      <c r="B149" s="269" t="s">
        <v>161</v>
      </c>
      <c r="C149" s="259">
        <v>268.60000000000002</v>
      </c>
      <c r="D149" s="260">
        <v>269.84999999999997</v>
      </c>
      <c r="E149" s="260">
        <v>265.29999999999995</v>
      </c>
      <c r="F149" s="260">
        <v>262</v>
      </c>
      <c r="G149" s="260">
        <v>257.45</v>
      </c>
      <c r="H149" s="260">
        <v>273.14999999999992</v>
      </c>
      <c r="I149" s="260">
        <v>277.7</v>
      </c>
      <c r="J149" s="260">
        <v>280.99999999999989</v>
      </c>
      <c r="K149" s="259">
        <v>274.39999999999998</v>
      </c>
      <c r="L149" s="259">
        <v>266.55</v>
      </c>
      <c r="M149" s="259">
        <v>4.96591</v>
      </c>
      <c r="N149" s="1"/>
      <c r="O149" s="1"/>
    </row>
    <row r="150" spans="1:15" ht="12.75" customHeight="1">
      <c r="A150" s="227">
        <v>141</v>
      </c>
      <c r="B150" s="269" t="s">
        <v>267</v>
      </c>
      <c r="C150" s="259">
        <v>960.8</v>
      </c>
      <c r="D150" s="260">
        <v>948.33333333333337</v>
      </c>
      <c r="E150" s="260">
        <v>930.4666666666667</v>
      </c>
      <c r="F150" s="260">
        <v>900.13333333333333</v>
      </c>
      <c r="G150" s="260">
        <v>882.26666666666665</v>
      </c>
      <c r="H150" s="260">
        <v>978.66666666666674</v>
      </c>
      <c r="I150" s="260">
        <v>996.5333333333333</v>
      </c>
      <c r="J150" s="260">
        <v>1026.8666666666668</v>
      </c>
      <c r="K150" s="259">
        <v>966.2</v>
      </c>
      <c r="L150" s="259">
        <v>918</v>
      </c>
      <c r="M150" s="259">
        <v>9.0300999999999991</v>
      </c>
      <c r="N150" s="1"/>
      <c r="O150" s="1"/>
    </row>
    <row r="151" spans="1:15" ht="12.75" customHeight="1">
      <c r="A151" s="227">
        <v>142</v>
      </c>
      <c r="B151" s="269" t="s">
        <v>169</v>
      </c>
      <c r="C151" s="259">
        <v>140.05000000000001</v>
      </c>
      <c r="D151" s="260">
        <v>140.61666666666667</v>
      </c>
      <c r="E151" s="260">
        <v>139.23333333333335</v>
      </c>
      <c r="F151" s="260">
        <v>138.41666666666669</v>
      </c>
      <c r="G151" s="260">
        <v>137.03333333333336</v>
      </c>
      <c r="H151" s="260">
        <v>141.43333333333334</v>
      </c>
      <c r="I151" s="260">
        <v>142.81666666666666</v>
      </c>
      <c r="J151" s="260">
        <v>143.63333333333333</v>
      </c>
      <c r="K151" s="259">
        <v>142</v>
      </c>
      <c r="L151" s="259">
        <v>139.80000000000001</v>
      </c>
      <c r="M151" s="259">
        <v>277.27625</v>
      </c>
      <c r="N151" s="1"/>
      <c r="O151" s="1"/>
    </row>
    <row r="152" spans="1:15" ht="12.75" customHeight="1">
      <c r="A152" s="227">
        <v>143</v>
      </c>
      <c r="B152" s="269" t="s">
        <v>268</v>
      </c>
      <c r="C152" s="259">
        <v>207.25</v>
      </c>
      <c r="D152" s="260">
        <v>207.19999999999996</v>
      </c>
      <c r="E152" s="260">
        <v>205.49999999999991</v>
      </c>
      <c r="F152" s="260">
        <v>203.74999999999994</v>
      </c>
      <c r="G152" s="260">
        <v>202.0499999999999</v>
      </c>
      <c r="H152" s="260">
        <v>208.94999999999993</v>
      </c>
      <c r="I152" s="260">
        <v>210.64999999999998</v>
      </c>
      <c r="J152" s="260">
        <v>212.39999999999995</v>
      </c>
      <c r="K152" s="259">
        <v>208.9</v>
      </c>
      <c r="L152" s="259">
        <v>205.45</v>
      </c>
      <c r="M152" s="259">
        <v>7.5418599999999998</v>
      </c>
      <c r="N152" s="1"/>
      <c r="O152" s="1"/>
    </row>
    <row r="153" spans="1:15" ht="12.75" customHeight="1">
      <c r="A153" s="227">
        <v>144</v>
      </c>
      <c r="B153" s="269" t="s">
        <v>811</v>
      </c>
      <c r="C153" s="259">
        <v>501.05</v>
      </c>
      <c r="D153" s="260">
        <v>497</v>
      </c>
      <c r="E153" s="260">
        <v>489.3</v>
      </c>
      <c r="F153" s="260">
        <v>477.55</v>
      </c>
      <c r="G153" s="260">
        <v>469.85</v>
      </c>
      <c r="H153" s="260">
        <v>508.75</v>
      </c>
      <c r="I153" s="260">
        <v>516.45000000000005</v>
      </c>
      <c r="J153" s="260">
        <v>528.20000000000005</v>
      </c>
      <c r="K153" s="259">
        <v>504.7</v>
      </c>
      <c r="L153" s="259">
        <v>485.25</v>
      </c>
      <c r="M153" s="259">
        <v>129.60605000000001</v>
      </c>
      <c r="N153" s="1"/>
      <c r="O153" s="1"/>
    </row>
    <row r="154" spans="1:15" ht="12.75" customHeight="1">
      <c r="A154" s="227">
        <v>145</v>
      </c>
      <c r="B154" s="269" t="s">
        <v>435</v>
      </c>
      <c r="C154" s="259">
        <v>3122</v>
      </c>
      <c r="D154" s="260">
        <v>3126.0166666666664</v>
      </c>
      <c r="E154" s="260">
        <v>3102.0333333333328</v>
      </c>
      <c r="F154" s="260">
        <v>3082.0666666666666</v>
      </c>
      <c r="G154" s="260">
        <v>3058.083333333333</v>
      </c>
      <c r="H154" s="260">
        <v>3145.9833333333327</v>
      </c>
      <c r="I154" s="260">
        <v>3169.9666666666662</v>
      </c>
      <c r="J154" s="260">
        <v>3189.9333333333325</v>
      </c>
      <c r="K154" s="259">
        <v>3150</v>
      </c>
      <c r="L154" s="259">
        <v>3106.05</v>
      </c>
      <c r="M154" s="259">
        <v>2.0160200000000001</v>
      </c>
      <c r="N154" s="1"/>
      <c r="O154" s="1"/>
    </row>
    <row r="155" spans="1:15" ht="12.75" customHeight="1">
      <c r="A155" s="227">
        <v>146</v>
      </c>
      <c r="B155" s="269" t="s">
        <v>812</v>
      </c>
      <c r="C155" s="259">
        <v>461</v>
      </c>
      <c r="D155" s="260">
        <v>460.08333333333331</v>
      </c>
      <c r="E155" s="260">
        <v>454.16666666666663</v>
      </c>
      <c r="F155" s="260">
        <v>447.33333333333331</v>
      </c>
      <c r="G155" s="260">
        <v>441.41666666666663</v>
      </c>
      <c r="H155" s="260">
        <v>466.91666666666663</v>
      </c>
      <c r="I155" s="260">
        <v>472.83333333333326</v>
      </c>
      <c r="J155" s="260">
        <v>479.66666666666663</v>
      </c>
      <c r="K155" s="259">
        <v>466</v>
      </c>
      <c r="L155" s="259">
        <v>453.25</v>
      </c>
      <c r="M155" s="259">
        <v>19.163239999999998</v>
      </c>
      <c r="N155" s="1"/>
      <c r="O155" s="1"/>
    </row>
    <row r="156" spans="1:15" ht="12.75" customHeight="1">
      <c r="A156" s="227">
        <v>147</v>
      </c>
      <c r="B156" s="269" t="s">
        <v>176</v>
      </c>
      <c r="C156" s="259">
        <v>3499</v>
      </c>
      <c r="D156" s="260">
        <v>3494.5499999999997</v>
      </c>
      <c r="E156" s="260">
        <v>3464.4499999999994</v>
      </c>
      <c r="F156" s="260">
        <v>3429.8999999999996</v>
      </c>
      <c r="G156" s="260">
        <v>3399.7999999999993</v>
      </c>
      <c r="H156" s="260">
        <v>3529.0999999999995</v>
      </c>
      <c r="I156" s="260">
        <v>3559.2</v>
      </c>
      <c r="J156" s="260">
        <v>3593.7499999999995</v>
      </c>
      <c r="K156" s="259">
        <v>3524.65</v>
      </c>
      <c r="L156" s="259">
        <v>3460</v>
      </c>
      <c r="M156" s="259">
        <v>3.3715899999999999</v>
      </c>
      <c r="N156" s="1"/>
      <c r="O156" s="1"/>
    </row>
    <row r="157" spans="1:15" ht="12.75" customHeight="1">
      <c r="A157" s="227">
        <v>148</v>
      </c>
      <c r="B157" s="269" t="s">
        <v>170</v>
      </c>
      <c r="C157" s="259">
        <v>47566.05</v>
      </c>
      <c r="D157" s="260">
        <v>47527.166666666664</v>
      </c>
      <c r="E157" s="260">
        <v>47204.333333333328</v>
      </c>
      <c r="F157" s="260">
        <v>46842.616666666661</v>
      </c>
      <c r="G157" s="260">
        <v>46519.783333333326</v>
      </c>
      <c r="H157" s="260">
        <v>47888.883333333331</v>
      </c>
      <c r="I157" s="260">
        <v>48211.71666666666</v>
      </c>
      <c r="J157" s="260">
        <v>48573.433333333334</v>
      </c>
      <c r="K157" s="259">
        <v>47850</v>
      </c>
      <c r="L157" s="259">
        <v>47165.45</v>
      </c>
      <c r="M157" s="259">
        <v>0.17810000000000001</v>
      </c>
      <c r="N157" s="1"/>
      <c r="O157" s="1"/>
    </row>
    <row r="158" spans="1:15" ht="12.75" customHeight="1">
      <c r="A158" s="227">
        <v>149</v>
      </c>
      <c r="B158" s="269" t="s">
        <v>857</v>
      </c>
      <c r="C158" s="259">
        <v>1252</v>
      </c>
      <c r="D158" s="260">
        <v>1258.3333333333333</v>
      </c>
      <c r="E158" s="260">
        <v>1241.6666666666665</v>
      </c>
      <c r="F158" s="260">
        <v>1231.3333333333333</v>
      </c>
      <c r="G158" s="260">
        <v>1214.6666666666665</v>
      </c>
      <c r="H158" s="260">
        <v>1268.6666666666665</v>
      </c>
      <c r="I158" s="260">
        <v>1285.333333333333</v>
      </c>
      <c r="J158" s="260">
        <v>1295.6666666666665</v>
      </c>
      <c r="K158" s="259">
        <v>1275</v>
      </c>
      <c r="L158" s="259">
        <v>1248</v>
      </c>
      <c r="M158" s="259">
        <v>2.0977100000000002</v>
      </c>
      <c r="N158" s="1"/>
      <c r="O158" s="1"/>
    </row>
    <row r="159" spans="1:15" ht="12.75" customHeight="1">
      <c r="A159" s="227">
        <v>150</v>
      </c>
      <c r="B159" s="269" t="s">
        <v>440</v>
      </c>
      <c r="C159" s="259">
        <v>4323.8999999999996</v>
      </c>
      <c r="D159" s="260">
        <v>4309.5999999999995</v>
      </c>
      <c r="E159" s="260">
        <v>4194.2999999999993</v>
      </c>
      <c r="F159" s="260">
        <v>4064.7</v>
      </c>
      <c r="G159" s="260">
        <v>3949.3999999999996</v>
      </c>
      <c r="H159" s="260">
        <v>4439.1999999999989</v>
      </c>
      <c r="I159" s="260">
        <v>4554.5</v>
      </c>
      <c r="J159" s="260">
        <v>4684.0999999999985</v>
      </c>
      <c r="K159" s="259">
        <v>4424.8999999999996</v>
      </c>
      <c r="L159" s="259">
        <v>4180</v>
      </c>
      <c r="M159" s="259">
        <v>13.846410000000001</v>
      </c>
      <c r="N159" s="1"/>
      <c r="O159" s="1"/>
    </row>
    <row r="160" spans="1:15" ht="12.75" customHeight="1">
      <c r="A160" s="227">
        <v>151</v>
      </c>
      <c r="B160" s="269" t="s">
        <v>172</v>
      </c>
      <c r="C160" s="259">
        <v>210.9</v>
      </c>
      <c r="D160" s="260">
        <v>211.85</v>
      </c>
      <c r="E160" s="260">
        <v>209.6</v>
      </c>
      <c r="F160" s="260">
        <v>208.3</v>
      </c>
      <c r="G160" s="260">
        <v>206.05</v>
      </c>
      <c r="H160" s="260">
        <v>213.14999999999998</v>
      </c>
      <c r="I160" s="260">
        <v>215.39999999999998</v>
      </c>
      <c r="J160" s="260">
        <v>216.69999999999996</v>
      </c>
      <c r="K160" s="259">
        <v>214.1</v>
      </c>
      <c r="L160" s="259">
        <v>210.55</v>
      </c>
      <c r="M160" s="259">
        <v>18.237929999999999</v>
      </c>
      <c r="N160" s="1"/>
      <c r="O160" s="1"/>
    </row>
    <row r="161" spans="1:15" ht="12.75" customHeight="1">
      <c r="A161" s="227">
        <v>152</v>
      </c>
      <c r="B161" s="269" t="s">
        <v>175</v>
      </c>
      <c r="C161" s="259">
        <v>2733.55</v>
      </c>
      <c r="D161" s="260">
        <v>2742.1833333333329</v>
      </c>
      <c r="E161" s="260">
        <v>2718.3666666666659</v>
      </c>
      <c r="F161" s="260">
        <v>2703.1833333333329</v>
      </c>
      <c r="G161" s="260">
        <v>2679.3666666666659</v>
      </c>
      <c r="H161" s="260">
        <v>2757.3666666666659</v>
      </c>
      <c r="I161" s="260">
        <v>2781.1833333333325</v>
      </c>
      <c r="J161" s="260">
        <v>2796.3666666666659</v>
      </c>
      <c r="K161" s="259">
        <v>2766</v>
      </c>
      <c r="L161" s="259">
        <v>2727</v>
      </c>
      <c r="M161" s="259">
        <v>2.6881499999999998</v>
      </c>
      <c r="N161" s="1"/>
      <c r="O161" s="1"/>
    </row>
    <row r="162" spans="1:15" ht="12.75" customHeight="1">
      <c r="A162" s="227">
        <v>153</v>
      </c>
      <c r="B162" s="269" t="s">
        <v>269</v>
      </c>
      <c r="C162" s="259">
        <v>2606.75</v>
      </c>
      <c r="D162" s="260">
        <v>2593.1666666666665</v>
      </c>
      <c r="E162" s="260">
        <v>2573.583333333333</v>
      </c>
      <c r="F162" s="260">
        <v>2540.4166666666665</v>
      </c>
      <c r="G162" s="260">
        <v>2520.833333333333</v>
      </c>
      <c r="H162" s="260">
        <v>2626.333333333333</v>
      </c>
      <c r="I162" s="260">
        <v>2645.9166666666661</v>
      </c>
      <c r="J162" s="260">
        <v>2679.083333333333</v>
      </c>
      <c r="K162" s="259">
        <v>2612.75</v>
      </c>
      <c r="L162" s="259">
        <v>2560</v>
      </c>
      <c r="M162" s="259">
        <v>3.2349000000000001</v>
      </c>
      <c r="N162" s="1"/>
      <c r="O162" s="1"/>
    </row>
    <row r="163" spans="1:15" ht="12.75" customHeight="1">
      <c r="A163" s="227">
        <v>154</v>
      </c>
      <c r="B163" s="269" t="s">
        <v>788</v>
      </c>
      <c r="C163" s="259">
        <v>307.45</v>
      </c>
      <c r="D163" s="260">
        <v>309.35000000000002</v>
      </c>
      <c r="E163" s="260">
        <v>304.20000000000005</v>
      </c>
      <c r="F163" s="260">
        <v>300.95000000000005</v>
      </c>
      <c r="G163" s="260">
        <v>295.80000000000007</v>
      </c>
      <c r="H163" s="260">
        <v>312.60000000000002</v>
      </c>
      <c r="I163" s="260">
        <v>317.75</v>
      </c>
      <c r="J163" s="260">
        <v>321</v>
      </c>
      <c r="K163" s="259">
        <v>314.5</v>
      </c>
      <c r="L163" s="259">
        <v>306.10000000000002</v>
      </c>
      <c r="M163" s="259">
        <v>20.998069999999998</v>
      </c>
      <c r="N163" s="1"/>
      <c r="O163" s="1"/>
    </row>
    <row r="164" spans="1:15" ht="12.75" customHeight="1">
      <c r="A164" s="227">
        <v>155</v>
      </c>
      <c r="B164" s="269" t="s">
        <v>173</v>
      </c>
      <c r="C164" s="259">
        <v>138.5</v>
      </c>
      <c r="D164" s="260">
        <v>137.41666666666666</v>
      </c>
      <c r="E164" s="260">
        <v>135.73333333333332</v>
      </c>
      <c r="F164" s="260">
        <v>132.96666666666667</v>
      </c>
      <c r="G164" s="260">
        <v>131.28333333333333</v>
      </c>
      <c r="H164" s="260">
        <v>140.18333333333331</v>
      </c>
      <c r="I164" s="260">
        <v>141.86666666666665</v>
      </c>
      <c r="J164" s="260">
        <v>144.6333333333333</v>
      </c>
      <c r="K164" s="259">
        <v>139.1</v>
      </c>
      <c r="L164" s="259">
        <v>134.65</v>
      </c>
      <c r="M164" s="259">
        <v>68.74203</v>
      </c>
      <c r="N164" s="1"/>
      <c r="O164" s="1"/>
    </row>
    <row r="165" spans="1:15" ht="12.75" customHeight="1">
      <c r="A165" s="227">
        <v>156</v>
      </c>
      <c r="B165" s="269" t="s">
        <v>178</v>
      </c>
      <c r="C165" s="259">
        <v>221.9</v>
      </c>
      <c r="D165" s="260">
        <v>222.41666666666666</v>
      </c>
      <c r="E165" s="260">
        <v>219.98333333333332</v>
      </c>
      <c r="F165" s="260">
        <v>218.06666666666666</v>
      </c>
      <c r="G165" s="260">
        <v>215.63333333333333</v>
      </c>
      <c r="H165" s="260">
        <v>224.33333333333331</v>
      </c>
      <c r="I165" s="260">
        <v>226.76666666666665</v>
      </c>
      <c r="J165" s="260">
        <v>228.68333333333331</v>
      </c>
      <c r="K165" s="259">
        <v>224.85</v>
      </c>
      <c r="L165" s="259">
        <v>220.5</v>
      </c>
      <c r="M165" s="259">
        <v>99.314710000000005</v>
      </c>
      <c r="N165" s="1"/>
      <c r="O165" s="1"/>
    </row>
    <row r="166" spans="1:15" ht="12.75" customHeight="1">
      <c r="A166" s="227">
        <v>157</v>
      </c>
      <c r="B166" s="269" t="s">
        <v>270</v>
      </c>
      <c r="C166" s="259">
        <v>496</v>
      </c>
      <c r="D166" s="260">
        <v>490.16666666666669</v>
      </c>
      <c r="E166" s="260">
        <v>480.33333333333337</v>
      </c>
      <c r="F166" s="260">
        <v>464.66666666666669</v>
      </c>
      <c r="G166" s="260">
        <v>454.83333333333337</v>
      </c>
      <c r="H166" s="260">
        <v>505.83333333333337</v>
      </c>
      <c r="I166" s="260">
        <v>515.66666666666674</v>
      </c>
      <c r="J166" s="260">
        <v>531.33333333333337</v>
      </c>
      <c r="K166" s="259">
        <v>500</v>
      </c>
      <c r="L166" s="259">
        <v>474.5</v>
      </c>
      <c r="M166" s="259">
        <v>13.72678</v>
      </c>
      <c r="N166" s="1"/>
      <c r="O166" s="1"/>
    </row>
    <row r="167" spans="1:15" ht="12.75" customHeight="1">
      <c r="A167" s="227">
        <v>158</v>
      </c>
      <c r="B167" s="269" t="s">
        <v>271</v>
      </c>
      <c r="C167" s="259">
        <v>14268.45</v>
      </c>
      <c r="D167" s="260">
        <v>14270.866666666667</v>
      </c>
      <c r="E167" s="260">
        <v>14131.833333333334</v>
      </c>
      <c r="F167" s="260">
        <v>13995.216666666667</v>
      </c>
      <c r="G167" s="260">
        <v>13856.183333333334</v>
      </c>
      <c r="H167" s="260">
        <v>14407.483333333334</v>
      </c>
      <c r="I167" s="260">
        <v>14546.516666666666</v>
      </c>
      <c r="J167" s="260">
        <v>14683.133333333333</v>
      </c>
      <c r="K167" s="259">
        <v>14409.9</v>
      </c>
      <c r="L167" s="259">
        <v>14134.25</v>
      </c>
      <c r="M167" s="259">
        <v>4.3729999999999998E-2</v>
      </c>
      <c r="N167" s="1"/>
      <c r="O167" s="1"/>
    </row>
    <row r="168" spans="1:15" ht="12.75" customHeight="1">
      <c r="A168" s="227">
        <v>159</v>
      </c>
      <c r="B168" s="269" t="s">
        <v>177</v>
      </c>
      <c r="C168" s="259">
        <v>53.25</v>
      </c>
      <c r="D168" s="260">
        <v>52.716666666666661</v>
      </c>
      <c r="E168" s="260">
        <v>51.833333333333321</v>
      </c>
      <c r="F168" s="260">
        <v>50.416666666666657</v>
      </c>
      <c r="G168" s="260">
        <v>49.533333333333317</v>
      </c>
      <c r="H168" s="260">
        <v>54.133333333333326</v>
      </c>
      <c r="I168" s="260">
        <v>55.016666666666666</v>
      </c>
      <c r="J168" s="260">
        <v>56.43333333333333</v>
      </c>
      <c r="K168" s="259">
        <v>53.6</v>
      </c>
      <c r="L168" s="259">
        <v>51.3</v>
      </c>
      <c r="M168" s="259">
        <v>1066.2562700000001</v>
      </c>
      <c r="N168" s="1"/>
      <c r="O168" s="1"/>
    </row>
    <row r="169" spans="1:15" ht="12.75" customHeight="1">
      <c r="A169" s="227">
        <v>160</v>
      </c>
      <c r="B169" s="269" t="s">
        <v>183</v>
      </c>
      <c r="C169" s="259">
        <v>110.95</v>
      </c>
      <c r="D169" s="260">
        <v>110.86666666666667</v>
      </c>
      <c r="E169" s="260">
        <v>109.73333333333335</v>
      </c>
      <c r="F169" s="260">
        <v>108.51666666666668</v>
      </c>
      <c r="G169" s="260">
        <v>107.38333333333335</v>
      </c>
      <c r="H169" s="260">
        <v>112.08333333333334</v>
      </c>
      <c r="I169" s="260">
        <v>113.21666666666667</v>
      </c>
      <c r="J169" s="260">
        <v>114.43333333333334</v>
      </c>
      <c r="K169" s="259">
        <v>112</v>
      </c>
      <c r="L169" s="259">
        <v>109.65</v>
      </c>
      <c r="M169" s="259">
        <v>99.370440000000002</v>
      </c>
      <c r="N169" s="1"/>
      <c r="O169" s="1"/>
    </row>
    <row r="170" spans="1:15" ht="12.75" customHeight="1">
      <c r="A170" s="227">
        <v>161</v>
      </c>
      <c r="B170" s="269" t="s">
        <v>184</v>
      </c>
      <c r="C170" s="259">
        <v>2723.3</v>
      </c>
      <c r="D170" s="260">
        <v>2731.4333333333329</v>
      </c>
      <c r="E170" s="260">
        <v>2707.8666666666659</v>
      </c>
      <c r="F170" s="260">
        <v>2692.4333333333329</v>
      </c>
      <c r="G170" s="260">
        <v>2668.8666666666659</v>
      </c>
      <c r="H170" s="260">
        <v>2746.8666666666659</v>
      </c>
      <c r="I170" s="260">
        <v>2770.4333333333325</v>
      </c>
      <c r="J170" s="260">
        <v>2785.8666666666659</v>
      </c>
      <c r="K170" s="259">
        <v>2755</v>
      </c>
      <c r="L170" s="259">
        <v>2716</v>
      </c>
      <c r="M170" s="259">
        <v>43.776960000000003</v>
      </c>
      <c r="N170" s="1"/>
      <c r="O170" s="1"/>
    </row>
    <row r="171" spans="1:15" ht="12.75" customHeight="1">
      <c r="A171" s="227">
        <v>162</v>
      </c>
      <c r="B171" s="269" t="s">
        <v>272</v>
      </c>
      <c r="C171" s="259">
        <v>834.45</v>
      </c>
      <c r="D171" s="260">
        <v>830.88333333333321</v>
      </c>
      <c r="E171" s="260">
        <v>826.11666666666645</v>
      </c>
      <c r="F171" s="260">
        <v>817.78333333333319</v>
      </c>
      <c r="G171" s="260">
        <v>813.01666666666642</v>
      </c>
      <c r="H171" s="260">
        <v>839.21666666666647</v>
      </c>
      <c r="I171" s="260">
        <v>843.98333333333335</v>
      </c>
      <c r="J171" s="260">
        <v>852.31666666666649</v>
      </c>
      <c r="K171" s="259">
        <v>835.65</v>
      </c>
      <c r="L171" s="259">
        <v>822.55</v>
      </c>
      <c r="M171" s="259">
        <v>18.351140000000001</v>
      </c>
      <c r="N171" s="1"/>
      <c r="O171" s="1"/>
    </row>
    <row r="172" spans="1:15" ht="12.75" customHeight="1">
      <c r="A172" s="227">
        <v>163</v>
      </c>
      <c r="B172" s="269" t="s">
        <v>186</v>
      </c>
      <c r="C172" s="259">
        <v>1290.75</v>
      </c>
      <c r="D172" s="260">
        <v>1288.3666666666668</v>
      </c>
      <c r="E172" s="260">
        <v>1278.5833333333335</v>
      </c>
      <c r="F172" s="260">
        <v>1266.4166666666667</v>
      </c>
      <c r="G172" s="260">
        <v>1256.6333333333334</v>
      </c>
      <c r="H172" s="260">
        <v>1300.5333333333335</v>
      </c>
      <c r="I172" s="260">
        <v>1310.3166666666668</v>
      </c>
      <c r="J172" s="260">
        <v>1322.4833333333336</v>
      </c>
      <c r="K172" s="259">
        <v>1298.1500000000001</v>
      </c>
      <c r="L172" s="259">
        <v>1276.2</v>
      </c>
      <c r="M172" s="259">
        <v>9.4960400000000007</v>
      </c>
      <c r="N172" s="1"/>
      <c r="O172" s="1"/>
    </row>
    <row r="173" spans="1:15" ht="12.75" customHeight="1">
      <c r="A173" s="227">
        <v>164</v>
      </c>
      <c r="B173" s="269" t="s">
        <v>190</v>
      </c>
      <c r="C173" s="259">
        <v>2398.5500000000002</v>
      </c>
      <c r="D173" s="260">
        <v>2385.85</v>
      </c>
      <c r="E173" s="260">
        <v>2361.6999999999998</v>
      </c>
      <c r="F173" s="260">
        <v>2324.85</v>
      </c>
      <c r="G173" s="260">
        <v>2300.6999999999998</v>
      </c>
      <c r="H173" s="260">
        <v>2422.6999999999998</v>
      </c>
      <c r="I173" s="260">
        <v>2446.8500000000004</v>
      </c>
      <c r="J173" s="260">
        <v>2483.6999999999998</v>
      </c>
      <c r="K173" s="259">
        <v>2410</v>
      </c>
      <c r="L173" s="259">
        <v>2349</v>
      </c>
      <c r="M173" s="259">
        <v>7.4282599999999999</v>
      </c>
      <c r="N173" s="1"/>
      <c r="O173" s="1"/>
    </row>
    <row r="174" spans="1:15" ht="12.75" customHeight="1">
      <c r="A174" s="227">
        <v>165</v>
      </c>
      <c r="B174" s="269" t="s">
        <v>808</v>
      </c>
      <c r="C174" s="259">
        <v>74</v>
      </c>
      <c r="D174" s="260">
        <v>74.3</v>
      </c>
      <c r="E174" s="260">
        <v>73.349999999999994</v>
      </c>
      <c r="F174" s="260">
        <v>72.7</v>
      </c>
      <c r="G174" s="260">
        <v>71.75</v>
      </c>
      <c r="H174" s="260">
        <v>74.949999999999989</v>
      </c>
      <c r="I174" s="260">
        <v>75.900000000000006</v>
      </c>
      <c r="J174" s="260">
        <v>76.549999999999983</v>
      </c>
      <c r="K174" s="259">
        <v>75.25</v>
      </c>
      <c r="L174" s="259">
        <v>73.650000000000006</v>
      </c>
      <c r="M174" s="259">
        <v>97.821439999999996</v>
      </c>
      <c r="N174" s="1"/>
      <c r="O174" s="1"/>
    </row>
    <row r="175" spans="1:15" ht="12.75" customHeight="1">
      <c r="A175" s="227">
        <v>166</v>
      </c>
      <c r="B175" s="269" t="s">
        <v>188</v>
      </c>
      <c r="C175" s="259">
        <v>24007.5</v>
      </c>
      <c r="D175" s="260">
        <v>23925.833333333332</v>
      </c>
      <c r="E175" s="260">
        <v>23751.666666666664</v>
      </c>
      <c r="F175" s="260">
        <v>23495.833333333332</v>
      </c>
      <c r="G175" s="260">
        <v>23321.666666666664</v>
      </c>
      <c r="H175" s="260">
        <v>24181.666666666664</v>
      </c>
      <c r="I175" s="260">
        <v>24355.833333333328</v>
      </c>
      <c r="J175" s="260">
        <v>24611.666666666664</v>
      </c>
      <c r="K175" s="259">
        <v>24100</v>
      </c>
      <c r="L175" s="259">
        <v>23670</v>
      </c>
      <c r="M175" s="259">
        <v>0.37019999999999997</v>
      </c>
      <c r="N175" s="1"/>
      <c r="O175" s="1"/>
    </row>
    <row r="176" spans="1:15" ht="12.75" customHeight="1">
      <c r="A176" s="227">
        <v>167</v>
      </c>
      <c r="B176" s="269" t="s">
        <v>191</v>
      </c>
      <c r="C176" s="259">
        <v>1286.8499999999999</v>
      </c>
      <c r="D176" s="260">
        <v>1303.4333333333334</v>
      </c>
      <c r="E176" s="260">
        <v>1260.4166666666667</v>
      </c>
      <c r="F176" s="260">
        <v>1233.9833333333333</v>
      </c>
      <c r="G176" s="260">
        <v>1190.9666666666667</v>
      </c>
      <c r="H176" s="260">
        <v>1329.8666666666668</v>
      </c>
      <c r="I176" s="260">
        <v>1372.8833333333332</v>
      </c>
      <c r="J176" s="260">
        <v>1399.3166666666668</v>
      </c>
      <c r="K176" s="259">
        <v>1346.45</v>
      </c>
      <c r="L176" s="259">
        <v>1277</v>
      </c>
      <c r="M176" s="259">
        <v>16.022570000000002</v>
      </c>
      <c r="N176" s="1"/>
      <c r="O176" s="1"/>
    </row>
    <row r="177" spans="1:15" ht="12.75" customHeight="1">
      <c r="A177" s="227">
        <v>168</v>
      </c>
      <c r="B177" s="269" t="s">
        <v>189</v>
      </c>
      <c r="C177" s="259">
        <v>2774.95</v>
      </c>
      <c r="D177" s="260">
        <v>2770.0499999999997</v>
      </c>
      <c r="E177" s="260">
        <v>2749.2999999999993</v>
      </c>
      <c r="F177" s="260">
        <v>2723.6499999999996</v>
      </c>
      <c r="G177" s="260">
        <v>2702.8999999999992</v>
      </c>
      <c r="H177" s="260">
        <v>2795.6999999999994</v>
      </c>
      <c r="I177" s="260">
        <v>2816.4500000000003</v>
      </c>
      <c r="J177" s="260">
        <v>2842.0999999999995</v>
      </c>
      <c r="K177" s="259">
        <v>2790.8</v>
      </c>
      <c r="L177" s="259">
        <v>2744.4</v>
      </c>
      <c r="M177" s="259">
        <v>4.3575600000000003</v>
      </c>
      <c r="N177" s="1"/>
      <c r="O177" s="1"/>
    </row>
    <row r="178" spans="1:15" ht="12.75" customHeight="1">
      <c r="A178" s="227">
        <v>169</v>
      </c>
      <c r="B178" s="269" t="s">
        <v>803</v>
      </c>
      <c r="C178" s="259">
        <v>463.2</v>
      </c>
      <c r="D178" s="260">
        <v>460.90000000000003</v>
      </c>
      <c r="E178" s="260">
        <v>456.50000000000006</v>
      </c>
      <c r="F178" s="260">
        <v>449.8</v>
      </c>
      <c r="G178" s="260">
        <v>445.40000000000003</v>
      </c>
      <c r="H178" s="260">
        <v>467.60000000000008</v>
      </c>
      <c r="I178" s="260">
        <v>472.00000000000006</v>
      </c>
      <c r="J178" s="260">
        <v>478.7000000000001</v>
      </c>
      <c r="K178" s="259">
        <v>465.3</v>
      </c>
      <c r="L178" s="259">
        <v>454.2</v>
      </c>
      <c r="M178" s="259">
        <v>12.78107</v>
      </c>
      <c r="N178" s="1"/>
      <c r="O178" s="1"/>
    </row>
    <row r="179" spans="1:15" ht="12.75" customHeight="1">
      <c r="A179" s="227">
        <v>170</v>
      </c>
      <c r="B179" s="269" t="s">
        <v>187</v>
      </c>
      <c r="C179" s="259">
        <v>608.1</v>
      </c>
      <c r="D179" s="260">
        <v>606.48333333333335</v>
      </c>
      <c r="E179" s="260">
        <v>603.16666666666674</v>
      </c>
      <c r="F179" s="260">
        <v>598.23333333333335</v>
      </c>
      <c r="G179" s="260">
        <v>594.91666666666674</v>
      </c>
      <c r="H179" s="260">
        <v>611.41666666666674</v>
      </c>
      <c r="I179" s="260">
        <v>614.73333333333335</v>
      </c>
      <c r="J179" s="260">
        <v>619.66666666666674</v>
      </c>
      <c r="K179" s="259">
        <v>609.79999999999995</v>
      </c>
      <c r="L179" s="259">
        <v>601.54999999999995</v>
      </c>
      <c r="M179" s="259">
        <v>142.09313</v>
      </c>
      <c r="N179" s="1"/>
      <c r="O179" s="1"/>
    </row>
    <row r="180" spans="1:15" ht="12.75" customHeight="1">
      <c r="A180" s="227">
        <v>171</v>
      </c>
      <c r="B180" s="269" t="s">
        <v>185</v>
      </c>
      <c r="C180" s="259">
        <v>85.85</v>
      </c>
      <c r="D180" s="260">
        <v>85.616666666666674</v>
      </c>
      <c r="E180" s="260">
        <v>84.983333333333348</v>
      </c>
      <c r="F180" s="260">
        <v>84.116666666666674</v>
      </c>
      <c r="G180" s="260">
        <v>83.483333333333348</v>
      </c>
      <c r="H180" s="260">
        <v>86.483333333333348</v>
      </c>
      <c r="I180" s="260">
        <v>87.116666666666674</v>
      </c>
      <c r="J180" s="260">
        <v>87.983333333333348</v>
      </c>
      <c r="K180" s="259">
        <v>86.25</v>
      </c>
      <c r="L180" s="259">
        <v>84.75</v>
      </c>
      <c r="M180" s="259">
        <v>247.79245</v>
      </c>
      <c r="N180" s="1"/>
      <c r="O180" s="1"/>
    </row>
    <row r="181" spans="1:15" ht="12.75" customHeight="1">
      <c r="A181" s="227">
        <v>172</v>
      </c>
      <c r="B181" s="269" t="s">
        <v>192</v>
      </c>
      <c r="C181" s="259">
        <v>1046.45</v>
      </c>
      <c r="D181" s="260">
        <v>1047.9666666666667</v>
      </c>
      <c r="E181" s="260">
        <v>1038.0833333333335</v>
      </c>
      <c r="F181" s="260">
        <v>1029.7166666666667</v>
      </c>
      <c r="G181" s="260">
        <v>1019.8333333333335</v>
      </c>
      <c r="H181" s="260">
        <v>1056.3333333333335</v>
      </c>
      <c r="I181" s="260">
        <v>1066.2166666666667</v>
      </c>
      <c r="J181" s="260">
        <v>1074.5833333333335</v>
      </c>
      <c r="K181" s="259">
        <v>1057.8499999999999</v>
      </c>
      <c r="L181" s="259">
        <v>1039.5999999999999</v>
      </c>
      <c r="M181" s="259">
        <v>18.783740000000002</v>
      </c>
      <c r="N181" s="1"/>
      <c r="O181" s="1"/>
    </row>
    <row r="182" spans="1:15" ht="12.75" customHeight="1">
      <c r="A182" s="227">
        <v>173</v>
      </c>
      <c r="B182" s="269" t="s">
        <v>193</v>
      </c>
      <c r="C182" s="259">
        <v>494.65</v>
      </c>
      <c r="D182" s="260">
        <v>493.93333333333339</v>
      </c>
      <c r="E182" s="260">
        <v>491.31666666666678</v>
      </c>
      <c r="F182" s="260">
        <v>487.98333333333341</v>
      </c>
      <c r="G182" s="260">
        <v>485.36666666666679</v>
      </c>
      <c r="H182" s="260">
        <v>497.26666666666677</v>
      </c>
      <c r="I182" s="260">
        <v>499.88333333333333</v>
      </c>
      <c r="J182" s="260">
        <v>503.21666666666675</v>
      </c>
      <c r="K182" s="259">
        <v>496.55</v>
      </c>
      <c r="L182" s="259">
        <v>490.6</v>
      </c>
      <c r="M182" s="259">
        <v>11.474019999999999</v>
      </c>
      <c r="N182" s="1"/>
      <c r="O182" s="1"/>
    </row>
    <row r="183" spans="1:15" ht="12.75" customHeight="1">
      <c r="A183" s="227">
        <v>174</v>
      </c>
      <c r="B183" s="269" t="s">
        <v>274</v>
      </c>
      <c r="C183" s="259">
        <v>608.79999999999995</v>
      </c>
      <c r="D183" s="260">
        <v>609.01666666666665</v>
      </c>
      <c r="E183" s="260">
        <v>603.23333333333335</v>
      </c>
      <c r="F183" s="260">
        <v>597.66666666666674</v>
      </c>
      <c r="G183" s="260">
        <v>591.88333333333344</v>
      </c>
      <c r="H183" s="260">
        <v>614.58333333333326</v>
      </c>
      <c r="I183" s="260">
        <v>620.36666666666656</v>
      </c>
      <c r="J183" s="260">
        <v>625.93333333333317</v>
      </c>
      <c r="K183" s="259">
        <v>614.79999999999995</v>
      </c>
      <c r="L183" s="259">
        <v>603.45000000000005</v>
      </c>
      <c r="M183" s="259">
        <v>2.7646299999999999</v>
      </c>
      <c r="N183" s="1"/>
      <c r="O183" s="1"/>
    </row>
    <row r="184" spans="1:15" ht="12.75" customHeight="1">
      <c r="A184" s="227">
        <v>175</v>
      </c>
      <c r="B184" s="269" t="s">
        <v>205</v>
      </c>
      <c r="C184" s="259">
        <v>1050</v>
      </c>
      <c r="D184" s="260">
        <v>1052.3166666666666</v>
      </c>
      <c r="E184" s="260">
        <v>1041.6833333333332</v>
      </c>
      <c r="F184" s="260">
        <v>1033.3666666666666</v>
      </c>
      <c r="G184" s="260">
        <v>1022.7333333333331</v>
      </c>
      <c r="H184" s="260">
        <v>1060.6333333333332</v>
      </c>
      <c r="I184" s="260">
        <v>1071.2666666666664</v>
      </c>
      <c r="J184" s="260">
        <v>1079.5833333333333</v>
      </c>
      <c r="K184" s="259">
        <v>1062.95</v>
      </c>
      <c r="L184" s="259">
        <v>1044</v>
      </c>
      <c r="M184" s="259">
        <v>16.21405</v>
      </c>
      <c r="N184" s="1"/>
      <c r="O184" s="1"/>
    </row>
    <row r="185" spans="1:15" ht="12.75" customHeight="1">
      <c r="A185" s="227">
        <v>176</v>
      </c>
      <c r="B185" s="269" t="s">
        <v>194</v>
      </c>
      <c r="C185" s="259">
        <v>1048.7</v>
      </c>
      <c r="D185" s="260">
        <v>1048.25</v>
      </c>
      <c r="E185" s="260">
        <v>1037.55</v>
      </c>
      <c r="F185" s="260">
        <v>1026.3999999999999</v>
      </c>
      <c r="G185" s="260">
        <v>1015.6999999999998</v>
      </c>
      <c r="H185" s="260">
        <v>1059.4000000000001</v>
      </c>
      <c r="I185" s="260">
        <v>1070.0999999999999</v>
      </c>
      <c r="J185" s="260">
        <v>1081.2500000000002</v>
      </c>
      <c r="K185" s="259">
        <v>1058.95</v>
      </c>
      <c r="L185" s="259">
        <v>1037.0999999999999</v>
      </c>
      <c r="M185" s="259">
        <v>11.69027</v>
      </c>
      <c r="N185" s="1"/>
      <c r="O185" s="1"/>
    </row>
    <row r="186" spans="1:15" ht="12.75" customHeight="1">
      <c r="A186" s="227">
        <v>177</v>
      </c>
      <c r="B186" s="269" t="s">
        <v>490</v>
      </c>
      <c r="C186" s="259">
        <v>1297.9000000000001</v>
      </c>
      <c r="D186" s="260">
        <v>1300.9666666666667</v>
      </c>
      <c r="E186" s="260">
        <v>1286.9333333333334</v>
      </c>
      <c r="F186" s="260">
        <v>1275.9666666666667</v>
      </c>
      <c r="G186" s="260">
        <v>1261.9333333333334</v>
      </c>
      <c r="H186" s="260">
        <v>1311.9333333333334</v>
      </c>
      <c r="I186" s="260">
        <v>1325.9666666666667</v>
      </c>
      <c r="J186" s="260">
        <v>1336.9333333333334</v>
      </c>
      <c r="K186" s="259">
        <v>1315</v>
      </c>
      <c r="L186" s="259">
        <v>1290</v>
      </c>
      <c r="M186" s="259">
        <v>2.3409399999999998</v>
      </c>
      <c r="N186" s="1"/>
      <c r="O186" s="1"/>
    </row>
    <row r="187" spans="1:15" ht="12.75" customHeight="1">
      <c r="A187" s="227">
        <v>178</v>
      </c>
      <c r="B187" s="269" t="s">
        <v>199</v>
      </c>
      <c r="C187" s="259">
        <v>3475.65</v>
      </c>
      <c r="D187" s="260">
        <v>3458.5499999999997</v>
      </c>
      <c r="E187" s="260">
        <v>3437.0999999999995</v>
      </c>
      <c r="F187" s="260">
        <v>3398.5499999999997</v>
      </c>
      <c r="G187" s="260">
        <v>3377.0999999999995</v>
      </c>
      <c r="H187" s="260">
        <v>3497.0999999999995</v>
      </c>
      <c r="I187" s="260">
        <v>3518.5499999999993</v>
      </c>
      <c r="J187" s="260">
        <v>3557.0999999999995</v>
      </c>
      <c r="K187" s="259">
        <v>3480</v>
      </c>
      <c r="L187" s="259">
        <v>3420</v>
      </c>
      <c r="M187" s="259">
        <v>21.80856</v>
      </c>
      <c r="N187" s="1"/>
      <c r="O187" s="1"/>
    </row>
    <row r="188" spans="1:15" ht="12.75" customHeight="1">
      <c r="A188" s="227">
        <v>179</v>
      </c>
      <c r="B188" s="269" t="s">
        <v>195</v>
      </c>
      <c r="C188" s="259">
        <v>813.2</v>
      </c>
      <c r="D188" s="260">
        <v>815.08333333333337</v>
      </c>
      <c r="E188" s="260">
        <v>808.26666666666677</v>
      </c>
      <c r="F188" s="260">
        <v>803.33333333333337</v>
      </c>
      <c r="G188" s="260">
        <v>796.51666666666677</v>
      </c>
      <c r="H188" s="260">
        <v>820.01666666666677</v>
      </c>
      <c r="I188" s="260">
        <v>826.83333333333337</v>
      </c>
      <c r="J188" s="260">
        <v>831.76666666666677</v>
      </c>
      <c r="K188" s="259">
        <v>821.9</v>
      </c>
      <c r="L188" s="259">
        <v>810.15</v>
      </c>
      <c r="M188" s="259">
        <v>9.66282</v>
      </c>
      <c r="N188" s="1"/>
      <c r="O188" s="1"/>
    </row>
    <row r="189" spans="1:15" ht="12.75" customHeight="1">
      <c r="A189" s="227">
        <v>180</v>
      </c>
      <c r="B189" s="269" t="s">
        <v>275</v>
      </c>
      <c r="C189" s="259">
        <v>7071.65</v>
      </c>
      <c r="D189" s="260">
        <v>7105.55</v>
      </c>
      <c r="E189" s="260">
        <v>7016.1</v>
      </c>
      <c r="F189" s="260">
        <v>6960.55</v>
      </c>
      <c r="G189" s="260">
        <v>6871.1</v>
      </c>
      <c r="H189" s="260">
        <v>7161.1</v>
      </c>
      <c r="I189" s="260">
        <v>7250.5499999999993</v>
      </c>
      <c r="J189" s="260">
        <v>7306.1</v>
      </c>
      <c r="K189" s="259">
        <v>7195</v>
      </c>
      <c r="L189" s="259">
        <v>7050</v>
      </c>
      <c r="M189" s="259">
        <v>4.0939199999999998</v>
      </c>
      <c r="N189" s="1"/>
      <c r="O189" s="1"/>
    </row>
    <row r="190" spans="1:15" ht="12.75" customHeight="1">
      <c r="A190" s="227">
        <v>181</v>
      </c>
      <c r="B190" s="269" t="s">
        <v>196</v>
      </c>
      <c r="C190" s="259">
        <v>438.25</v>
      </c>
      <c r="D190" s="260">
        <v>439.56666666666666</v>
      </c>
      <c r="E190" s="260">
        <v>435.5333333333333</v>
      </c>
      <c r="F190" s="260">
        <v>432.81666666666666</v>
      </c>
      <c r="G190" s="260">
        <v>428.7833333333333</v>
      </c>
      <c r="H190" s="260">
        <v>442.2833333333333</v>
      </c>
      <c r="I190" s="260">
        <v>446.31666666666672</v>
      </c>
      <c r="J190" s="260">
        <v>449.0333333333333</v>
      </c>
      <c r="K190" s="259">
        <v>443.6</v>
      </c>
      <c r="L190" s="259">
        <v>436.85</v>
      </c>
      <c r="M190" s="259">
        <v>89.093100000000007</v>
      </c>
      <c r="N190" s="1"/>
      <c r="O190" s="1"/>
    </row>
    <row r="191" spans="1:15" ht="12.75" customHeight="1">
      <c r="A191" s="227">
        <v>182</v>
      </c>
      <c r="B191" s="269" t="s">
        <v>197</v>
      </c>
      <c r="C191" s="259">
        <v>224.85</v>
      </c>
      <c r="D191" s="260">
        <v>225.20000000000002</v>
      </c>
      <c r="E191" s="260">
        <v>223.25000000000003</v>
      </c>
      <c r="F191" s="260">
        <v>221.65</v>
      </c>
      <c r="G191" s="260">
        <v>219.70000000000002</v>
      </c>
      <c r="H191" s="260">
        <v>226.80000000000004</v>
      </c>
      <c r="I191" s="260">
        <v>228.75000000000003</v>
      </c>
      <c r="J191" s="260">
        <v>230.35000000000005</v>
      </c>
      <c r="K191" s="259">
        <v>227.15</v>
      </c>
      <c r="L191" s="259">
        <v>223.6</v>
      </c>
      <c r="M191" s="259">
        <v>78.330740000000006</v>
      </c>
      <c r="N191" s="1"/>
      <c r="O191" s="1"/>
    </row>
    <row r="192" spans="1:15" ht="12.75" customHeight="1">
      <c r="A192" s="227">
        <v>183</v>
      </c>
      <c r="B192" s="269" t="s">
        <v>198</v>
      </c>
      <c r="C192" s="259">
        <v>110.75</v>
      </c>
      <c r="D192" s="260">
        <v>110.01666666666667</v>
      </c>
      <c r="E192" s="260">
        <v>108.73333333333333</v>
      </c>
      <c r="F192" s="260">
        <v>106.71666666666667</v>
      </c>
      <c r="G192" s="260">
        <v>105.43333333333334</v>
      </c>
      <c r="H192" s="260">
        <v>112.03333333333333</v>
      </c>
      <c r="I192" s="260">
        <v>113.31666666666666</v>
      </c>
      <c r="J192" s="260">
        <v>115.33333333333333</v>
      </c>
      <c r="K192" s="259">
        <v>111.3</v>
      </c>
      <c r="L192" s="259">
        <v>108</v>
      </c>
      <c r="M192" s="259">
        <v>917.02642000000003</v>
      </c>
      <c r="N192" s="1"/>
      <c r="O192" s="1"/>
    </row>
    <row r="193" spans="1:15" ht="12.75" customHeight="1">
      <c r="A193" s="227">
        <v>184</v>
      </c>
      <c r="B193" s="269" t="s">
        <v>791</v>
      </c>
      <c r="C193" s="259">
        <v>100.6</v>
      </c>
      <c r="D193" s="260">
        <v>101.14999999999999</v>
      </c>
      <c r="E193" s="260">
        <v>99.549999999999983</v>
      </c>
      <c r="F193" s="260">
        <v>98.499999999999986</v>
      </c>
      <c r="G193" s="260">
        <v>96.899999999999977</v>
      </c>
      <c r="H193" s="260">
        <v>102.19999999999999</v>
      </c>
      <c r="I193" s="260">
        <v>103.79999999999998</v>
      </c>
      <c r="J193" s="260">
        <v>104.85</v>
      </c>
      <c r="K193" s="259">
        <v>102.75</v>
      </c>
      <c r="L193" s="259">
        <v>100.1</v>
      </c>
      <c r="M193" s="259">
        <v>10.73523</v>
      </c>
      <c r="N193" s="1"/>
      <c r="O193" s="1"/>
    </row>
    <row r="194" spans="1:15" ht="12.75" customHeight="1">
      <c r="A194" s="227">
        <v>185</v>
      </c>
      <c r="B194" s="269" t="s">
        <v>200</v>
      </c>
      <c r="C194" s="259">
        <v>1101.5</v>
      </c>
      <c r="D194" s="260">
        <v>1099.2</v>
      </c>
      <c r="E194" s="260">
        <v>1090.45</v>
      </c>
      <c r="F194" s="260">
        <v>1079.4000000000001</v>
      </c>
      <c r="G194" s="260">
        <v>1070.6500000000001</v>
      </c>
      <c r="H194" s="260">
        <v>1110.25</v>
      </c>
      <c r="I194" s="260">
        <v>1119</v>
      </c>
      <c r="J194" s="260">
        <v>1130.05</v>
      </c>
      <c r="K194" s="259">
        <v>1107.95</v>
      </c>
      <c r="L194" s="259">
        <v>1088.1500000000001</v>
      </c>
      <c r="M194" s="259">
        <v>42.649169999999998</v>
      </c>
      <c r="N194" s="1"/>
      <c r="O194" s="1"/>
    </row>
    <row r="195" spans="1:15" ht="12.75" customHeight="1">
      <c r="A195" s="227">
        <v>186</v>
      </c>
      <c r="B195" s="269" t="s">
        <v>181</v>
      </c>
      <c r="C195" s="259">
        <v>679.7</v>
      </c>
      <c r="D195" s="260">
        <v>679.33333333333337</v>
      </c>
      <c r="E195" s="260">
        <v>669.66666666666674</v>
      </c>
      <c r="F195" s="260">
        <v>659.63333333333333</v>
      </c>
      <c r="G195" s="260">
        <v>649.9666666666667</v>
      </c>
      <c r="H195" s="260">
        <v>689.36666666666679</v>
      </c>
      <c r="I195" s="260">
        <v>699.03333333333353</v>
      </c>
      <c r="J195" s="260">
        <v>709.06666666666683</v>
      </c>
      <c r="K195" s="259">
        <v>689</v>
      </c>
      <c r="L195" s="259">
        <v>669.3</v>
      </c>
      <c r="M195" s="259">
        <v>9.2216500000000003</v>
      </c>
      <c r="N195" s="1"/>
      <c r="O195" s="1"/>
    </row>
    <row r="196" spans="1:15" ht="12.75" customHeight="1">
      <c r="A196" s="227">
        <v>187</v>
      </c>
      <c r="B196" s="269" t="s">
        <v>201</v>
      </c>
      <c r="C196" s="259">
        <v>2638.7</v>
      </c>
      <c r="D196" s="260">
        <v>2644.5666666666666</v>
      </c>
      <c r="E196" s="260">
        <v>2624.1333333333332</v>
      </c>
      <c r="F196" s="260">
        <v>2609.5666666666666</v>
      </c>
      <c r="G196" s="260">
        <v>2589.1333333333332</v>
      </c>
      <c r="H196" s="260">
        <v>2659.1333333333332</v>
      </c>
      <c r="I196" s="260">
        <v>2679.5666666666666</v>
      </c>
      <c r="J196" s="260">
        <v>2694.1333333333332</v>
      </c>
      <c r="K196" s="259">
        <v>2665</v>
      </c>
      <c r="L196" s="259">
        <v>2630</v>
      </c>
      <c r="M196" s="259">
        <v>5.3984399999999999</v>
      </c>
      <c r="N196" s="1"/>
      <c r="O196" s="1"/>
    </row>
    <row r="197" spans="1:15" ht="12.75" customHeight="1">
      <c r="A197" s="227">
        <v>188</v>
      </c>
      <c r="B197" s="269" t="s">
        <v>202</v>
      </c>
      <c r="C197" s="259">
        <v>1641.7</v>
      </c>
      <c r="D197" s="260">
        <v>1645.2833333333335</v>
      </c>
      <c r="E197" s="260">
        <v>1626.5666666666671</v>
      </c>
      <c r="F197" s="260">
        <v>1611.4333333333336</v>
      </c>
      <c r="G197" s="260">
        <v>1592.7166666666672</v>
      </c>
      <c r="H197" s="260">
        <v>1660.416666666667</v>
      </c>
      <c r="I197" s="260">
        <v>1679.1333333333337</v>
      </c>
      <c r="J197" s="260">
        <v>1694.2666666666669</v>
      </c>
      <c r="K197" s="259">
        <v>1664</v>
      </c>
      <c r="L197" s="259">
        <v>1630.15</v>
      </c>
      <c r="M197" s="259">
        <v>1.5558799999999999</v>
      </c>
      <c r="N197" s="1"/>
      <c r="O197" s="1"/>
    </row>
    <row r="198" spans="1:15" ht="12.75" customHeight="1">
      <c r="A198" s="227">
        <v>189</v>
      </c>
      <c r="B198" s="269" t="s">
        <v>203</v>
      </c>
      <c r="C198" s="259">
        <v>543</v>
      </c>
      <c r="D198" s="260">
        <v>542.93333333333328</v>
      </c>
      <c r="E198" s="260">
        <v>539.06666666666661</v>
      </c>
      <c r="F198" s="260">
        <v>535.13333333333333</v>
      </c>
      <c r="G198" s="260">
        <v>531.26666666666665</v>
      </c>
      <c r="H198" s="260">
        <v>546.86666666666656</v>
      </c>
      <c r="I198" s="260">
        <v>550.73333333333312</v>
      </c>
      <c r="J198" s="260">
        <v>554.66666666666652</v>
      </c>
      <c r="K198" s="259">
        <v>546.79999999999995</v>
      </c>
      <c r="L198" s="259">
        <v>539</v>
      </c>
      <c r="M198" s="259">
        <v>3.7279499999999999</v>
      </c>
      <c r="N198" s="1"/>
      <c r="O198" s="1"/>
    </row>
    <row r="199" spans="1:15" ht="12.75" customHeight="1">
      <c r="A199" s="227">
        <v>190</v>
      </c>
      <c r="B199" s="269" t="s">
        <v>204</v>
      </c>
      <c r="C199" s="259">
        <v>1464.1</v>
      </c>
      <c r="D199" s="260">
        <v>1466.2333333333333</v>
      </c>
      <c r="E199" s="260">
        <v>1453.4666666666667</v>
      </c>
      <c r="F199" s="260">
        <v>1442.8333333333333</v>
      </c>
      <c r="G199" s="260">
        <v>1430.0666666666666</v>
      </c>
      <c r="H199" s="260">
        <v>1476.8666666666668</v>
      </c>
      <c r="I199" s="260">
        <v>1489.6333333333337</v>
      </c>
      <c r="J199" s="260">
        <v>1500.2666666666669</v>
      </c>
      <c r="K199" s="259">
        <v>1479</v>
      </c>
      <c r="L199" s="259">
        <v>1455.6</v>
      </c>
      <c r="M199" s="259">
        <v>3.9252600000000002</v>
      </c>
      <c r="N199" s="1"/>
      <c r="O199" s="1"/>
    </row>
    <row r="200" spans="1:15" ht="12.75" customHeight="1">
      <c r="A200" s="227">
        <v>191</v>
      </c>
      <c r="B200" s="269" t="s">
        <v>497</v>
      </c>
      <c r="C200" s="259">
        <v>36.1</v>
      </c>
      <c r="D200" s="260">
        <v>35.983333333333327</v>
      </c>
      <c r="E200" s="260">
        <v>35.216666666666654</v>
      </c>
      <c r="F200" s="260">
        <v>34.333333333333329</v>
      </c>
      <c r="G200" s="260">
        <v>33.566666666666656</v>
      </c>
      <c r="H200" s="260">
        <v>36.866666666666653</v>
      </c>
      <c r="I200" s="260">
        <v>37.633333333333319</v>
      </c>
      <c r="J200" s="260">
        <v>38.516666666666652</v>
      </c>
      <c r="K200" s="259">
        <v>36.75</v>
      </c>
      <c r="L200" s="259">
        <v>35.1</v>
      </c>
      <c r="M200" s="259">
        <v>151.59262000000001</v>
      </c>
      <c r="N200" s="1"/>
      <c r="O200" s="1"/>
    </row>
    <row r="201" spans="1:15" ht="12.75" customHeight="1">
      <c r="A201" s="227">
        <v>192</v>
      </c>
      <c r="B201" s="269" t="s">
        <v>499</v>
      </c>
      <c r="C201" s="259">
        <v>2818.1</v>
      </c>
      <c r="D201" s="260">
        <v>2793.9833333333336</v>
      </c>
      <c r="E201" s="260">
        <v>2749.1166666666672</v>
      </c>
      <c r="F201" s="260">
        <v>2680.1333333333337</v>
      </c>
      <c r="G201" s="260">
        <v>2635.2666666666673</v>
      </c>
      <c r="H201" s="260">
        <v>2862.9666666666672</v>
      </c>
      <c r="I201" s="260">
        <v>2907.8333333333339</v>
      </c>
      <c r="J201" s="260">
        <v>2976.8166666666671</v>
      </c>
      <c r="K201" s="259">
        <v>2838.85</v>
      </c>
      <c r="L201" s="259">
        <v>2725</v>
      </c>
      <c r="M201" s="259">
        <v>4.3597599999999996</v>
      </c>
      <c r="N201" s="1"/>
      <c r="O201" s="1"/>
    </row>
    <row r="202" spans="1:15" ht="12.75" customHeight="1">
      <c r="A202" s="227">
        <v>193</v>
      </c>
      <c r="B202" s="269" t="s">
        <v>208</v>
      </c>
      <c r="C202" s="259">
        <v>778.85</v>
      </c>
      <c r="D202" s="260">
        <v>781.31666666666661</v>
      </c>
      <c r="E202" s="260">
        <v>773.98333333333323</v>
      </c>
      <c r="F202" s="260">
        <v>769.11666666666667</v>
      </c>
      <c r="G202" s="260">
        <v>761.7833333333333</v>
      </c>
      <c r="H202" s="260">
        <v>786.18333333333317</v>
      </c>
      <c r="I202" s="260">
        <v>793.51666666666665</v>
      </c>
      <c r="J202" s="260">
        <v>798.3833333333331</v>
      </c>
      <c r="K202" s="259">
        <v>788.65</v>
      </c>
      <c r="L202" s="259">
        <v>776.45</v>
      </c>
      <c r="M202" s="259">
        <v>15.17442</v>
      </c>
      <c r="N202" s="1"/>
      <c r="O202" s="1"/>
    </row>
    <row r="203" spans="1:15" ht="12.75" customHeight="1">
      <c r="A203" s="227">
        <v>194</v>
      </c>
      <c r="B203" s="269" t="s">
        <v>207</v>
      </c>
      <c r="C203" s="259">
        <v>7274</v>
      </c>
      <c r="D203" s="260">
        <v>7202.6833333333334</v>
      </c>
      <c r="E203" s="260">
        <v>7106.3666666666668</v>
      </c>
      <c r="F203" s="260">
        <v>6938.7333333333336</v>
      </c>
      <c r="G203" s="260">
        <v>6842.416666666667</v>
      </c>
      <c r="H203" s="260">
        <v>7370.3166666666666</v>
      </c>
      <c r="I203" s="260">
        <v>7466.6333333333341</v>
      </c>
      <c r="J203" s="260">
        <v>7634.2666666666664</v>
      </c>
      <c r="K203" s="259">
        <v>7299</v>
      </c>
      <c r="L203" s="259">
        <v>7035.05</v>
      </c>
      <c r="M203" s="259">
        <v>10.86727</v>
      </c>
      <c r="N203" s="1"/>
      <c r="O203" s="1"/>
    </row>
    <row r="204" spans="1:15" ht="12.75" customHeight="1">
      <c r="A204" s="227">
        <v>195</v>
      </c>
      <c r="B204" s="269" t="s">
        <v>276</v>
      </c>
      <c r="C204" s="259">
        <v>81.5</v>
      </c>
      <c r="D204" s="260">
        <v>81.216666666666669</v>
      </c>
      <c r="E204" s="260">
        <v>79.88333333333334</v>
      </c>
      <c r="F204" s="260">
        <v>78.266666666666666</v>
      </c>
      <c r="G204" s="260">
        <v>76.933333333333337</v>
      </c>
      <c r="H204" s="260">
        <v>82.833333333333343</v>
      </c>
      <c r="I204" s="260">
        <v>84.166666666666657</v>
      </c>
      <c r="J204" s="260">
        <v>85.783333333333346</v>
      </c>
      <c r="K204" s="259">
        <v>82.55</v>
      </c>
      <c r="L204" s="259">
        <v>79.599999999999994</v>
      </c>
      <c r="M204" s="259">
        <v>229.69666000000001</v>
      </c>
      <c r="N204" s="1"/>
      <c r="O204" s="1"/>
    </row>
    <row r="205" spans="1:15" ht="12.75" customHeight="1">
      <c r="A205" s="227">
        <v>196</v>
      </c>
      <c r="B205" s="269" t="s">
        <v>206</v>
      </c>
      <c r="C205" s="259">
        <v>1698.85</v>
      </c>
      <c r="D205" s="260">
        <v>1696.9166666666667</v>
      </c>
      <c r="E205" s="260">
        <v>1687.8833333333334</v>
      </c>
      <c r="F205" s="260">
        <v>1676.9166666666667</v>
      </c>
      <c r="G205" s="260">
        <v>1667.8833333333334</v>
      </c>
      <c r="H205" s="260">
        <v>1707.8833333333334</v>
      </c>
      <c r="I205" s="260">
        <v>1716.9166666666667</v>
      </c>
      <c r="J205" s="260">
        <v>1727.8833333333334</v>
      </c>
      <c r="K205" s="259">
        <v>1705.95</v>
      </c>
      <c r="L205" s="259">
        <v>1685.95</v>
      </c>
      <c r="M205" s="259">
        <v>1.72339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926.05</v>
      </c>
      <c r="D206" s="260">
        <v>928.48333333333323</v>
      </c>
      <c r="E206" s="260">
        <v>919.26666666666642</v>
      </c>
      <c r="F206" s="260">
        <v>912.48333333333323</v>
      </c>
      <c r="G206" s="260">
        <v>903.26666666666642</v>
      </c>
      <c r="H206" s="260">
        <v>935.26666666666642</v>
      </c>
      <c r="I206" s="260">
        <v>944.48333333333335</v>
      </c>
      <c r="J206" s="260">
        <v>951.26666666666642</v>
      </c>
      <c r="K206" s="259">
        <v>937.7</v>
      </c>
      <c r="L206" s="259">
        <v>921.7</v>
      </c>
      <c r="M206" s="259">
        <v>13.488849999999999</v>
      </c>
      <c r="N206" s="1"/>
      <c r="O206" s="1"/>
    </row>
    <row r="207" spans="1:15" ht="12.75" customHeight="1">
      <c r="A207" s="227">
        <v>198</v>
      </c>
      <c r="B207" s="269" t="s">
        <v>278</v>
      </c>
      <c r="C207" s="259">
        <v>1264.2</v>
      </c>
      <c r="D207" s="260">
        <v>1263.3000000000002</v>
      </c>
      <c r="E207" s="260">
        <v>1241.9500000000003</v>
      </c>
      <c r="F207" s="260">
        <v>1219.7</v>
      </c>
      <c r="G207" s="260">
        <v>1198.3500000000001</v>
      </c>
      <c r="H207" s="260">
        <v>1285.5500000000004</v>
      </c>
      <c r="I207" s="260">
        <v>1306.9000000000003</v>
      </c>
      <c r="J207" s="260">
        <v>1329.1500000000005</v>
      </c>
      <c r="K207" s="259">
        <v>1284.6500000000001</v>
      </c>
      <c r="L207" s="259">
        <v>1241.05</v>
      </c>
      <c r="M207" s="259">
        <v>45.05236</v>
      </c>
      <c r="N207" s="1"/>
      <c r="O207" s="1"/>
    </row>
    <row r="208" spans="1:15" ht="12.75" customHeight="1">
      <c r="A208" s="227">
        <v>199</v>
      </c>
      <c r="B208" s="269" t="s">
        <v>209</v>
      </c>
      <c r="C208" s="259">
        <v>310.25</v>
      </c>
      <c r="D208" s="260">
        <v>309.15000000000003</v>
      </c>
      <c r="E208" s="260">
        <v>305.80000000000007</v>
      </c>
      <c r="F208" s="260">
        <v>301.35000000000002</v>
      </c>
      <c r="G208" s="260">
        <v>298.00000000000006</v>
      </c>
      <c r="H208" s="260">
        <v>313.60000000000008</v>
      </c>
      <c r="I208" s="260">
        <v>316.9500000000001</v>
      </c>
      <c r="J208" s="260">
        <v>321.40000000000009</v>
      </c>
      <c r="K208" s="259">
        <v>312.5</v>
      </c>
      <c r="L208" s="259">
        <v>304.7</v>
      </c>
      <c r="M208" s="259">
        <v>142.08906999999999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8.15</v>
      </c>
      <c r="D209" s="260">
        <v>8.1833333333333353</v>
      </c>
      <c r="E209" s="260">
        <v>8.06666666666667</v>
      </c>
      <c r="F209" s="260">
        <v>7.9833333333333343</v>
      </c>
      <c r="G209" s="260">
        <v>7.8666666666666689</v>
      </c>
      <c r="H209" s="260">
        <v>8.266666666666671</v>
      </c>
      <c r="I209" s="260">
        <v>8.3833333333333346</v>
      </c>
      <c r="J209" s="260">
        <v>8.4666666666666721</v>
      </c>
      <c r="K209" s="259">
        <v>8.3000000000000007</v>
      </c>
      <c r="L209" s="259">
        <v>8.1</v>
      </c>
      <c r="M209" s="259">
        <v>587.94480999999996</v>
      </c>
      <c r="N209" s="1"/>
      <c r="O209" s="1"/>
    </row>
    <row r="210" spans="1:15" ht="12.75" customHeight="1">
      <c r="A210" s="227">
        <v>201</v>
      </c>
      <c r="B210" s="269" t="s">
        <v>210</v>
      </c>
      <c r="C210" s="259">
        <v>842.35</v>
      </c>
      <c r="D210" s="260">
        <v>836.2833333333333</v>
      </c>
      <c r="E210" s="260">
        <v>826.06666666666661</v>
      </c>
      <c r="F210" s="260">
        <v>809.7833333333333</v>
      </c>
      <c r="G210" s="260">
        <v>799.56666666666661</v>
      </c>
      <c r="H210" s="260">
        <v>852.56666666666661</v>
      </c>
      <c r="I210" s="260">
        <v>862.7833333333333</v>
      </c>
      <c r="J210" s="260">
        <v>879.06666666666661</v>
      </c>
      <c r="K210" s="259">
        <v>846.5</v>
      </c>
      <c r="L210" s="259">
        <v>820</v>
      </c>
      <c r="M210" s="259">
        <v>21.997150000000001</v>
      </c>
      <c r="N210" s="1"/>
      <c r="O210" s="1"/>
    </row>
    <row r="211" spans="1:15" ht="12.75" customHeight="1">
      <c r="A211" s="227">
        <v>202</v>
      </c>
      <c r="B211" s="269" t="s">
        <v>279</v>
      </c>
      <c r="C211" s="259">
        <v>1522.85</v>
      </c>
      <c r="D211" s="260">
        <v>1525.8</v>
      </c>
      <c r="E211" s="260">
        <v>1513.85</v>
      </c>
      <c r="F211" s="260">
        <v>1504.85</v>
      </c>
      <c r="G211" s="260">
        <v>1492.8999999999999</v>
      </c>
      <c r="H211" s="260">
        <v>1534.8</v>
      </c>
      <c r="I211" s="260">
        <v>1546.7500000000002</v>
      </c>
      <c r="J211" s="260">
        <v>1555.75</v>
      </c>
      <c r="K211" s="259">
        <v>1537.75</v>
      </c>
      <c r="L211" s="259">
        <v>1516.8</v>
      </c>
      <c r="M211" s="259">
        <v>0.88848000000000005</v>
      </c>
      <c r="N211" s="1"/>
      <c r="O211" s="1"/>
    </row>
    <row r="212" spans="1:15" ht="12.75" customHeight="1">
      <c r="A212" s="227">
        <v>203</v>
      </c>
      <c r="B212" s="269" t="s">
        <v>211</v>
      </c>
      <c r="C212" s="259">
        <v>413.7</v>
      </c>
      <c r="D212" s="260">
        <v>413.89999999999992</v>
      </c>
      <c r="E212" s="260">
        <v>411.44999999999982</v>
      </c>
      <c r="F212" s="260">
        <v>409.19999999999987</v>
      </c>
      <c r="G212" s="260">
        <v>406.74999999999977</v>
      </c>
      <c r="H212" s="260">
        <v>416.14999999999986</v>
      </c>
      <c r="I212" s="260">
        <v>418.6</v>
      </c>
      <c r="J212" s="260">
        <v>420.84999999999991</v>
      </c>
      <c r="K212" s="259">
        <v>416.35</v>
      </c>
      <c r="L212" s="259">
        <v>411.65</v>
      </c>
      <c r="M212" s="259">
        <v>79.264920000000004</v>
      </c>
      <c r="N212" s="1"/>
      <c r="O212" s="1"/>
    </row>
    <row r="213" spans="1:15" ht="12.75" customHeight="1">
      <c r="A213" s="227">
        <v>204</v>
      </c>
      <c r="B213" s="269" t="s">
        <v>280</v>
      </c>
      <c r="C213" s="259">
        <v>17.05</v>
      </c>
      <c r="D213" s="260">
        <v>17.116666666666667</v>
      </c>
      <c r="E213" s="260">
        <v>16.933333333333334</v>
      </c>
      <c r="F213" s="260">
        <v>16.816666666666666</v>
      </c>
      <c r="G213" s="260">
        <v>16.633333333333333</v>
      </c>
      <c r="H213" s="260">
        <v>17.233333333333334</v>
      </c>
      <c r="I213" s="260">
        <v>17.416666666666671</v>
      </c>
      <c r="J213" s="260">
        <v>17.533333333333335</v>
      </c>
      <c r="K213" s="259">
        <v>17.3</v>
      </c>
      <c r="L213" s="259">
        <v>17</v>
      </c>
      <c r="M213" s="259">
        <v>497.91930000000002</v>
      </c>
      <c r="N213" s="1"/>
      <c r="O213" s="1"/>
    </row>
    <row r="214" spans="1:15" ht="12.75" customHeight="1">
      <c r="A214" s="227">
        <v>205</v>
      </c>
      <c r="B214" s="269" t="s">
        <v>212</v>
      </c>
      <c r="C214" s="259">
        <v>266.35000000000002</v>
      </c>
      <c r="D214" s="260">
        <v>266.15000000000003</v>
      </c>
      <c r="E214" s="260">
        <v>263.45000000000005</v>
      </c>
      <c r="F214" s="260">
        <v>260.55</v>
      </c>
      <c r="G214" s="260">
        <v>257.85000000000002</v>
      </c>
      <c r="H214" s="260">
        <v>269.05000000000007</v>
      </c>
      <c r="I214" s="260">
        <v>271.75</v>
      </c>
      <c r="J214" s="260">
        <v>274.65000000000009</v>
      </c>
      <c r="K214" s="259">
        <v>268.85000000000002</v>
      </c>
      <c r="L214" s="259">
        <v>263.25</v>
      </c>
      <c r="M214" s="259">
        <v>67.986140000000006</v>
      </c>
      <c r="N214" s="1"/>
      <c r="O214" s="1"/>
    </row>
    <row r="215" spans="1:15" ht="12.75" customHeight="1">
      <c r="A215" s="227">
        <v>206</v>
      </c>
      <c r="B215" s="269" t="s">
        <v>813</v>
      </c>
      <c r="C215" s="259">
        <v>66.650000000000006</v>
      </c>
      <c r="D215" s="260">
        <v>66.400000000000006</v>
      </c>
      <c r="E215" s="260">
        <v>65.650000000000006</v>
      </c>
      <c r="F215" s="260">
        <v>64.650000000000006</v>
      </c>
      <c r="G215" s="260">
        <v>63.900000000000006</v>
      </c>
      <c r="H215" s="260">
        <v>67.400000000000006</v>
      </c>
      <c r="I215" s="260">
        <v>68.150000000000006</v>
      </c>
      <c r="J215" s="260">
        <v>69.150000000000006</v>
      </c>
      <c r="K215" s="259">
        <v>67.150000000000006</v>
      </c>
      <c r="L215" s="259">
        <v>65.400000000000006</v>
      </c>
      <c r="M215" s="259">
        <v>836.10565999999994</v>
      </c>
      <c r="N215" s="1"/>
      <c r="O215" s="1"/>
    </row>
    <row r="216" spans="1:15" ht="12.75" customHeight="1">
      <c r="A216" s="227">
        <v>207</v>
      </c>
      <c r="B216" s="269" t="s">
        <v>804</v>
      </c>
      <c r="C216" s="259">
        <v>411.15</v>
      </c>
      <c r="D216" s="260">
        <v>411.2833333333333</v>
      </c>
      <c r="E216" s="260">
        <v>408.21666666666658</v>
      </c>
      <c r="F216" s="260">
        <v>405.2833333333333</v>
      </c>
      <c r="G216" s="260">
        <v>402.21666666666658</v>
      </c>
      <c r="H216" s="260">
        <v>414.21666666666658</v>
      </c>
      <c r="I216" s="260">
        <v>417.2833333333333</v>
      </c>
      <c r="J216" s="260">
        <v>420.21666666666658</v>
      </c>
      <c r="K216" s="259">
        <v>414.35</v>
      </c>
      <c r="L216" s="259">
        <v>408.35</v>
      </c>
      <c r="M216" s="259">
        <v>6.0793299999999997</v>
      </c>
      <c r="N216" s="1"/>
      <c r="O216" s="1"/>
    </row>
    <row r="217" spans="1:15" ht="12.75" customHeight="1">
      <c r="A217" s="316"/>
      <c r="B217" s="317"/>
      <c r="C217" s="318"/>
      <c r="D217" s="318"/>
      <c r="E217" s="318"/>
      <c r="F217" s="318"/>
      <c r="G217" s="318"/>
      <c r="H217" s="318"/>
      <c r="I217" s="318"/>
      <c r="J217" s="318"/>
      <c r="K217" s="318"/>
      <c r="L217" s="318"/>
      <c r="M217" s="318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B16" sqref="B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1"/>
      <c r="B1" s="382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44897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4" t="s">
        <v>16</v>
      </c>
      <c r="B9" s="376" t="s">
        <v>18</v>
      </c>
      <c r="C9" s="380" t="s">
        <v>20</v>
      </c>
      <c r="D9" s="380" t="s">
        <v>21</v>
      </c>
      <c r="E9" s="371" t="s">
        <v>22</v>
      </c>
      <c r="F9" s="372"/>
      <c r="G9" s="373"/>
      <c r="H9" s="371" t="s">
        <v>23</v>
      </c>
      <c r="I9" s="372"/>
      <c r="J9" s="373"/>
      <c r="K9" s="23"/>
      <c r="L9" s="24"/>
      <c r="M9" s="50"/>
      <c r="N9" s="1"/>
      <c r="O9" s="1"/>
    </row>
    <row r="10" spans="1:15" ht="42.75" customHeight="1">
      <c r="A10" s="378"/>
      <c r="B10" s="379"/>
      <c r="C10" s="379"/>
      <c r="D10" s="37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68" t="s">
        <v>286</v>
      </c>
      <c r="C11" s="259">
        <v>23386.95</v>
      </c>
      <c r="D11" s="260">
        <v>23411.983333333334</v>
      </c>
      <c r="E11" s="260">
        <v>23274.966666666667</v>
      </c>
      <c r="F11" s="260">
        <v>23162.983333333334</v>
      </c>
      <c r="G11" s="260">
        <v>23025.966666666667</v>
      </c>
      <c r="H11" s="260">
        <v>23523.966666666667</v>
      </c>
      <c r="I11" s="260">
        <v>23660.983333333337</v>
      </c>
      <c r="J11" s="260">
        <v>23772.966666666667</v>
      </c>
      <c r="K11" s="259">
        <v>23549</v>
      </c>
      <c r="L11" s="259">
        <v>23300</v>
      </c>
      <c r="M11" s="259">
        <v>2.1819999999999999E-2</v>
      </c>
      <c r="N11" s="1"/>
      <c r="O11" s="1"/>
    </row>
    <row r="12" spans="1:15" ht="12" customHeight="1">
      <c r="A12" s="30">
        <v>2</v>
      </c>
      <c r="B12" s="269" t="s">
        <v>287</v>
      </c>
      <c r="C12" s="259">
        <v>2993.85</v>
      </c>
      <c r="D12" s="260">
        <v>2996.1</v>
      </c>
      <c r="E12" s="260">
        <v>2962.2</v>
      </c>
      <c r="F12" s="260">
        <v>2930.5499999999997</v>
      </c>
      <c r="G12" s="260">
        <v>2896.6499999999996</v>
      </c>
      <c r="H12" s="260">
        <v>3027.75</v>
      </c>
      <c r="I12" s="260">
        <v>3061.6500000000005</v>
      </c>
      <c r="J12" s="260">
        <v>3093.3</v>
      </c>
      <c r="K12" s="259">
        <v>3030</v>
      </c>
      <c r="L12" s="259">
        <v>2964.45</v>
      </c>
      <c r="M12" s="259">
        <v>4.9924299999999997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2577.35</v>
      </c>
      <c r="D13" s="260">
        <v>2577.1</v>
      </c>
      <c r="E13" s="260">
        <v>2550.25</v>
      </c>
      <c r="F13" s="260">
        <v>2523.15</v>
      </c>
      <c r="G13" s="260">
        <v>2496.3000000000002</v>
      </c>
      <c r="H13" s="260">
        <v>2604.1999999999998</v>
      </c>
      <c r="I13" s="260">
        <v>2631.0499999999993</v>
      </c>
      <c r="J13" s="260">
        <v>2658.1499999999996</v>
      </c>
      <c r="K13" s="259">
        <v>2603.9499999999998</v>
      </c>
      <c r="L13" s="259">
        <v>2550</v>
      </c>
      <c r="M13" s="259">
        <v>7.7027099999999997</v>
      </c>
      <c r="N13" s="1"/>
      <c r="O13" s="1"/>
    </row>
    <row r="14" spans="1:15" ht="12" customHeight="1">
      <c r="A14" s="30">
        <v>4</v>
      </c>
      <c r="B14" s="269" t="s">
        <v>289</v>
      </c>
      <c r="C14" s="259">
        <v>2733.2</v>
      </c>
      <c r="D14" s="260">
        <v>2741.8666666666668</v>
      </c>
      <c r="E14" s="260">
        <v>2673.7333333333336</v>
      </c>
      <c r="F14" s="260">
        <v>2614.2666666666669</v>
      </c>
      <c r="G14" s="260">
        <v>2546.1333333333337</v>
      </c>
      <c r="H14" s="260">
        <v>2801.3333333333335</v>
      </c>
      <c r="I14" s="260">
        <v>2869.4666666666667</v>
      </c>
      <c r="J14" s="260">
        <v>2928.9333333333334</v>
      </c>
      <c r="K14" s="259">
        <v>2810</v>
      </c>
      <c r="L14" s="259">
        <v>2682.4</v>
      </c>
      <c r="M14" s="259">
        <v>1.7175199999999999</v>
      </c>
      <c r="N14" s="1"/>
      <c r="O14" s="1"/>
    </row>
    <row r="15" spans="1:15" ht="12" customHeight="1">
      <c r="A15" s="30">
        <v>5</v>
      </c>
      <c r="B15" s="269" t="s">
        <v>290</v>
      </c>
      <c r="C15" s="259">
        <v>1132.55</v>
      </c>
      <c r="D15" s="260">
        <v>1135.6500000000001</v>
      </c>
      <c r="E15" s="260">
        <v>1121.8000000000002</v>
      </c>
      <c r="F15" s="260">
        <v>1111.0500000000002</v>
      </c>
      <c r="G15" s="260">
        <v>1097.2000000000003</v>
      </c>
      <c r="H15" s="260">
        <v>1146.4000000000001</v>
      </c>
      <c r="I15" s="260">
        <v>1160.25</v>
      </c>
      <c r="J15" s="260">
        <v>1171</v>
      </c>
      <c r="K15" s="259">
        <v>1149.5</v>
      </c>
      <c r="L15" s="259">
        <v>1124.9000000000001</v>
      </c>
      <c r="M15" s="259">
        <v>6.7909100000000002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639.20000000000005</v>
      </c>
      <c r="D16" s="260">
        <v>641.93333333333328</v>
      </c>
      <c r="E16" s="260">
        <v>634.56666666666661</v>
      </c>
      <c r="F16" s="260">
        <v>629.93333333333328</v>
      </c>
      <c r="G16" s="260">
        <v>622.56666666666661</v>
      </c>
      <c r="H16" s="260">
        <v>646.56666666666661</v>
      </c>
      <c r="I16" s="260">
        <v>653.93333333333317</v>
      </c>
      <c r="J16" s="260">
        <v>658.56666666666661</v>
      </c>
      <c r="K16" s="259">
        <v>649.29999999999995</v>
      </c>
      <c r="L16" s="259">
        <v>637.29999999999995</v>
      </c>
      <c r="M16" s="259">
        <v>12.64166</v>
      </c>
      <c r="N16" s="1"/>
      <c r="O16" s="1"/>
    </row>
    <row r="17" spans="1:15" ht="12" customHeight="1">
      <c r="A17" s="30">
        <v>7</v>
      </c>
      <c r="B17" s="269" t="s">
        <v>291</v>
      </c>
      <c r="C17" s="259">
        <v>449.05</v>
      </c>
      <c r="D17" s="260">
        <v>450.59999999999997</v>
      </c>
      <c r="E17" s="260">
        <v>446.24999999999994</v>
      </c>
      <c r="F17" s="260">
        <v>443.45</v>
      </c>
      <c r="G17" s="260">
        <v>439.09999999999997</v>
      </c>
      <c r="H17" s="260">
        <v>453.39999999999992</v>
      </c>
      <c r="I17" s="260">
        <v>457.74999999999994</v>
      </c>
      <c r="J17" s="260">
        <v>460.5499999999999</v>
      </c>
      <c r="K17" s="259">
        <v>454.95</v>
      </c>
      <c r="L17" s="259">
        <v>447.8</v>
      </c>
      <c r="M17" s="259">
        <v>0.75285999999999997</v>
      </c>
      <c r="N17" s="1"/>
      <c r="O17" s="1"/>
    </row>
    <row r="18" spans="1:15" ht="12" customHeight="1">
      <c r="A18" s="30">
        <v>8</v>
      </c>
      <c r="B18" s="269" t="s">
        <v>292</v>
      </c>
      <c r="C18" s="259">
        <v>1900.05</v>
      </c>
      <c r="D18" s="260">
        <v>1911.3500000000001</v>
      </c>
      <c r="E18" s="260">
        <v>1885.7000000000003</v>
      </c>
      <c r="F18" s="260">
        <v>1871.3500000000001</v>
      </c>
      <c r="G18" s="260">
        <v>1845.7000000000003</v>
      </c>
      <c r="H18" s="260">
        <v>1925.7000000000003</v>
      </c>
      <c r="I18" s="260">
        <v>1951.3500000000004</v>
      </c>
      <c r="J18" s="260">
        <v>1965.7000000000003</v>
      </c>
      <c r="K18" s="259">
        <v>1937</v>
      </c>
      <c r="L18" s="259">
        <v>1897</v>
      </c>
      <c r="M18" s="259">
        <v>2.0698099999999999</v>
      </c>
      <c r="N18" s="1"/>
      <c r="O18" s="1"/>
    </row>
    <row r="19" spans="1:15" ht="12" customHeight="1">
      <c r="A19" s="30">
        <v>9</v>
      </c>
      <c r="B19" s="269" t="s">
        <v>236</v>
      </c>
      <c r="C19" s="259">
        <v>20555.650000000001</v>
      </c>
      <c r="D19" s="260">
        <v>20463.55</v>
      </c>
      <c r="E19" s="260">
        <v>20292.099999999999</v>
      </c>
      <c r="F19" s="260">
        <v>20028.55</v>
      </c>
      <c r="G19" s="260">
        <v>19857.099999999999</v>
      </c>
      <c r="H19" s="260">
        <v>20727.099999999999</v>
      </c>
      <c r="I19" s="260">
        <v>20898.550000000003</v>
      </c>
      <c r="J19" s="260">
        <v>21162.1</v>
      </c>
      <c r="K19" s="259">
        <v>20635</v>
      </c>
      <c r="L19" s="259">
        <v>20200</v>
      </c>
      <c r="M19" s="259">
        <v>0.14352999999999999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3915.1</v>
      </c>
      <c r="D20" s="260">
        <v>3920.8333333333335</v>
      </c>
      <c r="E20" s="260">
        <v>3896.7166666666672</v>
      </c>
      <c r="F20" s="260">
        <v>3878.3333333333335</v>
      </c>
      <c r="G20" s="260">
        <v>3854.2166666666672</v>
      </c>
      <c r="H20" s="260">
        <v>3939.2166666666672</v>
      </c>
      <c r="I20" s="260">
        <v>3963.333333333333</v>
      </c>
      <c r="J20" s="260">
        <v>3981.7166666666672</v>
      </c>
      <c r="K20" s="259">
        <v>3944.95</v>
      </c>
      <c r="L20" s="259">
        <v>3902.45</v>
      </c>
      <c r="M20" s="259">
        <v>9.45838</v>
      </c>
      <c r="N20" s="1"/>
      <c r="O20" s="1"/>
    </row>
    <row r="21" spans="1:15" ht="12" customHeight="1">
      <c r="A21" s="30">
        <v>11</v>
      </c>
      <c r="B21" s="269" t="s">
        <v>237</v>
      </c>
      <c r="C21" s="259">
        <v>2113.5500000000002</v>
      </c>
      <c r="D21" s="260">
        <v>2118.1833333333338</v>
      </c>
      <c r="E21" s="260">
        <v>2087.9666666666676</v>
      </c>
      <c r="F21" s="260">
        <v>2062.3833333333337</v>
      </c>
      <c r="G21" s="260">
        <v>2032.1666666666674</v>
      </c>
      <c r="H21" s="260">
        <v>2143.7666666666678</v>
      </c>
      <c r="I21" s="260">
        <v>2173.983333333334</v>
      </c>
      <c r="J21" s="260">
        <v>2199.566666666668</v>
      </c>
      <c r="K21" s="259">
        <v>2148.4</v>
      </c>
      <c r="L21" s="259">
        <v>2092.6</v>
      </c>
      <c r="M21" s="259">
        <v>7.2888700000000002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890.55</v>
      </c>
      <c r="D22" s="260">
        <v>889.68333333333339</v>
      </c>
      <c r="E22" s="260">
        <v>882.86666666666679</v>
      </c>
      <c r="F22" s="260">
        <v>875.18333333333339</v>
      </c>
      <c r="G22" s="260">
        <v>868.36666666666679</v>
      </c>
      <c r="H22" s="260">
        <v>897.36666666666679</v>
      </c>
      <c r="I22" s="260">
        <v>904.18333333333339</v>
      </c>
      <c r="J22" s="260">
        <v>911.86666666666679</v>
      </c>
      <c r="K22" s="259">
        <v>896.5</v>
      </c>
      <c r="L22" s="259">
        <v>882</v>
      </c>
      <c r="M22" s="259">
        <v>44.918059999999997</v>
      </c>
      <c r="N22" s="1"/>
      <c r="O22" s="1"/>
    </row>
    <row r="23" spans="1:15" ht="12.75" customHeight="1">
      <c r="A23" s="30">
        <v>13</v>
      </c>
      <c r="B23" s="269" t="s">
        <v>238</v>
      </c>
      <c r="C23" s="259">
        <v>3612.4</v>
      </c>
      <c r="D23" s="260">
        <v>3631.7999999999997</v>
      </c>
      <c r="E23" s="260">
        <v>3565.5999999999995</v>
      </c>
      <c r="F23" s="260">
        <v>3518.7999999999997</v>
      </c>
      <c r="G23" s="260">
        <v>3452.5999999999995</v>
      </c>
      <c r="H23" s="260">
        <v>3678.5999999999995</v>
      </c>
      <c r="I23" s="260">
        <v>3744.7999999999993</v>
      </c>
      <c r="J23" s="260">
        <v>3791.5999999999995</v>
      </c>
      <c r="K23" s="259">
        <v>3698</v>
      </c>
      <c r="L23" s="259">
        <v>3585</v>
      </c>
      <c r="M23" s="259">
        <v>1.51309</v>
      </c>
      <c r="N23" s="1"/>
      <c r="O23" s="1"/>
    </row>
    <row r="24" spans="1:15" ht="12.75" customHeight="1">
      <c r="A24" s="30">
        <v>14</v>
      </c>
      <c r="B24" s="269" t="s">
        <v>239</v>
      </c>
      <c r="C24" s="259">
        <v>2834.25</v>
      </c>
      <c r="D24" s="260">
        <v>2876.4166666666665</v>
      </c>
      <c r="E24" s="260">
        <v>2757.833333333333</v>
      </c>
      <c r="F24" s="260">
        <v>2681.4166666666665</v>
      </c>
      <c r="G24" s="260">
        <v>2562.833333333333</v>
      </c>
      <c r="H24" s="260">
        <v>2952.833333333333</v>
      </c>
      <c r="I24" s="260">
        <v>3071.4166666666661</v>
      </c>
      <c r="J24" s="260">
        <v>3147.833333333333</v>
      </c>
      <c r="K24" s="259">
        <v>2995</v>
      </c>
      <c r="L24" s="259">
        <v>2800</v>
      </c>
      <c r="M24" s="259">
        <v>9.0466499999999996</v>
      </c>
      <c r="N24" s="1"/>
      <c r="O24" s="1"/>
    </row>
    <row r="25" spans="1:15" ht="12.75" customHeight="1">
      <c r="A25" s="30">
        <v>15</v>
      </c>
      <c r="B25" s="269" t="s">
        <v>853</v>
      </c>
      <c r="C25" s="259">
        <v>647.4</v>
      </c>
      <c r="D25" s="260">
        <v>649.76666666666665</v>
      </c>
      <c r="E25" s="260">
        <v>631.13333333333333</v>
      </c>
      <c r="F25" s="260">
        <v>614.86666666666667</v>
      </c>
      <c r="G25" s="260">
        <v>596.23333333333335</v>
      </c>
      <c r="H25" s="260">
        <v>666.0333333333333</v>
      </c>
      <c r="I25" s="260">
        <v>684.66666666666652</v>
      </c>
      <c r="J25" s="260">
        <v>700.93333333333328</v>
      </c>
      <c r="K25" s="259">
        <v>668.4</v>
      </c>
      <c r="L25" s="259">
        <v>633.5</v>
      </c>
      <c r="M25" s="259">
        <v>40.438960000000002</v>
      </c>
      <c r="N25" s="1"/>
      <c r="O25" s="1"/>
    </row>
    <row r="26" spans="1:15" ht="12.75" customHeight="1">
      <c r="A26" s="30">
        <v>16</v>
      </c>
      <c r="B26" s="269" t="s">
        <v>240</v>
      </c>
      <c r="C26" s="259">
        <v>145.69999999999999</v>
      </c>
      <c r="D26" s="260">
        <v>146.03333333333333</v>
      </c>
      <c r="E26" s="260">
        <v>144.06666666666666</v>
      </c>
      <c r="F26" s="260">
        <v>142.43333333333334</v>
      </c>
      <c r="G26" s="260">
        <v>140.46666666666667</v>
      </c>
      <c r="H26" s="260">
        <v>147.66666666666666</v>
      </c>
      <c r="I26" s="260">
        <v>149.6333333333333</v>
      </c>
      <c r="J26" s="260">
        <v>151.26666666666665</v>
      </c>
      <c r="K26" s="259">
        <v>148</v>
      </c>
      <c r="L26" s="259">
        <v>144.4</v>
      </c>
      <c r="M26" s="259">
        <v>59.16057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316</v>
      </c>
      <c r="D27" s="260">
        <v>315.08333333333331</v>
      </c>
      <c r="E27" s="260">
        <v>312.91666666666663</v>
      </c>
      <c r="F27" s="260">
        <v>309.83333333333331</v>
      </c>
      <c r="G27" s="260">
        <v>307.66666666666663</v>
      </c>
      <c r="H27" s="260">
        <v>318.16666666666663</v>
      </c>
      <c r="I27" s="260">
        <v>320.33333333333326</v>
      </c>
      <c r="J27" s="260">
        <v>323.41666666666663</v>
      </c>
      <c r="K27" s="259">
        <v>317.25</v>
      </c>
      <c r="L27" s="259">
        <v>312</v>
      </c>
      <c r="M27" s="259">
        <v>20.05856</v>
      </c>
      <c r="N27" s="1"/>
      <c r="O27" s="1"/>
    </row>
    <row r="28" spans="1:15" ht="12.75" customHeight="1">
      <c r="A28" s="30">
        <v>18</v>
      </c>
      <c r="B28" s="269" t="s">
        <v>814</v>
      </c>
      <c r="C28" s="259">
        <v>434.85</v>
      </c>
      <c r="D28" s="260">
        <v>434.90000000000003</v>
      </c>
      <c r="E28" s="260">
        <v>432.45000000000005</v>
      </c>
      <c r="F28" s="260">
        <v>430.05</v>
      </c>
      <c r="G28" s="260">
        <v>427.6</v>
      </c>
      <c r="H28" s="260">
        <v>437.30000000000007</v>
      </c>
      <c r="I28" s="260">
        <v>439.75</v>
      </c>
      <c r="J28" s="260">
        <v>442.15000000000009</v>
      </c>
      <c r="K28" s="259">
        <v>437.35</v>
      </c>
      <c r="L28" s="259">
        <v>432.5</v>
      </c>
      <c r="M28" s="259">
        <v>1.51607</v>
      </c>
      <c r="N28" s="1"/>
      <c r="O28" s="1"/>
    </row>
    <row r="29" spans="1:15" ht="12.75" customHeight="1">
      <c r="A29" s="30">
        <v>19</v>
      </c>
      <c r="B29" s="269" t="s">
        <v>293</v>
      </c>
      <c r="C29" s="259">
        <v>326.45</v>
      </c>
      <c r="D29" s="260">
        <v>327.26666666666665</v>
      </c>
      <c r="E29" s="260">
        <v>322.33333333333331</v>
      </c>
      <c r="F29" s="260">
        <v>318.21666666666664</v>
      </c>
      <c r="G29" s="260">
        <v>313.2833333333333</v>
      </c>
      <c r="H29" s="260">
        <v>331.38333333333333</v>
      </c>
      <c r="I29" s="260">
        <v>336.31666666666672</v>
      </c>
      <c r="J29" s="260">
        <v>340.43333333333334</v>
      </c>
      <c r="K29" s="259">
        <v>332.2</v>
      </c>
      <c r="L29" s="259">
        <v>323.14999999999998</v>
      </c>
      <c r="M29" s="259">
        <v>6.3353999999999999</v>
      </c>
      <c r="N29" s="1"/>
      <c r="O29" s="1"/>
    </row>
    <row r="30" spans="1:15" ht="12.75" customHeight="1">
      <c r="A30" s="30">
        <v>20</v>
      </c>
      <c r="B30" s="269" t="s">
        <v>858</v>
      </c>
      <c r="C30" s="259">
        <v>908.85</v>
      </c>
      <c r="D30" s="260">
        <v>909.01666666666677</v>
      </c>
      <c r="E30" s="260">
        <v>900.13333333333355</v>
      </c>
      <c r="F30" s="260">
        <v>891.41666666666674</v>
      </c>
      <c r="G30" s="260">
        <v>882.53333333333353</v>
      </c>
      <c r="H30" s="260">
        <v>917.73333333333358</v>
      </c>
      <c r="I30" s="260">
        <v>926.61666666666679</v>
      </c>
      <c r="J30" s="260">
        <v>935.3333333333336</v>
      </c>
      <c r="K30" s="259">
        <v>917.9</v>
      </c>
      <c r="L30" s="259">
        <v>900.3</v>
      </c>
      <c r="M30" s="259">
        <v>0.23172000000000001</v>
      </c>
      <c r="N30" s="1"/>
      <c r="O30" s="1"/>
    </row>
    <row r="31" spans="1:15" ht="12.75" customHeight="1">
      <c r="A31" s="30">
        <v>21</v>
      </c>
      <c r="B31" s="269" t="s">
        <v>294</v>
      </c>
      <c r="C31" s="259">
        <v>1248.5999999999999</v>
      </c>
      <c r="D31" s="260">
        <v>1252.2166666666665</v>
      </c>
      <c r="E31" s="260">
        <v>1234.4333333333329</v>
      </c>
      <c r="F31" s="260">
        <v>1220.2666666666664</v>
      </c>
      <c r="G31" s="260">
        <v>1202.4833333333329</v>
      </c>
      <c r="H31" s="260">
        <v>1266.383333333333</v>
      </c>
      <c r="I31" s="260">
        <v>1284.1666666666663</v>
      </c>
      <c r="J31" s="260">
        <v>1298.333333333333</v>
      </c>
      <c r="K31" s="259">
        <v>1270</v>
      </c>
      <c r="L31" s="259">
        <v>1238.05</v>
      </c>
      <c r="M31" s="259">
        <v>4.5853400000000004</v>
      </c>
      <c r="N31" s="1"/>
      <c r="O31" s="1"/>
    </row>
    <row r="32" spans="1:15" ht="12.75" customHeight="1">
      <c r="A32" s="30">
        <v>22</v>
      </c>
      <c r="B32" s="269" t="s">
        <v>241</v>
      </c>
      <c r="C32" s="259">
        <v>1239.5</v>
      </c>
      <c r="D32" s="260">
        <v>1242.5333333333333</v>
      </c>
      <c r="E32" s="260">
        <v>1225.0666666666666</v>
      </c>
      <c r="F32" s="260">
        <v>1210.6333333333332</v>
      </c>
      <c r="G32" s="260">
        <v>1193.1666666666665</v>
      </c>
      <c r="H32" s="260">
        <v>1256.9666666666667</v>
      </c>
      <c r="I32" s="260">
        <v>1274.4333333333334</v>
      </c>
      <c r="J32" s="260">
        <v>1288.8666666666668</v>
      </c>
      <c r="K32" s="259">
        <v>1260</v>
      </c>
      <c r="L32" s="259">
        <v>1228.0999999999999</v>
      </c>
      <c r="M32" s="259">
        <v>0.61775999999999998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594.6</v>
      </c>
      <c r="D33" s="260">
        <v>598.1</v>
      </c>
      <c r="E33" s="260">
        <v>588.30000000000007</v>
      </c>
      <c r="F33" s="260">
        <v>582</v>
      </c>
      <c r="G33" s="260">
        <v>572.20000000000005</v>
      </c>
      <c r="H33" s="260">
        <v>604.40000000000009</v>
      </c>
      <c r="I33" s="260">
        <v>614.20000000000005</v>
      </c>
      <c r="J33" s="260">
        <v>620.50000000000011</v>
      </c>
      <c r="K33" s="259">
        <v>607.9</v>
      </c>
      <c r="L33" s="259">
        <v>591.79999999999995</v>
      </c>
      <c r="M33" s="259">
        <v>1.03905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3130.1</v>
      </c>
      <c r="D34" s="260">
        <v>3141.0333333333328</v>
      </c>
      <c r="E34" s="260">
        <v>3107.2666666666655</v>
      </c>
      <c r="F34" s="260">
        <v>3084.4333333333325</v>
      </c>
      <c r="G34" s="260">
        <v>3050.6666666666652</v>
      </c>
      <c r="H34" s="260">
        <v>3163.8666666666659</v>
      </c>
      <c r="I34" s="260">
        <v>3197.6333333333332</v>
      </c>
      <c r="J34" s="260">
        <v>3220.4666666666662</v>
      </c>
      <c r="K34" s="259">
        <v>3174.8</v>
      </c>
      <c r="L34" s="259">
        <v>3118.2</v>
      </c>
      <c r="M34" s="259">
        <v>0.69694</v>
      </c>
      <c r="N34" s="1"/>
      <c r="O34" s="1"/>
    </row>
    <row r="35" spans="1:15" ht="12.75" customHeight="1">
      <c r="A35" s="30">
        <v>25</v>
      </c>
      <c r="B35" s="269" t="s">
        <v>295</v>
      </c>
      <c r="C35" s="259">
        <v>2829.25</v>
      </c>
      <c r="D35" s="260">
        <v>2836.5499999999997</v>
      </c>
      <c r="E35" s="260">
        <v>2815.6999999999994</v>
      </c>
      <c r="F35" s="260">
        <v>2802.1499999999996</v>
      </c>
      <c r="G35" s="260">
        <v>2781.2999999999993</v>
      </c>
      <c r="H35" s="260">
        <v>2850.0999999999995</v>
      </c>
      <c r="I35" s="260">
        <v>2870.95</v>
      </c>
      <c r="J35" s="260">
        <v>2884.4999999999995</v>
      </c>
      <c r="K35" s="259">
        <v>2857.4</v>
      </c>
      <c r="L35" s="259">
        <v>2823</v>
      </c>
      <c r="M35" s="259">
        <v>0.19456999999999999</v>
      </c>
      <c r="N35" s="1"/>
      <c r="O35" s="1"/>
    </row>
    <row r="36" spans="1:15" ht="12.75" customHeight="1">
      <c r="A36" s="30">
        <v>26</v>
      </c>
      <c r="B36" s="269" t="s">
        <v>732</v>
      </c>
      <c r="C36" s="259">
        <v>443.7</v>
      </c>
      <c r="D36" s="260">
        <v>445.98333333333335</v>
      </c>
      <c r="E36" s="260">
        <v>438.4666666666667</v>
      </c>
      <c r="F36" s="260">
        <v>433.23333333333335</v>
      </c>
      <c r="G36" s="260">
        <v>425.7166666666667</v>
      </c>
      <c r="H36" s="260">
        <v>451.2166666666667</v>
      </c>
      <c r="I36" s="260">
        <v>458.73333333333335</v>
      </c>
      <c r="J36" s="260">
        <v>463.9666666666667</v>
      </c>
      <c r="K36" s="259">
        <v>453.5</v>
      </c>
      <c r="L36" s="259">
        <v>440.75</v>
      </c>
      <c r="M36" s="259">
        <v>6.21495</v>
      </c>
      <c r="N36" s="1"/>
      <c r="O36" s="1"/>
    </row>
    <row r="37" spans="1:15" ht="12.75" customHeight="1">
      <c r="A37" s="30">
        <v>27</v>
      </c>
      <c r="B37" s="269" t="s">
        <v>842</v>
      </c>
      <c r="C37" s="259">
        <v>16.350000000000001</v>
      </c>
      <c r="D37" s="260">
        <v>16.2</v>
      </c>
      <c r="E37" s="260">
        <v>15.899999999999999</v>
      </c>
      <c r="F37" s="260">
        <v>15.45</v>
      </c>
      <c r="G37" s="260">
        <v>15.149999999999999</v>
      </c>
      <c r="H37" s="260">
        <v>16.649999999999999</v>
      </c>
      <c r="I37" s="260">
        <v>16.950000000000003</v>
      </c>
      <c r="J37" s="260">
        <v>17.399999999999999</v>
      </c>
      <c r="K37" s="259">
        <v>16.5</v>
      </c>
      <c r="L37" s="259">
        <v>15.75</v>
      </c>
      <c r="M37" s="259">
        <v>38.545119999999997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645.75</v>
      </c>
      <c r="D38" s="260">
        <v>648.01666666666665</v>
      </c>
      <c r="E38" s="260">
        <v>642.0333333333333</v>
      </c>
      <c r="F38" s="260">
        <v>638.31666666666661</v>
      </c>
      <c r="G38" s="260">
        <v>632.33333333333326</v>
      </c>
      <c r="H38" s="260">
        <v>651.73333333333335</v>
      </c>
      <c r="I38" s="260">
        <v>657.7166666666667</v>
      </c>
      <c r="J38" s="260">
        <v>661.43333333333339</v>
      </c>
      <c r="K38" s="259">
        <v>654</v>
      </c>
      <c r="L38" s="259">
        <v>644.29999999999995</v>
      </c>
      <c r="M38" s="259">
        <v>4.0136200000000004</v>
      </c>
      <c r="N38" s="1"/>
      <c r="O38" s="1"/>
    </row>
    <row r="39" spans="1:15" ht="12.75" customHeight="1">
      <c r="A39" s="30">
        <v>29</v>
      </c>
      <c r="B39" s="269" t="s">
        <v>296</v>
      </c>
      <c r="C39" s="259">
        <v>1940.9</v>
      </c>
      <c r="D39" s="260">
        <v>1943.9666666666665</v>
      </c>
      <c r="E39" s="260">
        <v>1923.9333333333329</v>
      </c>
      <c r="F39" s="260">
        <v>1906.9666666666665</v>
      </c>
      <c r="G39" s="260">
        <v>1886.9333333333329</v>
      </c>
      <c r="H39" s="260">
        <v>1960.9333333333329</v>
      </c>
      <c r="I39" s="260">
        <v>1980.9666666666662</v>
      </c>
      <c r="J39" s="260">
        <v>1997.9333333333329</v>
      </c>
      <c r="K39" s="259">
        <v>1964</v>
      </c>
      <c r="L39" s="259">
        <v>1927</v>
      </c>
      <c r="M39" s="259">
        <v>1.88673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580.95000000000005</v>
      </c>
      <c r="D40" s="260">
        <v>578.48333333333335</v>
      </c>
      <c r="E40" s="260">
        <v>571.9666666666667</v>
      </c>
      <c r="F40" s="260">
        <v>562.98333333333335</v>
      </c>
      <c r="G40" s="260">
        <v>556.4666666666667</v>
      </c>
      <c r="H40" s="260">
        <v>587.4666666666667</v>
      </c>
      <c r="I40" s="260">
        <v>593.98333333333335</v>
      </c>
      <c r="J40" s="260">
        <v>602.9666666666667</v>
      </c>
      <c r="K40" s="259">
        <v>585</v>
      </c>
      <c r="L40" s="259">
        <v>569.5</v>
      </c>
      <c r="M40" s="259">
        <v>84.00806</v>
      </c>
      <c r="N40" s="1"/>
      <c r="O40" s="1"/>
    </row>
    <row r="41" spans="1:15" ht="12.75" customHeight="1">
      <c r="A41" s="30">
        <v>31</v>
      </c>
      <c r="B41" s="269" t="s">
        <v>793</v>
      </c>
      <c r="C41" s="259">
        <v>1609.7</v>
      </c>
      <c r="D41" s="260">
        <v>1611.45</v>
      </c>
      <c r="E41" s="260">
        <v>1600.25</v>
      </c>
      <c r="F41" s="260">
        <v>1590.8</v>
      </c>
      <c r="G41" s="260">
        <v>1579.6</v>
      </c>
      <c r="H41" s="260">
        <v>1620.9</v>
      </c>
      <c r="I41" s="260">
        <v>1632.1000000000004</v>
      </c>
      <c r="J41" s="260">
        <v>1641.5500000000002</v>
      </c>
      <c r="K41" s="259">
        <v>1622.65</v>
      </c>
      <c r="L41" s="259">
        <v>1602</v>
      </c>
      <c r="M41" s="259">
        <v>5.2779699999999998</v>
      </c>
      <c r="N41" s="1"/>
      <c r="O41" s="1"/>
    </row>
    <row r="42" spans="1:15" ht="12.75" customHeight="1">
      <c r="A42" s="30">
        <v>32</v>
      </c>
      <c r="B42" s="269" t="s">
        <v>761</v>
      </c>
      <c r="C42" s="259">
        <v>715.6</v>
      </c>
      <c r="D42" s="260">
        <v>718.68333333333339</v>
      </c>
      <c r="E42" s="260">
        <v>710.51666666666677</v>
      </c>
      <c r="F42" s="260">
        <v>705.43333333333339</v>
      </c>
      <c r="G42" s="260">
        <v>697.26666666666677</v>
      </c>
      <c r="H42" s="260">
        <v>723.76666666666677</v>
      </c>
      <c r="I42" s="260">
        <v>731.93333333333328</v>
      </c>
      <c r="J42" s="260">
        <v>737.01666666666677</v>
      </c>
      <c r="K42" s="259">
        <v>726.85</v>
      </c>
      <c r="L42" s="259">
        <v>713.6</v>
      </c>
      <c r="M42" s="259">
        <v>0.96118000000000003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4775.7</v>
      </c>
      <c r="D43" s="260">
        <v>4756.916666666667</v>
      </c>
      <c r="E43" s="260">
        <v>4719.8333333333339</v>
      </c>
      <c r="F43" s="260">
        <v>4663.9666666666672</v>
      </c>
      <c r="G43" s="260">
        <v>4626.8833333333341</v>
      </c>
      <c r="H43" s="260">
        <v>4812.7833333333338</v>
      </c>
      <c r="I43" s="260">
        <v>4849.8666666666677</v>
      </c>
      <c r="J43" s="260">
        <v>4905.7333333333336</v>
      </c>
      <c r="K43" s="259">
        <v>4794</v>
      </c>
      <c r="L43" s="259">
        <v>4701.05</v>
      </c>
      <c r="M43" s="259">
        <v>6.1140299999999996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315.5</v>
      </c>
      <c r="D44" s="260">
        <v>317.06666666666666</v>
      </c>
      <c r="E44" s="260">
        <v>313.13333333333333</v>
      </c>
      <c r="F44" s="260">
        <v>310.76666666666665</v>
      </c>
      <c r="G44" s="260">
        <v>306.83333333333331</v>
      </c>
      <c r="H44" s="260">
        <v>319.43333333333334</v>
      </c>
      <c r="I44" s="260">
        <v>323.36666666666662</v>
      </c>
      <c r="J44" s="260">
        <v>325.73333333333335</v>
      </c>
      <c r="K44" s="259">
        <v>321</v>
      </c>
      <c r="L44" s="259">
        <v>314.7</v>
      </c>
      <c r="M44" s="259">
        <v>44.475470000000001</v>
      </c>
      <c r="N44" s="1"/>
      <c r="O44" s="1"/>
    </row>
    <row r="45" spans="1:15" ht="12.75" customHeight="1">
      <c r="A45" s="30">
        <v>35</v>
      </c>
      <c r="B45" s="269" t="s">
        <v>815</v>
      </c>
      <c r="C45" s="259">
        <v>312.05</v>
      </c>
      <c r="D45" s="260">
        <v>311.34999999999997</v>
      </c>
      <c r="E45" s="260">
        <v>308.69999999999993</v>
      </c>
      <c r="F45" s="260">
        <v>305.34999999999997</v>
      </c>
      <c r="G45" s="260">
        <v>302.69999999999993</v>
      </c>
      <c r="H45" s="260">
        <v>314.69999999999993</v>
      </c>
      <c r="I45" s="260">
        <v>317.34999999999991</v>
      </c>
      <c r="J45" s="260">
        <v>320.69999999999993</v>
      </c>
      <c r="K45" s="259">
        <v>314</v>
      </c>
      <c r="L45" s="259">
        <v>308</v>
      </c>
      <c r="M45" s="259">
        <v>1.52738</v>
      </c>
      <c r="N45" s="1"/>
      <c r="O45" s="1"/>
    </row>
    <row r="46" spans="1:15" ht="12.75" customHeight="1">
      <c r="A46" s="30">
        <v>36</v>
      </c>
      <c r="B46" s="269" t="s">
        <v>297</v>
      </c>
      <c r="C46" s="259">
        <v>609.85</v>
      </c>
      <c r="D46" s="260">
        <v>612.68333333333328</v>
      </c>
      <c r="E46" s="260">
        <v>605.36666666666656</v>
      </c>
      <c r="F46" s="260">
        <v>600.88333333333333</v>
      </c>
      <c r="G46" s="260">
        <v>593.56666666666661</v>
      </c>
      <c r="H46" s="260">
        <v>617.16666666666652</v>
      </c>
      <c r="I46" s="260">
        <v>624.48333333333335</v>
      </c>
      <c r="J46" s="260">
        <v>628.96666666666647</v>
      </c>
      <c r="K46" s="259">
        <v>620</v>
      </c>
      <c r="L46" s="259">
        <v>608.20000000000005</v>
      </c>
      <c r="M46" s="259">
        <v>0.69301000000000001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148.69999999999999</v>
      </c>
      <c r="D47" s="260">
        <v>149.06666666666663</v>
      </c>
      <c r="E47" s="260">
        <v>147.53333333333327</v>
      </c>
      <c r="F47" s="260">
        <v>146.36666666666665</v>
      </c>
      <c r="G47" s="260">
        <v>144.83333333333329</v>
      </c>
      <c r="H47" s="260">
        <v>150.23333333333326</v>
      </c>
      <c r="I47" s="260">
        <v>151.76666666666662</v>
      </c>
      <c r="J47" s="260">
        <v>152.93333333333325</v>
      </c>
      <c r="K47" s="259">
        <v>150.6</v>
      </c>
      <c r="L47" s="259">
        <v>147.9</v>
      </c>
      <c r="M47" s="259">
        <v>88.24539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3179.35</v>
      </c>
      <c r="D48" s="260">
        <v>3179.2000000000003</v>
      </c>
      <c r="E48" s="260">
        <v>3161.4000000000005</v>
      </c>
      <c r="F48" s="260">
        <v>3143.4500000000003</v>
      </c>
      <c r="G48" s="260">
        <v>3125.6500000000005</v>
      </c>
      <c r="H48" s="260">
        <v>3197.1500000000005</v>
      </c>
      <c r="I48" s="260">
        <v>3214.9500000000007</v>
      </c>
      <c r="J48" s="260">
        <v>3232.9000000000005</v>
      </c>
      <c r="K48" s="259">
        <v>3197</v>
      </c>
      <c r="L48" s="259">
        <v>3161.25</v>
      </c>
      <c r="M48" s="259">
        <v>7.6171699999999998</v>
      </c>
      <c r="N48" s="1"/>
      <c r="O48" s="1"/>
    </row>
    <row r="49" spans="1:15" ht="12.75" customHeight="1">
      <c r="A49" s="30">
        <v>39</v>
      </c>
      <c r="B49" s="269" t="s">
        <v>298</v>
      </c>
      <c r="C49" s="259">
        <v>232.2</v>
      </c>
      <c r="D49" s="260">
        <v>233.98333333333335</v>
      </c>
      <c r="E49" s="260">
        <v>229.91666666666669</v>
      </c>
      <c r="F49" s="260">
        <v>227.63333333333333</v>
      </c>
      <c r="G49" s="260">
        <v>223.56666666666666</v>
      </c>
      <c r="H49" s="260">
        <v>236.26666666666671</v>
      </c>
      <c r="I49" s="260">
        <v>240.33333333333337</v>
      </c>
      <c r="J49" s="260">
        <v>242.61666666666673</v>
      </c>
      <c r="K49" s="259">
        <v>238.05</v>
      </c>
      <c r="L49" s="259">
        <v>231.7</v>
      </c>
      <c r="M49" s="259">
        <v>2.7781799999999999</v>
      </c>
      <c r="N49" s="1"/>
      <c r="O49" s="1"/>
    </row>
    <row r="50" spans="1:15" ht="12.75" customHeight="1">
      <c r="A50" s="30">
        <v>40</v>
      </c>
      <c r="B50" s="269" t="s">
        <v>299</v>
      </c>
      <c r="C50" s="259">
        <v>3329.75</v>
      </c>
      <c r="D50" s="260">
        <v>3343.7166666666667</v>
      </c>
      <c r="E50" s="260">
        <v>3306.0333333333333</v>
      </c>
      <c r="F50" s="260">
        <v>3282.3166666666666</v>
      </c>
      <c r="G50" s="260">
        <v>3244.6333333333332</v>
      </c>
      <c r="H50" s="260">
        <v>3367.4333333333334</v>
      </c>
      <c r="I50" s="260">
        <v>3405.1166666666668</v>
      </c>
      <c r="J50" s="260">
        <v>3428.8333333333335</v>
      </c>
      <c r="K50" s="259">
        <v>3381.4</v>
      </c>
      <c r="L50" s="259">
        <v>3320</v>
      </c>
      <c r="M50" s="259">
        <v>5.6959999999999997E-2</v>
      </c>
      <c r="N50" s="1"/>
      <c r="O50" s="1"/>
    </row>
    <row r="51" spans="1:15" ht="12.75" customHeight="1">
      <c r="A51" s="30">
        <v>41</v>
      </c>
      <c r="B51" s="269" t="s">
        <v>300</v>
      </c>
      <c r="C51" s="259">
        <v>1924.2</v>
      </c>
      <c r="D51" s="260">
        <v>1911.7166666666665</v>
      </c>
      <c r="E51" s="260">
        <v>1894.4833333333329</v>
      </c>
      <c r="F51" s="260">
        <v>1864.7666666666664</v>
      </c>
      <c r="G51" s="260">
        <v>1847.5333333333328</v>
      </c>
      <c r="H51" s="260">
        <v>1941.4333333333329</v>
      </c>
      <c r="I51" s="260">
        <v>1958.6666666666665</v>
      </c>
      <c r="J51" s="260">
        <v>1988.383333333333</v>
      </c>
      <c r="K51" s="259">
        <v>1928.95</v>
      </c>
      <c r="L51" s="259">
        <v>1882</v>
      </c>
      <c r="M51" s="259">
        <v>8.27271</v>
      </c>
      <c r="N51" s="1"/>
      <c r="O51" s="1"/>
    </row>
    <row r="52" spans="1:15" ht="12.75" customHeight="1">
      <c r="A52" s="30">
        <v>42</v>
      </c>
      <c r="B52" s="269" t="s">
        <v>301</v>
      </c>
      <c r="C52" s="259">
        <v>8664.4500000000007</v>
      </c>
      <c r="D52" s="260">
        <v>8575.2166666666672</v>
      </c>
      <c r="E52" s="260">
        <v>8462.4833333333336</v>
      </c>
      <c r="F52" s="260">
        <v>8260.5166666666664</v>
      </c>
      <c r="G52" s="260">
        <v>8147.7833333333328</v>
      </c>
      <c r="H52" s="260">
        <v>8777.1833333333343</v>
      </c>
      <c r="I52" s="260">
        <v>8889.9166666666679</v>
      </c>
      <c r="J52" s="260">
        <v>9091.883333333335</v>
      </c>
      <c r="K52" s="259">
        <v>8687.9500000000007</v>
      </c>
      <c r="L52" s="259">
        <v>8373.25</v>
      </c>
      <c r="M52" s="259">
        <v>0.45379000000000003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468.9</v>
      </c>
      <c r="D53" s="260">
        <v>468.88333333333338</v>
      </c>
      <c r="E53" s="260">
        <v>466.01666666666677</v>
      </c>
      <c r="F53" s="260">
        <v>463.13333333333338</v>
      </c>
      <c r="G53" s="260">
        <v>460.26666666666677</v>
      </c>
      <c r="H53" s="260">
        <v>471.76666666666677</v>
      </c>
      <c r="I53" s="260">
        <v>474.63333333333344</v>
      </c>
      <c r="J53" s="260">
        <v>477.51666666666677</v>
      </c>
      <c r="K53" s="259">
        <v>471.75</v>
      </c>
      <c r="L53" s="259">
        <v>466</v>
      </c>
      <c r="M53" s="259">
        <v>7.8453999999999997</v>
      </c>
      <c r="N53" s="1"/>
      <c r="O53" s="1"/>
    </row>
    <row r="54" spans="1:15" ht="12.75" customHeight="1">
      <c r="A54" s="30">
        <v>44</v>
      </c>
      <c r="B54" s="269" t="s">
        <v>302</v>
      </c>
      <c r="C54" s="259">
        <v>388.1</v>
      </c>
      <c r="D54" s="260">
        <v>388.0333333333333</v>
      </c>
      <c r="E54" s="260">
        <v>386.06666666666661</v>
      </c>
      <c r="F54" s="260">
        <v>384.0333333333333</v>
      </c>
      <c r="G54" s="260">
        <v>382.06666666666661</v>
      </c>
      <c r="H54" s="260">
        <v>390.06666666666661</v>
      </c>
      <c r="I54" s="260">
        <v>392.0333333333333</v>
      </c>
      <c r="J54" s="260">
        <v>394.06666666666661</v>
      </c>
      <c r="K54" s="259">
        <v>390</v>
      </c>
      <c r="L54" s="259">
        <v>386</v>
      </c>
      <c r="M54" s="259">
        <v>2.05409</v>
      </c>
      <c r="N54" s="1"/>
      <c r="O54" s="1"/>
    </row>
    <row r="55" spans="1:15" ht="12.75" customHeight="1">
      <c r="A55" s="30">
        <v>45</v>
      </c>
      <c r="B55" s="269" t="s">
        <v>242</v>
      </c>
      <c r="C55" s="259">
        <v>4044.15</v>
      </c>
      <c r="D55" s="260">
        <v>4046.75</v>
      </c>
      <c r="E55" s="260">
        <v>4029.5</v>
      </c>
      <c r="F55" s="260">
        <v>4014.85</v>
      </c>
      <c r="G55" s="260">
        <v>3997.6</v>
      </c>
      <c r="H55" s="260">
        <v>4061.4</v>
      </c>
      <c r="I55" s="260">
        <v>4078.65</v>
      </c>
      <c r="J55" s="260">
        <v>4093.3</v>
      </c>
      <c r="K55" s="259">
        <v>4064</v>
      </c>
      <c r="L55" s="259">
        <v>4032.1</v>
      </c>
      <c r="M55" s="259">
        <v>2.5527899999999999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903.85</v>
      </c>
      <c r="D56" s="260">
        <v>904.2833333333333</v>
      </c>
      <c r="E56" s="260">
        <v>899.06666666666661</v>
      </c>
      <c r="F56" s="260">
        <v>894.2833333333333</v>
      </c>
      <c r="G56" s="260">
        <v>889.06666666666661</v>
      </c>
      <c r="H56" s="260">
        <v>909.06666666666661</v>
      </c>
      <c r="I56" s="260">
        <v>914.2833333333333</v>
      </c>
      <c r="J56" s="260">
        <v>919.06666666666661</v>
      </c>
      <c r="K56" s="259">
        <v>909.5</v>
      </c>
      <c r="L56" s="259">
        <v>899.5</v>
      </c>
      <c r="M56" s="259">
        <v>70.531000000000006</v>
      </c>
      <c r="N56" s="1"/>
      <c r="O56" s="1"/>
    </row>
    <row r="57" spans="1:15" ht="12" customHeight="1">
      <c r="A57" s="30">
        <v>47</v>
      </c>
      <c r="B57" s="269" t="s">
        <v>303</v>
      </c>
      <c r="C57" s="259">
        <v>2666.45</v>
      </c>
      <c r="D57" s="260">
        <v>2661.1833333333329</v>
      </c>
      <c r="E57" s="260">
        <v>2647.3666666666659</v>
      </c>
      <c r="F57" s="260">
        <v>2628.2833333333328</v>
      </c>
      <c r="G57" s="260">
        <v>2614.4666666666658</v>
      </c>
      <c r="H57" s="260">
        <v>2680.266666666666</v>
      </c>
      <c r="I57" s="260">
        <v>2694.0833333333326</v>
      </c>
      <c r="J57" s="260">
        <v>2713.1666666666661</v>
      </c>
      <c r="K57" s="259">
        <v>2675</v>
      </c>
      <c r="L57" s="259">
        <v>2642.1</v>
      </c>
      <c r="M57" s="259">
        <v>0.10924</v>
      </c>
      <c r="N57" s="1"/>
      <c r="O57" s="1"/>
    </row>
    <row r="58" spans="1:15" ht="12.75" customHeight="1">
      <c r="A58" s="30">
        <v>48</v>
      </c>
      <c r="B58" s="269" t="s">
        <v>304</v>
      </c>
      <c r="C58" s="259">
        <v>577.79999999999995</v>
      </c>
      <c r="D58" s="260">
        <v>578.73333333333335</v>
      </c>
      <c r="E58" s="260">
        <v>574.61666666666667</v>
      </c>
      <c r="F58" s="260">
        <v>571.43333333333328</v>
      </c>
      <c r="G58" s="260">
        <v>567.31666666666661</v>
      </c>
      <c r="H58" s="260">
        <v>581.91666666666674</v>
      </c>
      <c r="I58" s="260">
        <v>586.03333333333353</v>
      </c>
      <c r="J58" s="260">
        <v>589.21666666666681</v>
      </c>
      <c r="K58" s="259">
        <v>582.85</v>
      </c>
      <c r="L58" s="259">
        <v>575.54999999999995</v>
      </c>
      <c r="M58" s="259">
        <v>7.2357300000000002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3707.6</v>
      </c>
      <c r="D59" s="260">
        <v>3682</v>
      </c>
      <c r="E59" s="260">
        <v>3619.95</v>
      </c>
      <c r="F59" s="260">
        <v>3532.2999999999997</v>
      </c>
      <c r="G59" s="260">
        <v>3470.2499999999995</v>
      </c>
      <c r="H59" s="260">
        <v>3769.65</v>
      </c>
      <c r="I59" s="260">
        <v>3831.7000000000003</v>
      </c>
      <c r="J59" s="260">
        <v>3919.3500000000004</v>
      </c>
      <c r="K59" s="259">
        <v>3744.05</v>
      </c>
      <c r="L59" s="259">
        <v>3594.35</v>
      </c>
      <c r="M59" s="259">
        <v>5.1422699999999999</v>
      </c>
      <c r="N59" s="1"/>
      <c r="O59" s="1"/>
    </row>
    <row r="60" spans="1:15" ht="12.75" customHeight="1">
      <c r="A60" s="30">
        <v>50</v>
      </c>
      <c r="B60" s="269" t="s">
        <v>305</v>
      </c>
      <c r="C60" s="259">
        <v>1113.7</v>
      </c>
      <c r="D60" s="260">
        <v>1115.9833333333333</v>
      </c>
      <c r="E60" s="260">
        <v>1107.7166666666667</v>
      </c>
      <c r="F60" s="260">
        <v>1101.7333333333333</v>
      </c>
      <c r="G60" s="260">
        <v>1093.4666666666667</v>
      </c>
      <c r="H60" s="260">
        <v>1121.9666666666667</v>
      </c>
      <c r="I60" s="260">
        <v>1130.2333333333336</v>
      </c>
      <c r="J60" s="260">
        <v>1136.2166666666667</v>
      </c>
      <c r="K60" s="259">
        <v>1124.25</v>
      </c>
      <c r="L60" s="259">
        <v>1110</v>
      </c>
      <c r="M60" s="259">
        <v>0.28909000000000001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6747.75</v>
      </c>
      <c r="D61" s="260">
        <v>6741.583333333333</v>
      </c>
      <c r="E61" s="260">
        <v>6713.1666666666661</v>
      </c>
      <c r="F61" s="260">
        <v>6678.583333333333</v>
      </c>
      <c r="G61" s="260">
        <v>6650.1666666666661</v>
      </c>
      <c r="H61" s="260">
        <v>6776.1666666666661</v>
      </c>
      <c r="I61" s="260">
        <v>6804.5833333333321</v>
      </c>
      <c r="J61" s="260">
        <v>6839.1666666666661</v>
      </c>
      <c r="K61" s="259">
        <v>6770</v>
      </c>
      <c r="L61" s="259">
        <v>6707</v>
      </c>
      <c r="M61" s="259">
        <v>9.81616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1638.8</v>
      </c>
      <c r="D62" s="260">
        <v>1635.1666666666667</v>
      </c>
      <c r="E62" s="260">
        <v>1627.8333333333335</v>
      </c>
      <c r="F62" s="260">
        <v>1616.8666666666668</v>
      </c>
      <c r="G62" s="260">
        <v>1609.5333333333335</v>
      </c>
      <c r="H62" s="260">
        <v>1646.1333333333334</v>
      </c>
      <c r="I62" s="260">
        <v>1653.4666666666669</v>
      </c>
      <c r="J62" s="260">
        <v>1664.4333333333334</v>
      </c>
      <c r="K62" s="259">
        <v>1642.5</v>
      </c>
      <c r="L62" s="259">
        <v>1624.2</v>
      </c>
      <c r="M62" s="259">
        <v>21.113620000000001</v>
      </c>
      <c r="N62" s="1"/>
      <c r="O62" s="1"/>
    </row>
    <row r="63" spans="1:15" ht="12.75" customHeight="1">
      <c r="A63" s="30">
        <v>53</v>
      </c>
      <c r="B63" s="269" t="s">
        <v>243</v>
      </c>
      <c r="C63" s="259">
        <v>6314.95</v>
      </c>
      <c r="D63" s="260">
        <v>6283.0666666666666</v>
      </c>
      <c r="E63" s="260">
        <v>6217.1333333333332</v>
      </c>
      <c r="F63" s="260">
        <v>6119.3166666666666</v>
      </c>
      <c r="G63" s="260">
        <v>6053.3833333333332</v>
      </c>
      <c r="H63" s="260">
        <v>6380.8833333333332</v>
      </c>
      <c r="I63" s="260">
        <v>6446.8166666666657</v>
      </c>
      <c r="J63" s="260">
        <v>6544.6333333333332</v>
      </c>
      <c r="K63" s="259">
        <v>6349</v>
      </c>
      <c r="L63" s="259">
        <v>6185.25</v>
      </c>
      <c r="M63" s="259">
        <v>2.52224</v>
      </c>
      <c r="N63" s="1"/>
      <c r="O63" s="1"/>
    </row>
    <row r="64" spans="1:15" ht="12.75" customHeight="1">
      <c r="A64" s="30">
        <v>54</v>
      </c>
      <c r="B64" s="269" t="s">
        <v>306</v>
      </c>
      <c r="C64" s="259">
        <v>3054.95</v>
      </c>
      <c r="D64" s="260">
        <v>3075</v>
      </c>
      <c r="E64" s="260">
        <v>3025</v>
      </c>
      <c r="F64" s="260">
        <v>2995.05</v>
      </c>
      <c r="G64" s="260">
        <v>2945.05</v>
      </c>
      <c r="H64" s="260">
        <v>3104.95</v>
      </c>
      <c r="I64" s="260">
        <v>3154.95</v>
      </c>
      <c r="J64" s="260">
        <v>3184.8999999999996</v>
      </c>
      <c r="K64" s="259">
        <v>3125</v>
      </c>
      <c r="L64" s="259">
        <v>3045.05</v>
      </c>
      <c r="M64" s="259">
        <v>0.40157999999999999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2063.8000000000002</v>
      </c>
      <c r="D65" s="260">
        <v>2054.7666666666669</v>
      </c>
      <c r="E65" s="260">
        <v>2039.0333333333338</v>
      </c>
      <c r="F65" s="260">
        <v>2014.2666666666669</v>
      </c>
      <c r="G65" s="260">
        <v>1998.5333333333338</v>
      </c>
      <c r="H65" s="260">
        <v>2079.5333333333338</v>
      </c>
      <c r="I65" s="260">
        <v>2095.2666666666664</v>
      </c>
      <c r="J65" s="260">
        <v>2120.0333333333338</v>
      </c>
      <c r="K65" s="259">
        <v>2070.5</v>
      </c>
      <c r="L65" s="259">
        <v>2030</v>
      </c>
      <c r="M65" s="259">
        <v>3.3909500000000001</v>
      </c>
      <c r="N65" s="1"/>
      <c r="O65" s="1"/>
    </row>
    <row r="66" spans="1:15" ht="12.75" customHeight="1">
      <c r="A66" s="30">
        <v>56</v>
      </c>
      <c r="B66" s="269" t="s">
        <v>307</v>
      </c>
      <c r="C66" s="259">
        <v>380.25</v>
      </c>
      <c r="D66" s="260">
        <v>381.81666666666666</v>
      </c>
      <c r="E66" s="260">
        <v>376.63333333333333</v>
      </c>
      <c r="F66" s="260">
        <v>373.01666666666665</v>
      </c>
      <c r="G66" s="260">
        <v>367.83333333333331</v>
      </c>
      <c r="H66" s="260">
        <v>385.43333333333334</v>
      </c>
      <c r="I66" s="260">
        <v>390.61666666666662</v>
      </c>
      <c r="J66" s="260">
        <v>394.23333333333335</v>
      </c>
      <c r="K66" s="259">
        <v>387</v>
      </c>
      <c r="L66" s="259">
        <v>378.2</v>
      </c>
      <c r="M66" s="259">
        <v>16.06439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235.5</v>
      </c>
      <c r="D67" s="260">
        <v>233.56666666666669</v>
      </c>
      <c r="E67" s="260">
        <v>226.13333333333338</v>
      </c>
      <c r="F67" s="260">
        <v>216.76666666666668</v>
      </c>
      <c r="G67" s="260">
        <v>209.33333333333337</v>
      </c>
      <c r="H67" s="260">
        <v>242.93333333333339</v>
      </c>
      <c r="I67" s="260">
        <v>250.36666666666673</v>
      </c>
      <c r="J67" s="260">
        <v>259.73333333333341</v>
      </c>
      <c r="K67" s="259">
        <v>241</v>
      </c>
      <c r="L67" s="259">
        <v>224.2</v>
      </c>
      <c r="M67" s="259">
        <v>321.28548999999998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171.75</v>
      </c>
      <c r="D68" s="260">
        <v>170.28333333333333</v>
      </c>
      <c r="E68" s="260">
        <v>167.96666666666667</v>
      </c>
      <c r="F68" s="260">
        <v>164.18333333333334</v>
      </c>
      <c r="G68" s="260">
        <v>161.86666666666667</v>
      </c>
      <c r="H68" s="260">
        <v>174.06666666666666</v>
      </c>
      <c r="I68" s="260">
        <v>176.38333333333333</v>
      </c>
      <c r="J68" s="260">
        <v>180.16666666666666</v>
      </c>
      <c r="K68" s="259">
        <v>172.6</v>
      </c>
      <c r="L68" s="259">
        <v>166.5</v>
      </c>
      <c r="M68" s="259">
        <v>320.85764</v>
      </c>
      <c r="N68" s="1"/>
      <c r="O68" s="1"/>
    </row>
    <row r="69" spans="1:15" ht="12.75" customHeight="1">
      <c r="A69" s="30">
        <v>59</v>
      </c>
      <c r="B69" s="269" t="s">
        <v>244</v>
      </c>
      <c r="C69" s="259">
        <v>83.1</v>
      </c>
      <c r="D69" s="260">
        <v>82.416666666666671</v>
      </c>
      <c r="E69" s="260">
        <v>80.833333333333343</v>
      </c>
      <c r="F69" s="260">
        <v>78.566666666666677</v>
      </c>
      <c r="G69" s="260">
        <v>76.983333333333348</v>
      </c>
      <c r="H69" s="260">
        <v>84.683333333333337</v>
      </c>
      <c r="I69" s="260">
        <v>86.26666666666668</v>
      </c>
      <c r="J69" s="260">
        <v>88.533333333333331</v>
      </c>
      <c r="K69" s="259">
        <v>84</v>
      </c>
      <c r="L69" s="259">
        <v>80.150000000000006</v>
      </c>
      <c r="M69" s="259">
        <v>166.62881999999999</v>
      </c>
      <c r="N69" s="1"/>
      <c r="O69" s="1"/>
    </row>
    <row r="70" spans="1:15" ht="12.75" customHeight="1">
      <c r="A70" s="30">
        <v>60</v>
      </c>
      <c r="B70" s="269" t="s">
        <v>308</v>
      </c>
      <c r="C70" s="259">
        <v>27.1</v>
      </c>
      <c r="D70" s="260">
        <v>26.833333333333332</v>
      </c>
      <c r="E70" s="260">
        <v>26.066666666666663</v>
      </c>
      <c r="F70" s="260">
        <v>25.033333333333331</v>
      </c>
      <c r="G70" s="260">
        <v>24.266666666666662</v>
      </c>
      <c r="H70" s="260">
        <v>27.866666666666664</v>
      </c>
      <c r="I70" s="260">
        <v>28.633333333333336</v>
      </c>
      <c r="J70" s="260">
        <v>29.666666666666664</v>
      </c>
      <c r="K70" s="259">
        <v>27.6</v>
      </c>
      <c r="L70" s="259">
        <v>25.8</v>
      </c>
      <c r="M70" s="259">
        <v>278.11928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1719.35</v>
      </c>
      <c r="D71" s="260">
        <v>1716.7</v>
      </c>
      <c r="E71" s="260">
        <v>1706.9</v>
      </c>
      <c r="F71" s="260">
        <v>1694.45</v>
      </c>
      <c r="G71" s="260">
        <v>1684.65</v>
      </c>
      <c r="H71" s="260">
        <v>1729.15</v>
      </c>
      <c r="I71" s="260">
        <v>1738.9499999999998</v>
      </c>
      <c r="J71" s="260">
        <v>1751.4</v>
      </c>
      <c r="K71" s="259">
        <v>1726.5</v>
      </c>
      <c r="L71" s="259">
        <v>1704.25</v>
      </c>
      <c r="M71" s="259">
        <v>3.7199800000000001</v>
      </c>
      <c r="N71" s="1"/>
      <c r="O71" s="1"/>
    </row>
    <row r="72" spans="1:15" ht="12.75" customHeight="1">
      <c r="A72" s="30">
        <v>62</v>
      </c>
      <c r="B72" s="269" t="s">
        <v>309</v>
      </c>
      <c r="C72" s="259">
        <v>4604.3</v>
      </c>
      <c r="D72" s="260">
        <v>4617.7666666666664</v>
      </c>
      <c r="E72" s="260">
        <v>4575.583333333333</v>
      </c>
      <c r="F72" s="260">
        <v>4546.8666666666668</v>
      </c>
      <c r="G72" s="260">
        <v>4504.6833333333334</v>
      </c>
      <c r="H72" s="260">
        <v>4646.4833333333327</v>
      </c>
      <c r="I72" s="260">
        <v>4688.666666666667</v>
      </c>
      <c r="J72" s="260">
        <v>4717.3833333333323</v>
      </c>
      <c r="K72" s="259">
        <v>4659.95</v>
      </c>
      <c r="L72" s="259">
        <v>4589.05</v>
      </c>
      <c r="M72" s="259">
        <v>0.35039999999999999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620.45000000000005</v>
      </c>
      <c r="D73" s="260">
        <v>621.25</v>
      </c>
      <c r="E73" s="260">
        <v>617.70000000000005</v>
      </c>
      <c r="F73" s="260">
        <v>614.95000000000005</v>
      </c>
      <c r="G73" s="260">
        <v>611.40000000000009</v>
      </c>
      <c r="H73" s="260">
        <v>624</v>
      </c>
      <c r="I73" s="260">
        <v>627.54999999999995</v>
      </c>
      <c r="J73" s="260">
        <v>630.29999999999995</v>
      </c>
      <c r="K73" s="259">
        <v>624.79999999999995</v>
      </c>
      <c r="L73" s="259">
        <v>618.5</v>
      </c>
      <c r="M73" s="259">
        <v>5.1053600000000001</v>
      </c>
      <c r="N73" s="1"/>
      <c r="O73" s="1"/>
    </row>
    <row r="74" spans="1:15" ht="12.75" customHeight="1">
      <c r="A74" s="30">
        <v>64</v>
      </c>
      <c r="B74" s="269" t="s">
        <v>310</v>
      </c>
      <c r="C74" s="259">
        <v>964.5</v>
      </c>
      <c r="D74" s="260">
        <v>968.23333333333323</v>
      </c>
      <c r="E74" s="260">
        <v>957.61666666666645</v>
      </c>
      <c r="F74" s="260">
        <v>950.73333333333323</v>
      </c>
      <c r="G74" s="260">
        <v>940.11666666666645</v>
      </c>
      <c r="H74" s="260">
        <v>975.11666666666645</v>
      </c>
      <c r="I74" s="260">
        <v>985.73333333333323</v>
      </c>
      <c r="J74" s="260">
        <v>992.61666666666645</v>
      </c>
      <c r="K74" s="259">
        <v>978.85</v>
      </c>
      <c r="L74" s="259">
        <v>961.35</v>
      </c>
      <c r="M74" s="259">
        <v>5.7603900000000001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104.15</v>
      </c>
      <c r="D75" s="260">
        <v>104.78333333333335</v>
      </c>
      <c r="E75" s="260">
        <v>103.2166666666667</v>
      </c>
      <c r="F75" s="260">
        <v>102.28333333333335</v>
      </c>
      <c r="G75" s="260">
        <v>100.7166666666667</v>
      </c>
      <c r="H75" s="260">
        <v>105.7166666666667</v>
      </c>
      <c r="I75" s="260">
        <v>107.28333333333333</v>
      </c>
      <c r="J75" s="260">
        <v>108.2166666666667</v>
      </c>
      <c r="K75" s="259">
        <v>106.35</v>
      </c>
      <c r="L75" s="259">
        <v>103.85</v>
      </c>
      <c r="M75" s="259">
        <v>190.98551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848.75</v>
      </c>
      <c r="D76" s="260">
        <v>852</v>
      </c>
      <c r="E76" s="260">
        <v>840.75</v>
      </c>
      <c r="F76" s="260">
        <v>832.75</v>
      </c>
      <c r="G76" s="260">
        <v>821.5</v>
      </c>
      <c r="H76" s="260">
        <v>860</v>
      </c>
      <c r="I76" s="260">
        <v>871.25</v>
      </c>
      <c r="J76" s="260">
        <v>879.25</v>
      </c>
      <c r="K76" s="259">
        <v>863.25</v>
      </c>
      <c r="L76" s="259">
        <v>844</v>
      </c>
      <c r="M76" s="259">
        <v>9.2680100000000003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84.65</v>
      </c>
      <c r="D77" s="260">
        <v>84.366666666666674</v>
      </c>
      <c r="E77" s="260">
        <v>83.333333333333343</v>
      </c>
      <c r="F77" s="260">
        <v>82.016666666666666</v>
      </c>
      <c r="G77" s="260">
        <v>80.983333333333334</v>
      </c>
      <c r="H77" s="260">
        <v>85.683333333333351</v>
      </c>
      <c r="I77" s="260">
        <v>86.716666666666683</v>
      </c>
      <c r="J77" s="260">
        <v>88.03333333333336</v>
      </c>
      <c r="K77" s="259">
        <v>85.4</v>
      </c>
      <c r="L77" s="259">
        <v>83.05</v>
      </c>
      <c r="M77" s="259">
        <v>355.82972000000001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338.6</v>
      </c>
      <c r="D78" s="260">
        <v>339.8</v>
      </c>
      <c r="E78" s="260">
        <v>335.85</v>
      </c>
      <c r="F78" s="260">
        <v>333.1</v>
      </c>
      <c r="G78" s="260">
        <v>329.15000000000003</v>
      </c>
      <c r="H78" s="260">
        <v>342.55</v>
      </c>
      <c r="I78" s="260">
        <v>346.49999999999994</v>
      </c>
      <c r="J78" s="260">
        <v>349.25</v>
      </c>
      <c r="K78" s="259">
        <v>343.75</v>
      </c>
      <c r="L78" s="259">
        <v>337.05</v>
      </c>
      <c r="M78" s="259">
        <v>21.446670000000001</v>
      </c>
      <c r="N78" s="1"/>
      <c r="O78" s="1"/>
    </row>
    <row r="79" spans="1:15" ht="12.75" customHeight="1">
      <c r="A79" s="30">
        <v>69</v>
      </c>
      <c r="B79" s="269" t="s">
        <v>859</v>
      </c>
      <c r="C79" s="259">
        <v>10082.950000000001</v>
      </c>
      <c r="D79" s="260">
        <v>10123.65</v>
      </c>
      <c r="E79" s="260">
        <v>9957.2999999999993</v>
      </c>
      <c r="F79" s="260">
        <v>9831.65</v>
      </c>
      <c r="G79" s="260">
        <v>9665.2999999999993</v>
      </c>
      <c r="H79" s="260">
        <v>10249.299999999999</v>
      </c>
      <c r="I79" s="260">
        <v>10415.650000000001</v>
      </c>
      <c r="J79" s="260">
        <v>10541.3</v>
      </c>
      <c r="K79" s="259">
        <v>10290</v>
      </c>
      <c r="L79" s="259">
        <v>9998</v>
      </c>
      <c r="M79" s="259">
        <v>1.54E-2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848.6</v>
      </c>
      <c r="D80" s="260">
        <v>847.80000000000007</v>
      </c>
      <c r="E80" s="260">
        <v>842.40000000000009</v>
      </c>
      <c r="F80" s="260">
        <v>836.2</v>
      </c>
      <c r="G80" s="260">
        <v>830.80000000000007</v>
      </c>
      <c r="H80" s="260">
        <v>854.00000000000011</v>
      </c>
      <c r="I80" s="260">
        <v>859.4</v>
      </c>
      <c r="J80" s="260">
        <v>865.60000000000014</v>
      </c>
      <c r="K80" s="259">
        <v>853.2</v>
      </c>
      <c r="L80" s="259">
        <v>841.6</v>
      </c>
      <c r="M80" s="259">
        <v>45.06664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285.55</v>
      </c>
      <c r="D81" s="260">
        <v>285.01666666666665</v>
      </c>
      <c r="E81" s="260">
        <v>283.5333333333333</v>
      </c>
      <c r="F81" s="260">
        <v>281.51666666666665</v>
      </c>
      <c r="G81" s="260">
        <v>280.0333333333333</v>
      </c>
      <c r="H81" s="260">
        <v>287.0333333333333</v>
      </c>
      <c r="I81" s="260">
        <v>288.51666666666665</v>
      </c>
      <c r="J81" s="260">
        <v>290.5333333333333</v>
      </c>
      <c r="K81" s="259">
        <v>286.5</v>
      </c>
      <c r="L81" s="259">
        <v>283</v>
      </c>
      <c r="M81" s="259">
        <v>11.27965</v>
      </c>
      <c r="N81" s="1"/>
      <c r="O81" s="1"/>
    </row>
    <row r="82" spans="1:15" ht="12.75" customHeight="1">
      <c r="A82" s="30">
        <v>72</v>
      </c>
      <c r="B82" s="269" t="s">
        <v>311</v>
      </c>
      <c r="C82" s="259">
        <v>977.8</v>
      </c>
      <c r="D82" s="260">
        <v>972.9</v>
      </c>
      <c r="E82" s="260">
        <v>951.94999999999993</v>
      </c>
      <c r="F82" s="260">
        <v>926.09999999999991</v>
      </c>
      <c r="G82" s="260">
        <v>905.14999999999986</v>
      </c>
      <c r="H82" s="260">
        <v>998.75</v>
      </c>
      <c r="I82" s="260">
        <v>1019.7</v>
      </c>
      <c r="J82" s="260">
        <v>1045.5500000000002</v>
      </c>
      <c r="K82" s="259">
        <v>993.85</v>
      </c>
      <c r="L82" s="259">
        <v>947.05</v>
      </c>
      <c r="M82" s="259">
        <v>2.5691000000000002</v>
      </c>
      <c r="N82" s="1"/>
      <c r="O82" s="1"/>
    </row>
    <row r="83" spans="1:15" ht="12.75" customHeight="1">
      <c r="A83" s="30">
        <v>73</v>
      </c>
      <c r="B83" s="269" t="s">
        <v>312</v>
      </c>
      <c r="C83" s="259">
        <v>323.8</v>
      </c>
      <c r="D83" s="260">
        <v>319.86666666666667</v>
      </c>
      <c r="E83" s="260">
        <v>314.43333333333334</v>
      </c>
      <c r="F83" s="260">
        <v>305.06666666666666</v>
      </c>
      <c r="G83" s="260">
        <v>299.63333333333333</v>
      </c>
      <c r="H83" s="260">
        <v>329.23333333333335</v>
      </c>
      <c r="I83" s="260">
        <v>334.66666666666674</v>
      </c>
      <c r="J83" s="260">
        <v>344.03333333333336</v>
      </c>
      <c r="K83" s="259">
        <v>325.3</v>
      </c>
      <c r="L83" s="259">
        <v>310.5</v>
      </c>
      <c r="M83" s="259">
        <v>142.24520999999999</v>
      </c>
      <c r="N83" s="1"/>
      <c r="O83" s="1"/>
    </row>
    <row r="84" spans="1:15" ht="12.75" customHeight="1">
      <c r="A84" s="30">
        <v>74</v>
      </c>
      <c r="B84" s="269" t="s">
        <v>313</v>
      </c>
      <c r="C84" s="259">
        <v>7546.55</v>
      </c>
      <c r="D84" s="260">
        <v>7562.333333333333</v>
      </c>
      <c r="E84" s="260">
        <v>7499.9666666666662</v>
      </c>
      <c r="F84" s="260">
        <v>7453.3833333333332</v>
      </c>
      <c r="G84" s="260">
        <v>7391.0166666666664</v>
      </c>
      <c r="H84" s="260">
        <v>7608.9166666666661</v>
      </c>
      <c r="I84" s="260">
        <v>7671.2833333333328</v>
      </c>
      <c r="J84" s="260">
        <v>7717.8666666666659</v>
      </c>
      <c r="K84" s="259">
        <v>7624.7</v>
      </c>
      <c r="L84" s="259">
        <v>7515.75</v>
      </c>
      <c r="M84" s="259">
        <v>1.38961</v>
      </c>
      <c r="N84" s="1"/>
      <c r="O84" s="1"/>
    </row>
    <row r="85" spans="1:15" ht="12.75" customHeight="1">
      <c r="A85" s="30">
        <v>75</v>
      </c>
      <c r="B85" s="269" t="s">
        <v>314</v>
      </c>
      <c r="C85" s="259">
        <v>1225.25</v>
      </c>
      <c r="D85" s="260">
        <v>1221.2833333333333</v>
      </c>
      <c r="E85" s="260">
        <v>1212.8166666666666</v>
      </c>
      <c r="F85" s="260">
        <v>1200.3833333333332</v>
      </c>
      <c r="G85" s="260">
        <v>1191.9166666666665</v>
      </c>
      <c r="H85" s="260">
        <v>1233.7166666666667</v>
      </c>
      <c r="I85" s="260">
        <v>1242.1833333333334</v>
      </c>
      <c r="J85" s="260">
        <v>1254.6166666666668</v>
      </c>
      <c r="K85" s="259">
        <v>1229.75</v>
      </c>
      <c r="L85" s="259">
        <v>1208.8499999999999</v>
      </c>
      <c r="M85" s="259">
        <v>0.22112000000000001</v>
      </c>
      <c r="N85" s="1"/>
      <c r="O85" s="1"/>
    </row>
    <row r="86" spans="1:15" ht="12.75" customHeight="1">
      <c r="A86" s="30">
        <v>76</v>
      </c>
      <c r="B86" s="269" t="s">
        <v>245</v>
      </c>
      <c r="C86" s="259">
        <v>1003.3</v>
      </c>
      <c r="D86" s="260">
        <v>996.2166666666667</v>
      </c>
      <c r="E86" s="260">
        <v>972.43333333333339</v>
      </c>
      <c r="F86" s="260">
        <v>941.56666666666672</v>
      </c>
      <c r="G86" s="260">
        <v>917.78333333333342</v>
      </c>
      <c r="H86" s="260">
        <v>1027.0833333333335</v>
      </c>
      <c r="I86" s="260">
        <v>1050.8666666666668</v>
      </c>
      <c r="J86" s="260">
        <v>1081.7333333333333</v>
      </c>
      <c r="K86" s="259">
        <v>1020</v>
      </c>
      <c r="L86" s="259">
        <v>965.35</v>
      </c>
      <c r="M86" s="259">
        <v>4.6158799999999998</v>
      </c>
      <c r="N86" s="1"/>
      <c r="O86" s="1"/>
    </row>
    <row r="87" spans="1:15" ht="12.75" customHeight="1">
      <c r="A87" s="30">
        <v>77</v>
      </c>
      <c r="B87" s="269" t="s">
        <v>816</v>
      </c>
      <c r="C87" s="259">
        <v>541.25</v>
      </c>
      <c r="D87" s="260">
        <v>542.93333333333328</v>
      </c>
      <c r="E87" s="260">
        <v>538.31666666666661</v>
      </c>
      <c r="F87" s="260">
        <v>535.38333333333333</v>
      </c>
      <c r="G87" s="260">
        <v>530.76666666666665</v>
      </c>
      <c r="H87" s="260">
        <v>545.86666666666656</v>
      </c>
      <c r="I87" s="260">
        <v>550.48333333333312</v>
      </c>
      <c r="J87" s="260">
        <v>553.41666666666652</v>
      </c>
      <c r="K87" s="259">
        <v>547.54999999999995</v>
      </c>
      <c r="L87" s="259">
        <v>540</v>
      </c>
      <c r="M87" s="259">
        <v>0.85523000000000005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17038.400000000001</v>
      </c>
      <c r="D88" s="260">
        <v>17057.8</v>
      </c>
      <c r="E88" s="260">
        <v>16909.599999999999</v>
      </c>
      <c r="F88" s="260">
        <v>16780.8</v>
      </c>
      <c r="G88" s="260">
        <v>16632.599999999999</v>
      </c>
      <c r="H88" s="260">
        <v>17186.599999999999</v>
      </c>
      <c r="I88" s="260">
        <v>17334.800000000003</v>
      </c>
      <c r="J88" s="260">
        <v>17463.599999999999</v>
      </c>
      <c r="K88" s="259">
        <v>17206</v>
      </c>
      <c r="L88" s="259">
        <v>16929</v>
      </c>
      <c r="M88" s="259">
        <v>0.37807000000000002</v>
      </c>
      <c r="N88" s="1"/>
      <c r="O88" s="1"/>
    </row>
    <row r="89" spans="1:15" ht="12.75" customHeight="1">
      <c r="A89" s="30">
        <v>79</v>
      </c>
      <c r="B89" s="269" t="s">
        <v>315</v>
      </c>
      <c r="C89" s="259">
        <v>501.6</v>
      </c>
      <c r="D89" s="260">
        <v>497.73333333333335</v>
      </c>
      <c r="E89" s="260">
        <v>486.66666666666669</v>
      </c>
      <c r="F89" s="260">
        <v>471.73333333333335</v>
      </c>
      <c r="G89" s="260">
        <v>460.66666666666669</v>
      </c>
      <c r="H89" s="260">
        <v>512.66666666666674</v>
      </c>
      <c r="I89" s="260">
        <v>523.73333333333335</v>
      </c>
      <c r="J89" s="260">
        <v>538.66666666666674</v>
      </c>
      <c r="K89" s="259">
        <v>508.8</v>
      </c>
      <c r="L89" s="259">
        <v>482.8</v>
      </c>
      <c r="M89" s="259">
        <v>4.5140599999999997</v>
      </c>
      <c r="N89" s="1"/>
      <c r="O89" s="1"/>
    </row>
    <row r="90" spans="1:15" ht="12.75" customHeight="1">
      <c r="A90" s="30">
        <v>80</v>
      </c>
      <c r="B90" s="269" t="s">
        <v>817</v>
      </c>
      <c r="C90" s="259">
        <v>35.75</v>
      </c>
      <c r="D90" s="260">
        <v>35.949999999999996</v>
      </c>
      <c r="E90" s="260">
        <v>35.449999999999989</v>
      </c>
      <c r="F90" s="260">
        <v>35.149999999999991</v>
      </c>
      <c r="G90" s="260">
        <v>34.649999999999984</v>
      </c>
      <c r="H90" s="260">
        <v>36.249999999999993</v>
      </c>
      <c r="I90" s="260">
        <v>36.750000000000007</v>
      </c>
      <c r="J90" s="260">
        <v>37.049999999999997</v>
      </c>
      <c r="K90" s="259">
        <v>36.450000000000003</v>
      </c>
      <c r="L90" s="259">
        <v>35.65</v>
      </c>
      <c r="M90" s="259">
        <v>109.75774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4401.25</v>
      </c>
      <c r="D91" s="260">
        <v>4382.3666666666668</v>
      </c>
      <c r="E91" s="260">
        <v>4354.2333333333336</v>
      </c>
      <c r="F91" s="260">
        <v>4307.2166666666672</v>
      </c>
      <c r="G91" s="260">
        <v>4279.0833333333339</v>
      </c>
      <c r="H91" s="260">
        <v>4429.3833333333332</v>
      </c>
      <c r="I91" s="260">
        <v>4457.5166666666664</v>
      </c>
      <c r="J91" s="260">
        <v>4504.5333333333328</v>
      </c>
      <c r="K91" s="259">
        <v>4410.5</v>
      </c>
      <c r="L91" s="259">
        <v>4335.3500000000004</v>
      </c>
      <c r="M91" s="259">
        <v>5.0170300000000001</v>
      </c>
      <c r="N91" s="1"/>
      <c r="O91" s="1"/>
    </row>
    <row r="92" spans="1:15" ht="12.75" customHeight="1">
      <c r="A92" s="30">
        <v>82</v>
      </c>
      <c r="B92" s="269" t="s">
        <v>818</v>
      </c>
      <c r="C92" s="259">
        <v>1204.8499999999999</v>
      </c>
      <c r="D92" s="260">
        <v>1210.7833333333333</v>
      </c>
      <c r="E92" s="260">
        <v>1195.5666666666666</v>
      </c>
      <c r="F92" s="260">
        <v>1186.2833333333333</v>
      </c>
      <c r="G92" s="260">
        <v>1171.0666666666666</v>
      </c>
      <c r="H92" s="260">
        <v>1220.0666666666666</v>
      </c>
      <c r="I92" s="260">
        <v>1235.2833333333333</v>
      </c>
      <c r="J92" s="260">
        <v>1244.5666666666666</v>
      </c>
      <c r="K92" s="259">
        <v>1226</v>
      </c>
      <c r="L92" s="259">
        <v>1201.5</v>
      </c>
      <c r="M92" s="259">
        <v>0.42873</v>
      </c>
      <c r="N92" s="1"/>
      <c r="O92" s="1"/>
    </row>
    <row r="93" spans="1:15" ht="12.75" customHeight="1">
      <c r="A93" s="30">
        <v>83</v>
      </c>
      <c r="B93" s="269" t="s">
        <v>316</v>
      </c>
      <c r="C93" s="259">
        <v>530.29999999999995</v>
      </c>
      <c r="D93" s="260">
        <v>534.61666666666667</v>
      </c>
      <c r="E93" s="260">
        <v>520.83333333333337</v>
      </c>
      <c r="F93" s="260">
        <v>511.36666666666667</v>
      </c>
      <c r="G93" s="260">
        <v>497.58333333333337</v>
      </c>
      <c r="H93" s="260">
        <v>544.08333333333337</v>
      </c>
      <c r="I93" s="260">
        <v>557.86666666666667</v>
      </c>
      <c r="J93" s="260">
        <v>567.33333333333337</v>
      </c>
      <c r="K93" s="259">
        <v>548.4</v>
      </c>
      <c r="L93" s="259">
        <v>525.15</v>
      </c>
      <c r="M93" s="259">
        <v>2.2892299999999999</v>
      </c>
      <c r="N93" s="1"/>
      <c r="O93" s="1"/>
    </row>
    <row r="94" spans="1:15" ht="12.75" customHeight="1">
      <c r="A94" s="30">
        <v>84</v>
      </c>
      <c r="B94" s="269" t="s">
        <v>246</v>
      </c>
      <c r="C94" s="259">
        <v>74.900000000000006</v>
      </c>
      <c r="D94" s="260">
        <v>74.883333333333326</v>
      </c>
      <c r="E94" s="260">
        <v>74.466666666666654</v>
      </c>
      <c r="F94" s="260">
        <v>74.033333333333331</v>
      </c>
      <c r="G94" s="260">
        <v>73.61666666666666</v>
      </c>
      <c r="H94" s="260">
        <v>75.316666666666649</v>
      </c>
      <c r="I94" s="260">
        <v>75.733333333333334</v>
      </c>
      <c r="J94" s="260">
        <v>76.166666666666643</v>
      </c>
      <c r="K94" s="259">
        <v>75.3</v>
      </c>
      <c r="L94" s="259">
        <v>74.45</v>
      </c>
      <c r="M94" s="259">
        <v>11.908659999999999</v>
      </c>
      <c r="N94" s="1"/>
      <c r="O94" s="1"/>
    </row>
    <row r="95" spans="1:15" ht="12.75" customHeight="1">
      <c r="A95" s="30">
        <v>85</v>
      </c>
      <c r="B95" s="269" t="s">
        <v>775</v>
      </c>
      <c r="C95" s="259">
        <v>279.39999999999998</v>
      </c>
      <c r="D95" s="260">
        <v>279.2</v>
      </c>
      <c r="E95" s="260">
        <v>277.14999999999998</v>
      </c>
      <c r="F95" s="260">
        <v>274.89999999999998</v>
      </c>
      <c r="G95" s="260">
        <v>272.84999999999997</v>
      </c>
      <c r="H95" s="260">
        <v>281.45</v>
      </c>
      <c r="I95" s="260">
        <v>283.50000000000006</v>
      </c>
      <c r="J95" s="260">
        <v>285.75</v>
      </c>
      <c r="K95" s="259">
        <v>281.25</v>
      </c>
      <c r="L95" s="259">
        <v>276.95</v>
      </c>
      <c r="M95" s="259">
        <v>16.263159999999999</v>
      </c>
      <c r="N95" s="1"/>
      <c r="O95" s="1"/>
    </row>
    <row r="96" spans="1:15" ht="12.75" customHeight="1">
      <c r="A96" s="30">
        <v>86</v>
      </c>
      <c r="B96" s="269" t="s">
        <v>317</v>
      </c>
      <c r="C96" s="259">
        <v>2915</v>
      </c>
      <c r="D96" s="260">
        <v>2926.35</v>
      </c>
      <c r="E96" s="260">
        <v>2888.75</v>
      </c>
      <c r="F96" s="260">
        <v>2862.5</v>
      </c>
      <c r="G96" s="260">
        <v>2824.9</v>
      </c>
      <c r="H96" s="260">
        <v>2952.6</v>
      </c>
      <c r="I96" s="260">
        <v>2990.1999999999994</v>
      </c>
      <c r="J96" s="260">
        <v>3016.45</v>
      </c>
      <c r="K96" s="259">
        <v>2963.95</v>
      </c>
      <c r="L96" s="259">
        <v>2900.1</v>
      </c>
      <c r="M96" s="259">
        <v>0.35289999999999999</v>
      </c>
      <c r="N96" s="1"/>
      <c r="O96" s="1"/>
    </row>
    <row r="97" spans="1:15" ht="12.75" customHeight="1">
      <c r="A97" s="30">
        <v>87</v>
      </c>
      <c r="B97" s="269" t="s">
        <v>318</v>
      </c>
      <c r="C97" s="259">
        <v>219.85</v>
      </c>
      <c r="D97" s="260">
        <v>219.63333333333333</v>
      </c>
      <c r="E97" s="260">
        <v>218.36666666666665</v>
      </c>
      <c r="F97" s="260">
        <v>216.88333333333333</v>
      </c>
      <c r="G97" s="260">
        <v>215.61666666666665</v>
      </c>
      <c r="H97" s="260">
        <v>221.11666666666665</v>
      </c>
      <c r="I97" s="260">
        <v>222.3833333333333</v>
      </c>
      <c r="J97" s="260">
        <v>223.86666666666665</v>
      </c>
      <c r="K97" s="259">
        <v>220.9</v>
      </c>
      <c r="L97" s="259">
        <v>218.15</v>
      </c>
      <c r="M97" s="259">
        <v>2.3131499999999998</v>
      </c>
      <c r="N97" s="1"/>
      <c r="O97" s="1"/>
    </row>
    <row r="98" spans="1:15" ht="12.75" customHeight="1">
      <c r="A98" s="30">
        <v>88</v>
      </c>
      <c r="B98" s="269" t="s">
        <v>860</v>
      </c>
      <c r="C98" s="259">
        <v>450.65</v>
      </c>
      <c r="D98" s="260">
        <v>450.5</v>
      </c>
      <c r="E98" s="260">
        <v>447.15</v>
      </c>
      <c r="F98" s="260">
        <v>443.65</v>
      </c>
      <c r="G98" s="260">
        <v>440.29999999999995</v>
      </c>
      <c r="H98" s="260">
        <v>454</v>
      </c>
      <c r="I98" s="260">
        <v>457.35</v>
      </c>
      <c r="J98" s="260">
        <v>460.85</v>
      </c>
      <c r="K98" s="259">
        <v>453.85</v>
      </c>
      <c r="L98" s="259">
        <v>447</v>
      </c>
      <c r="M98" s="259">
        <v>4.4396699999999996</v>
      </c>
      <c r="N98" s="1"/>
      <c r="O98" s="1"/>
    </row>
    <row r="99" spans="1:15" ht="12.75" customHeight="1">
      <c r="A99" s="30">
        <v>89</v>
      </c>
      <c r="B99" s="269" t="s">
        <v>319</v>
      </c>
      <c r="C99" s="259">
        <v>548.85</v>
      </c>
      <c r="D99" s="260">
        <v>550</v>
      </c>
      <c r="E99" s="260">
        <v>544</v>
      </c>
      <c r="F99" s="260">
        <v>539.15</v>
      </c>
      <c r="G99" s="260">
        <v>533.15</v>
      </c>
      <c r="H99" s="260">
        <v>554.85</v>
      </c>
      <c r="I99" s="260">
        <v>560.85</v>
      </c>
      <c r="J99" s="260">
        <v>565.70000000000005</v>
      </c>
      <c r="K99" s="259">
        <v>556</v>
      </c>
      <c r="L99" s="259">
        <v>545.15</v>
      </c>
      <c r="M99" s="259">
        <v>3.9043700000000001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320.89999999999998</v>
      </c>
      <c r="D100" s="260">
        <v>319.66666666666669</v>
      </c>
      <c r="E100" s="260">
        <v>316.43333333333339</v>
      </c>
      <c r="F100" s="260">
        <v>311.9666666666667</v>
      </c>
      <c r="G100" s="260">
        <v>308.73333333333341</v>
      </c>
      <c r="H100" s="260">
        <v>324.13333333333338</v>
      </c>
      <c r="I100" s="260">
        <v>327.36666666666662</v>
      </c>
      <c r="J100" s="260">
        <v>331.83333333333337</v>
      </c>
      <c r="K100" s="259">
        <v>322.89999999999998</v>
      </c>
      <c r="L100" s="259">
        <v>315.2</v>
      </c>
      <c r="M100" s="259">
        <v>92.83193</v>
      </c>
      <c r="N100" s="1"/>
      <c r="O100" s="1"/>
    </row>
    <row r="101" spans="1:15" ht="12.75" customHeight="1">
      <c r="A101" s="30">
        <v>91</v>
      </c>
      <c r="B101" s="269" t="s">
        <v>320</v>
      </c>
      <c r="C101" s="259">
        <v>755.25</v>
      </c>
      <c r="D101" s="260">
        <v>754.23333333333323</v>
      </c>
      <c r="E101" s="260">
        <v>747.46666666666647</v>
      </c>
      <c r="F101" s="260">
        <v>739.68333333333328</v>
      </c>
      <c r="G101" s="260">
        <v>732.91666666666652</v>
      </c>
      <c r="H101" s="260">
        <v>762.01666666666642</v>
      </c>
      <c r="I101" s="260">
        <v>768.78333333333308</v>
      </c>
      <c r="J101" s="260">
        <v>776.56666666666638</v>
      </c>
      <c r="K101" s="259">
        <v>761</v>
      </c>
      <c r="L101" s="259">
        <v>746.45</v>
      </c>
      <c r="M101" s="259">
        <v>0.60882999999999998</v>
      </c>
      <c r="N101" s="1"/>
      <c r="O101" s="1"/>
    </row>
    <row r="102" spans="1:15" ht="12.75" customHeight="1">
      <c r="A102" s="30">
        <v>92</v>
      </c>
      <c r="B102" s="269" t="s">
        <v>321</v>
      </c>
      <c r="C102" s="259">
        <v>747.05</v>
      </c>
      <c r="D102" s="260">
        <v>746.7166666666667</v>
      </c>
      <c r="E102" s="260">
        <v>742.48333333333335</v>
      </c>
      <c r="F102" s="260">
        <v>737.91666666666663</v>
      </c>
      <c r="G102" s="260">
        <v>733.68333333333328</v>
      </c>
      <c r="H102" s="260">
        <v>751.28333333333342</v>
      </c>
      <c r="I102" s="260">
        <v>755.51666666666677</v>
      </c>
      <c r="J102" s="260">
        <v>760.08333333333348</v>
      </c>
      <c r="K102" s="259">
        <v>750.95</v>
      </c>
      <c r="L102" s="259">
        <v>742.15</v>
      </c>
      <c r="M102" s="259">
        <v>0.96992</v>
      </c>
      <c r="N102" s="1"/>
      <c r="O102" s="1"/>
    </row>
    <row r="103" spans="1:15" ht="12.75" customHeight="1">
      <c r="A103" s="30">
        <v>93</v>
      </c>
      <c r="B103" s="269" t="s">
        <v>322</v>
      </c>
      <c r="C103" s="259">
        <v>838.65</v>
      </c>
      <c r="D103" s="260">
        <v>845.06666666666661</v>
      </c>
      <c r="E103" s="260">
        <v>828.73333333333323</v>
      </c>
      <c r="F103" s="260">
        <v>818.81666666666661</v>
      </c>
      <c r="G103" s="260">
        <v>802.48333333333323</v>
      </c>
      <c r="H103" s="260">
        <v>854.98333333333323</v>
      </c>
      <c r="I103" s="260">
        <v>871.31666666666672</v>
      </c>
      <c r="J103" s="260">
        <v>881.23333333333323</v>
      </c>
      <c r="K103" s="259">
        <v>861.4</v>
      </c>
      <c r="L103" s="259">
        <v>835.15</v>
      </c>
      <c r="M103" s="259">
        <v>0.31419000000000002</v>
      </c>
      <c r="N103" s="1"/>
      <c r="O103" s="1"/>
    </row>
    <row r="104" spans="1:15" ht="12.75" customHeight="1">
      <c r="A104" s="30">
        <v>94</v>
      </c>
      <c r="B104" s="269" t="s">
        <v>247</v>
      </c>
      <c r="C104" s="259">
        <v>130.19999999999999</v>
      </c>
      <c r="D104" s="260">
        <v>130.81666666666663</v>
      </c>
      <c r="E104" s="260">
        <v>129.28333333333327</v>
      </c>
      <c r="F104" s="260">
        <v>128.36666666666665</v>
      </c>
      <c r="G104" s="260">
        <v>126.83333333333329</v>
      </c>
      <c r="H104" s="260">
        <v>131.73333333333326</v>
      </c>
      <c r="I104" s="260">
        <v>133.26666666666662</v>
      </c>
      <c r="J104" s="260">
        <v>134.18333333333325</v>
      </c>
      <c r="K104" s="259">
        <v>132.35</v>
      </c>
      <c r="L104" s="259">
        <v>129.9</v>
      </c>
      <c r="M104" s="259">
        <v>5.3155900000000003</v>
      </c>
      <c r="N104" s="1"/>
      <c r="O104" s="1"/>
    </row>
    <row r="105" spans="1:15" ht="12.75" customHeight="1">
      <c r="A105" s="30">
        <v>95</v>
      </c>
      <c r="B105" s="269" t="s">
        <v>323</v>
      </c>
      <c r="C105" s="259">
        <v>1856.45</v>
      </c>
      <c r="D105" s="260">
        <v>1864.6666666666667</v>
      </c>
      <c r="E105" s="260">
        <v>1837.0333333333335</v>
      </c>
      <c r="F105" s="260">
        <v>1817.6166666666668</v>
      </c>
      <c r="G105" s="260">
        <v>1789.9833333333336</v>
      </c>
      <c r="H105" s="260">
        <v>1884.0833333333335</v>
      </c>
      <c r="I105" s="260">
        <v>1911.7166666666667</v>
      </c>
      <c r="J105" s="260">
        <v>1931.1333333333334</v>
      </c>
      <c r="K105" s="259">
        <v>1892.3</v>
      </c>
      <c r="L105" s="259">
        <v>1845.25</v>
      </c>
      <c r="M105" s="259">
        <v>1.33453</v>
      </c>
      <c r="N105" s="1"/>
      <c r="O105" s="1"/>
    </row>
    <row r="106" spans="1:15" ht="12.75" customHeight="1">
      <c r="A106" s="30">
        <v>96</v>
      </c>
      <c r="B106" s="269" t="s">
        <v>324</v>
      </c>
      <c r="C106" s="259">
        <v>25.35</v>
      </c>
      <c r="D106" s="260">
        <v>25.05</v>
      </c>
      <c r="E106" s="260">
        <v>24.5</v>
      </c>
      <c r="F106" s="260">
        <v>23.65</v>
      </c>
      <c r="G106" s="260">
        <v>23.099999999999998</v>
      </c>
      <c r="H106" s="260">
        <v>25.900000000000002</v>
      </c>
      <c r="I106" s="260">
        <v>26.450000000000006</v>
      </c>
      <c r="J106" s="260">
        <v>27.300000000000004</v>
      </c>
      <c r="K106" s="259">
        <v>25.6</v>
      </c>
      <c r="L106" s="259">
        <v>24.2</v>
      </c>
      <c r="M106" s="259">
        <v>131.82464999999999</v>
      </c>
      <c r="N106" s="1"/>
      <c r="O106" s="1"/>
    </row>
    <row r="107" spans="1:15" ht="12.75" customHeight="1">
      <c r="A107" s="30">
        <v>97</v>
      </c>
      <c r="B107" s="269" t="s">
        <v>325</v>
      </c>
      <c r="C107" s="259">
        <v>1243.45</v>
      </c>
      <c r="D107" s="260">
        <v>1247.8499999999999</v>
      </c>
      <c r="E107" s="260">
        <v>1235.6999999999998</v>
      </c>
      <c r="F107" s="260">
        <v>1227.9499999999998</v>
      </c>
      <c r="G107" s="260">
        <v>1215.7999999999997</v>
      </c>
      <c r="H107" s="260">
        <v>1255.5999999999999</v>
      </c>
      <c r="I107" s="260">
        <v>1267.75</v>
      </c>
      <c r="J107" s="260">
        <v>1275.5</v>
      </c>
      <c r="K107" s="259">
        <v>1260</v>
      </c>
      <c r="L107" s="259">
        <v>1240.0999999999999</v>
      </c>
      <c r="M107" s="259">
        <v>4.1861600000000001</v>
      </c>
      <c r="N107" s="1"/>
      <c r="O107" s="1"/>
    </row>
    <row r="108" spans="1:15" ht="12.75" customHeight="1">
      <c r="A108" s="30">
        <v>98</v>
      </c>
      <c r="B108" s="269" t="s">
        <v>326</v>
      </c>
      <c r="C108" s="259">
        <v>556.1</v>
      </c>
      <c r="D108" s="260">
        <v>549.44999999999993</v>
      </c>
      <c r="E108" s="260">
        <v>541.64999999999986</v>
      </c>
      <c r="F108" s="260">
        <v>527.19999999999993</v>
      </c>
      <c r="G108" s="260">
        <v>519.39999999999986</v>
      </c>
      <c r="H108" s="260">
        <v>563.89999999999986</v>
      </c>
      <c r="I108" s="260">
        <v>571.69999999999982</v>
      </c>
      <c r="J108" s="260">
        <v>586.14999999999986</v>
      </c>
      <c r="K108" s="259">
        <v>557.25</v>
      </c>
      <c r="L108" s="259">
        <v>535</v>
      </c>
      <c r="M108" s="259">
        <v>2.6363699999999999</v>
      </c>
      <c r="N108" s="1"/>
      <c r="O108" s="1"/>
    </row>
    <row r="109" spans="1:15" ht="12.75" customHeight="1">
      <c r="A109" s="30">
        <v>99</v>
      </c>
      <c r="B109" s="269" t="s">
        <v>327</v>
      </c>
      <c r="C109" s="259">
        <v>802.35</v>
      </c>
      <c r="D109" s="260">
        <v>803.1</v>
      </c>
      <c r="E109" s="260">
        <v>793.75</v>
      </c>
      <c r="F109" s="260">
        <v>785.15</v>
      </c>
      <c r="G109" s="260">
        <v>775.8</v>
      </c>
      <c r="H109" s="260">
        <v>811.7</v>
      </c>
      <c r="I109" s="260">
        <v>821.05000000000018</v>
      </c>
      <c r="J109" s="260">
        <v>829.65000000000009</v>
      </c>
      <c r="K109" s="259">
        <v>812.45</v>
      </c>
      <c r="L109" s="259">
        <v>794.5</v>
      </c>
      <c r="M109" s="259">
        <v>0.83492999999999995</v>
      </c>
      <c r="N109" s="1"/>
      <c r="O109" s="1"/>
    </row>
    <row r="110" spans="1:15" ht="12.75" customHeight="1">
      <c r="A110" s="30">
        <v>100</v>
      </c>
      <c r="B110" s="269" t="s">
        <v>328</v>
      </c>
      <c r="C110" s="259">
        <v>5327.1</v>
      </c>
      <c r="D110" s="260">
        <v>5352.9833333333336</v>
      </c>
      <c r="E110" s="260">
        <v>5286.1166666666668</v>
      </c>
      <c r="F110" s="260">
        <v>5245.1333333333332</v>
      </c>
      <c r="G110" s="260">
        <v>5178.2666666666664</v>
      </c>
      <c r="H110" s="260">
        <v>5393.9666666666672</v>
      </c>
      <c r="I110" s="260">
        <v>5460.8333333333339</v>
      </c>
      <c r="J110" s="260">
        <v>5501.8166666666675</v>
      </c>
      <c r="K110" s="259">
        <v>5419.85</v>
      </c>
      <c r="L110" s="259">
        <v>5312</v>
      </c>
      <c r="M110" s="259">
        <v>0.12508</v>
      </c>
      <c r="N110" s="1"/>
      <c r="O110" s="1"/>
    </row>
    <row r="111" spans="1:15" ht="12.75" customHeight="1">
      <c r="A111" s="30">
        <v>101</v>
      </c>
      <c r="B111" s="269" t="s">
        <v>329</v>
      </c>
      <c r="C111" s="259">
        <v>368.3</v>
      </c>
      <c r="D111" s="260">
        <v>370</v>
      </c>
      <c r="E111" s="260">
        <v>363.7</v>
      </c>
      <c r="F111" s="260">
        <v>359.09999999999997</v>
      </c>
      <c r="G111" s="260">
        <v>352.79999999999995</v>
      </c>
      <c r="H111" s="260">
        <v>374.6</v>
      </c>
      <c r="I111" s="260">
        <v>380.9</v>
      </c>
      <c r="J111" s="260">
        <v>385.50000000000006</v>
      </c>
      <c r="K111" s="259">
        <v>376.3</v>
      </c>
      <c r="L111" s="259">
        <v>365.4</v>
      </c>
      <c r="M111" s="259">
        <v>1.2710999999999999</v>
      </c>
      <c r="N111" s="1"/>
      <c r="O111" s="1"/>
    </row>
    <row r="112" spans="1:15" ht="12.75" customHeight="1">
      <c r="A112" s="30">
        <v>102</v>
      </c>
      <c r="B112" s="269" t="s">
        <v>330</v>
      </c>
      <c r="C112" s="259">
        <v>303.45</v>
      </c>
      <c r="D112" s="260">
        <v>304.11666666666662</v>
      </c>
      <c r="E112" s="260">
        <v>300.88333333333321</v>
      </c>
      <c r="F112" s="260">
        <v>298.31666666666661</v>
      </c>
      <c r="G112" s="260">
        <v>295.0833333333332</v>
      </c>
      <c r="H112" s="260">
        <v>306.68333333333322</v>
      </c>
      <c r="I112" s="260">
        <v>309.91666666666669</v>
      </c>
      <c r="J112" s="260">
        <v>312.48333333333323</v>
      </c>
      <c r="K112" s="259">
        <v>307.35000000000002</v>
      </c>
      <c r="L112" s="259">
        <v>301.55</v>
      </c>
      <c r="M112" s="259">
        <v>11.21698</v>
      </c>
      <c r="N112" s="1"/>
      <c r="O112" s="1"/>
    </row>
    <row r="113" spans="1:15" ht="12.75" customHeight="1">
      <c r="A113" s="30">
        <v>103</v>
      </c>
      <c r="B113" s="269" t="s">
        <v>819</v>
      </c>
      <c r="C113" s="259">
        <v>435.3</v>
      </c>
      <c r="D113" s="260">
        <v>421.43333333333334</v>
      </c>
      <c r="E113" s="260">
        <v>401.36666666666667</v>
      </c>
      <c r="F113" s="260">
        <v>367.43333333333334</v>
      </c>
      <c r="G113" s="260">
        <v>347.36666666666667</v>
      </c>
      <c r="H113" s="260">
        <v>455.36666666666667</v>
      </c>
      <c r="I113" s="260">
        <v>475.43333333333339</v>
      </c>
      <c r="J113" s="260">
        <v>509.36666666666667</v>
      </c>
      <c r="K113" s="259">
        <v>441.5</v>
      </c>
      <c r="L113" s="259">
        <v>387.5</v>
      </c>
      <c r="M113" s="259">
        <v>19.245729999999998</v>
      </c>
      <c r="N113" s="1"/>
      <c r="O113" s="1"/>
    </row>
    <row r="114" spans="1:15" ht="12.75" customHeight="1">
      <c r="A114" s="30">
        <v>104</v>
      </c>
      <c r="B114" s="269" t="s">
        <v>331</v>
      </c>
      <c r="C114" s="259">
        <v>598.4</v>
      </c>
      <c r="D114" s="260">
        <v>598.98333333333323</v>
      </c>
      <c r="E114" s="260">
        <v>590.26666666666642</v>
      </c>
      <c r="F114" s="260">
        <v>582.13333333333321</v>
      </c>
      <c r="G114" s="260">
        <v>573.4166666666664</v>
      </c>
      <c r="H114" s="260">
        <v>607.11666666666645</v>
      </c>
      <c r="I114" s="260">
        <v>615.83333333333337</v>
      </c>
      <c r="J114" s="260">
        <v>623.96666666666647</v>
      </c>
      <c r="K114" s="259">
        <v>607.70000000000005</v>
      </c>
      <c r="L114" s="259">
        <v>590.85</v>
      </c>
      <c r="M114" s="259">
        <v>0.78229000000000004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728.9</v>
      </c>
      <c r="D115" s="260">
        <v>724.86666666666667</v>
      </c>
      <c r="E115" s="260">
        <v>719.83333333333337</v>
      </c>
      <c r="F115" s="260">
        <v>710.76666666666665</v>
      </c>
      <c r="G115" s="260">
        <v>705.73333333333335</v>
      </c>
      <c r="H115" s="260">
        <v>733.93333333333339</v>
      </c>
      <c r="I115" s="260">
        <v>738.9666666666667</v>
      </c>
      <c r="J115" s="260">
        <v>748.03333333333342</v>
      </c>
      <c r="K115" s="259">
        <v>729.9</v>
      </c>
      <c r="L115" s="259">
        <v>715.8</v>
      </c>
      <c r="M115" s="259">
        <v>14.37872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1124.9000000000001</v>
      </c>
      <c r="D116" s="260">
        <v>1129.0333333333335</v>
      </c>
      <c r="E116" s="260">
        <v>1112.866666666667</v>
      </c>
      <c r="F116" s="260">
        <v>1100.8333333333335</v>
      </c>
      <c r="G116" s="260">
        <v>1084.666666666667</v>
      </c>
      <c r="H116" s="260">
        <v>1141.0666666666671</v>
      </c>
      <c r="I116" s="260">
        <v>1157.2333333333336</v>
      </c>
      <c r="J116" s="260">
        <v>1169.2666666666671</v>
      </c>
      <c r="K116" s="259">
        <v>1145.2</v>
      </c>
      <c r="L116" s="259">
        <v>1117</v>
      </c>
      <c r="M116" s="259">
        <v>13.60439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189.45</v>
      </c>
      <c r="D117" s="260">
        <v>191.25</v>
      </c>
      <c r="E117" s="260">
        <v>187</v>
      </c>
      <c r="F117" s="260">
        <v>184.55</v>
      </c>
      <c r="G117" s="260">
        <v>180.3</v>
      </c>
      <c r="H117" s="260">
        <v>193.7</v>
      </c>
      <c r="I117" s="260">
        <v>197.95</v>
      </c>
      <c r="J117" s="260">
        <v>200.39999999999998</v>
      </c>
      <c r="K117" s="259">
        <v>195.5</v>
      </c>
      <c r="L117" s="259">
        <v>188.8</v>
      </c>
      <c r="M117" s="259">
        <v>62.541939999999997</v>
      </c>
      <c r="N117" s="1"/>
      <c r="O117" s="1"/>
    </row>
    <row r="118" spans="1:15" ht="12.75" customHeight="1">
      <c r="A118" s="30">
        <v>108</v>
      </c>
      <c r="B118" s="269" t="s">
        <v>809</v>
      </c>
      <c r="C118" s="259">
        <v>1500.35</v>
      </c>
      <c r="D118" s="260">
        <v>1503.0833333333333</v>
      </c>
      <c r="E118" s="260">
        <v>1493.2666666666664</v>
      </c>
      <c r="F118" s="260">
        <v>1486.1833333333332</v>
      </c>
      <c r="G118" s="260">
        <v>1476.3666666666663</v>
      </c>
      <c r="H118" s="260">
        <v>1510.1666666666665</v>
      </c>
      <c r="I118" s="260">
        <v>1519.9833333333336</v>
      </c>
      <c r="J118" s="260">
        <v>1527.0666666666666</v>
      </c>
      <c r="K118" s="259">
        <v>1512.9</v>
      </c>
      <c r="L118" s="259">
        <v>1496</v>
      </c>
      <c r="M118" s="259">
        <v>0.62424000000000002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226.1</v>
      </c>
      <c r="D119" s="260">
        <v>227.13333333333333</v>
      </c>
      <c r="E119" s="260">
        <v>223.86666666666665</v>
      </c>
      <c r="F119" s="260">
        <v>221.63333333333333</v>
      </c>
      <c r="G119" s="260">
        <v>218.36666666666665</v>
      </c>
      <c r="H119" s="260">
        <v>229.36666666666665</v>
      </c>
      <c r="I119" s="260">
        <v>232.6333333333333</v>
      </c>
      <c r="J119" s="260">
        <v>234.86666666666665</v>
      </c>
      <c r="K119" s="259">
        <v>230.4</v>
      </c>
      <c r="L119" s="259">
        <v>224.9</v>
      </c>
      <c r="M119" s="259">
        <v>224.35771</v>
      </c>
      <c r="N119" s="1"/>
      <c r="O119" s="1"/>
    </row>
    <row r="120" spans="1:15" ht="12.75" customHeight="1">
      <c r="A120" s="30">
        <v>110</v>
      </c>
      <c r="B120" s="269" t="s">
        <v>332</v>
      </c>
      <c r="C120" s="259">
        <v>670</v>
      </c>
      <c r="D120" s="260">
        <v>672.86666666666667</v>
      </c>
      <c r="E120" s="260">
        <v>660.23333333333335</v>
      </c>
      <c r="F120" s="260">
        <v>650.4666666666667</v>
      </c>
      <c r="G120" s="260">
        <v>637.83333333333337</v>
      </c>
      <c r="H120" s="260">
        <v>682.63333333333333</v>
      </c>
      <c r="I120" s="260">
        <v>695.26666666666677</v>
      </c>
      <c r="J120" s="260">
        <v>705.0333333333333</v>
      </c>
      <c r="K120" s="259">
        <v>685.5</v>
      </c>
      <c r="L120" s="259">
        <v>663.1</v>
      </c>
      <c r="M120" s="259">
        <v>19.820689999999999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4116.8500000000004</v>
      </c>
      <c r="D121" s="260">
        <v>4124.2666666666664</v>
      </c>
      <c r="E121" s="260">
        <v>4043.5333333333328</v>
      </c>
      <c r="F121" s="260">
        <v>3970.2166666666662</v>
      </c>
      <c r="G121" s="260">
        <v>3889.4833333333327</v>
      </c>
      <c r="H121" s="260">
        <v>4197.583333333333</v>
      </c>
      <c r="I121" s="260">
        <v>4278.3166666666666</v>
      </c>
      <c r="J121" s="260">
        <v>4351.6333333333332</v>
      </c>
      <c r="K121" s="259">
        <v>4205</v>
      </c>
      <c r="L121" s="259">
        <v>4050.95</v>
      </c>
      <c r="M121" s="259">
        <v>6.9268700000000001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1608.45</v>
      </c>
      <c r="D122" s="260">
        <v>1618.4833333333333</v>
      </c>
      <c r="E122" s="260">
        <v>1593.9666666666667</v>
      </c>
      <c r="F122" s="260">
        <v>1579.4833333333333</v>
      </c>
      <c r="G122" s="260">
        <v>1554.9666666666667</v>
      </c>
      <c r="H122" s="260">
        <v>1632.9666666666667</v>
      </c>
      <c r="I122" s="260">
        <v>1657.4833333333336</v>
      </c>
      <c r="J122" s="260">
        <v>1671.9666666666667</v>
      </c>
      <c r="K122" s="259">
        <v>1643</v>
      </c>
      <c r="L122" s="259">
        <v>1604</v>
      </c>
      <c r="M122" s="259">
        <v>3.7950499999999998</v>
      </c>
      <c r="N122" s="1"/>
      <c r="O122" s="1"/>
    </row>
    <row r="123" spans="1:15" ht="12.75" customHeight="1">
      <c r="A123" s="30">
        <v>113</v>
      </c>
      <c r="B123" s="269" t="s">
        <v>333</v>
      </c>
      <c r="C123" s="259">
        <v>2276.25</v>
      </c>
      <c r="D123" s="260">
        <v>2292.4166666666665</v>
      </c>
      <c r="E123" s="260">
        <v>2255.083333333333</v>
      </c>
      <c r="F123" s="260">
        <v>2233.9166666666665</v>
      </c>
      <c r="G123" s="260">
        <v>2196.583333333333</v>
      </c>
      <c r="H123" s="260">
        <v>2313.583333333333</v>
      </c>
      <c r="I123" s="260">
        <v>2350.9166666666661</v>
      </c>
      <c r="J123" s="260">
        <v>2372.083333333333</v>
      </c>
      <c r="K123" s="259">
        <v>2329.75</v>
      </c>
      <c r="L123" s="259">
        <v>2271.25</v>
      </c>
      <c r="M123" s="259">
        <v>3.7622900000000001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769.85</v>
      </c>
      <c r="D124" s="260">
        <v>770.53333333333342</v>
      </c>
      <c r="E124" s="260">
        <v>763.36666666666679</v>
      </c>
      <c r="F124" s="260">
        <v>756.88333333333333</v>
      </c>
      <c r="G124" s="260">
        <v>749.7166666666667</v>
      </c>
      <c r="H124" s="260">
        <v>777.01666666666688</v>
      </c>
      <c r="I124" s="260">
        <v>784.18333333333362</v>
      </c>
      <c r="J124" s="260">
        <v>790.66666666666697</v>
      </c>
      <c r="K124" s="259">
        <v>777.7</v>
      </c>
      <c r="L124" s="259">
        <v>764.05</v>
      </c>
      <c r="M124" s="259">
        <v>13.77416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918.5</v>
      </c>
      <c r="D125" s="260">
        <v>922.7833333333333</v>
      </c>
      <c r="E125" s="260">
        <v>910.71666666666658</v>
      </c>
      <c r="F125" s="260">
        <v>902.93333333333328</v>
      </c>
      <c r="G125" s="260">
        <v>890.86666666666656</v>
      </c>
      <c r="H125" s="260">
        <v>930.56666666666661</v>
      </c>
      <c r="I125" s="260">
        <v>942.63333333333321</v>
      </c>
      <c r="J125" s="260">
        <v>950.41666666666663</v>
      </c>
      <c r="K125" s="259">
        <v>934.85</v>
      </c>
      <c r="L125" s="259">
        <v>915</v>
      </c>
      <c r="M125" s="259">
        <v>2.4705699999999999</v>
      </c>
      <c r="N125" s="1"/>
      <c r="O125" s="1"/>
    </row>
    <row r="126" spans="1:15" ht="12.75" customHeight="1">
      <c r="A126" s="30">
        <v>116</v>
      </c>
      <c r="B126" s="269" t="s">
        <v>334</v>
      </c>
      <c r="C126" s="259">
        <v>948.25</v>
      </c>
      <c r="D126" s="260">
        <v>951.08333333333337</v>
      </c>
      <c r="E126" s="260">
        <v>938.16666666666674</v>
      </c>
      <c r="F126" s="260">
        <v>928.08333333333337</v>
      </c>
      <c r="G126" s="260">
        <v>915.16666666666674</v>
      </c>
      <c r="H126" s="260">
        <v>961.16666666666674</v>
      </c>
      <c r="I126" s="260">
        <v>974.08333333333348</v>
      </c>
      <c r="J126" s="260">
        <v>984.16666666666674</v>
      </c>
      <c r="K126" s="259">
        <v>964</v>
      </c>
      <c r="L126" s="259">
        <v>941</v>
      </c>
      <c r="M126" s="259">
        <v>1.2730300000000001</v>
      </c>
      <c r="N126" s="1"/>
      <c r="O126" s="1"/>
    </row>
    <row r="127" spans="1:15" ht="12.75" customHeight="1">
      <c r="A127" s="30">
        <v>117</v>
      </c>
      <c r="B127" s="269" t="s">
        <v>248</v>
      </c>
      <c r="C127" s="259">
        <v>370.8</v>
      </c>
      <c r="D127" s="260">
        <v>370.31666666666661</v>
      </c>
      <c r="E127" s="260">
        <v>364.13333333333321</v>
      </c>
      <c r="F127" s="260">
        <v>357.46666666666658</v>
      </c>
      <c r="G127" s="260">
        <v>351.28333333333319</v>
      </c>
      <c r="H127" s="260">
        <v>376.98333333333323</v>
      </c>
      <c r="I127" s="260">
        <v>383.16666666666663</v>
      </c>
      <c r="J127" s="260">
        <v>389.83333333333326</v>
      </c>
      <c r="K127" s="259">
        <v>376.5</v>
      </c>
      <c r="L127" s="259">
        <v>363.65</v>
      </c>
      <c r="M127" s="259">
        <v>21.210819999999998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1437.85</v>
      </c>
      <c r="D128" s="260">
        <v>1427.6666666666667</v>
      </c>
      <c r="E128" s="260">
        <v>1415.5333333333335</v>
      </c>
      <c r="F128" s="260">
        <v>1393.2166666666667</v>
      </c>
      <c r="G128" s="260">
        <v>1381.0833333333335</v>
      </c>
      <c r="H128" s="260">
        <v>1449.9833333333336</v>
      </c>
      <c r="I128" s="260">
        <v>1462.1166666666668</v>
      </c>
      <c r="J128" s="260">
        <v>1484.4333333333336</v>
      </c>
      <c r="K128" s="259">
        <v>1439.8</v>
      </c>
      <c r="L128" s="259">
        <v>1405.35</v>
      </c>
      <c r="M128" s="259">
        <v>10.54284</v>
      </c>
      <c r="N128" s="1"/>
      <c r="O128" s="1"/>
    </row>
    <row r="129" spans="1:15" ht="12.75" customHeight="1">
      <c r="A129" s="30">
        <v>119</v>
      </c>
      <c r="B129" s="269" t="s">
        <v>335</v>
      </c>
      <c r="C129" s="259">
        <v>862.1</v>
      </c>
      <c r="D129" s="260">
        <v>856.01666666666677</v>
      </c>
      <c r="E129" s="260">
        <v>844.58333333333348</v>
      </c>
      <c r="F129" s="260">
        <v>827.06666666666672</v>
      </c>
      <c r="G129" s="260">
        <v>815.63333333333344</v>
      </c>
      <c r="H129" s="260">
        <v>873.53333333333353</v>
      </c>
      <c r="I129" s="260">
        <v>884.9666666666667</v>
      </c>
      <c r="J129" s="260">
        <v>902.48333333333358</v>
      </c>
      <c r="K129" s="259">
        <v>867.45</v>
      </c>
      <c r="L129" s="259">
        <v>838.5</v>
      </c>
      <c r="M129" s="259">
        <v>5.39574</v>
      </c>
      <c r="N129" s="1"/>
      <c r="O129" s="1"/>
    </row>
    <row r="130" spans="1:15" ht="12.75" customHeight="1">
      <c r="A130" s="30">
        <v>120</v>
      </c>
      <c r="B130" s="269" t="s">
        <v>337</v>
      </c>
      <c r="C130" s="259">
        <v>883.15</v>
      </c>
      <c r="D130" s="260">
        <v>882.05000000000007</v>
      </c>
      <c r="E130" s="260">
        <v>876.10000000000014</v>
      </c>
      <c r="F130" s="260">
        <v>869.05000000000007</v>
      </c>
      <c r="G130" s="260">
        <v>863.10000000000014</v>
      </c>
      <c r="H130" s="260">
        <v>889.10000000000014</v>
      </c>
      <c r="I130" s="260">
        <v>895.05000000000018</v>
      </c>
      <c r="J130" s="260">
        <v>902.10000000000014</v>
      </c>
      <c r="K130" s="259">
        <v>888</v>
      </c>
      <c r="L130" s="259">
        <v>875</v>
      </c>
      <c r="M130" s="259">
        <v>0.45127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412.7</v>
      </c>
      <c r="D131" s="260">
        <v>409.95</v>
      </c>
      <c r="E131" s="260">
        <v>405.09999999999997</v>
      </c>
      <c r="F131" s="260">
        <v>397.5</v>
      </c>
      <c r="G131" s="260">
        <v>392.65</v>
      </c>
      <c r="H131" s="260">
        <v>417.54999999999995</v>
      </c>
      <c r="I131" s="260">
        <v>422.4</v>
      </c>
      <c r="J131" s="260">
        <v>429.99999999999994</v>
      </c>
      <c r="K131" s="259">
        <v>414.8</v>
      </c>
      <c r="L131" s="259">
        <v>402.35</v>
      </c>
      <c r="M131" s="259">
        <v>78.821200000000005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586.79999999999995</v>
      </c>
      <c r="D132" s="260">
        <v>588.16666666666663</v>
      </c>
      <c r="E132" s="260">
        <v>584.73333333333323</v>
      </c>
      <c r="F132" s="260">
        <v>582.66666666666663</v>
      </c>
      <c r="G132" s="260">
        <v>579.23333333333323</v>
      </c>
      <c r="H132" s="260">
        <v>590.23333333333323</v>
      </c>
      <c r="I132" s="260">
        <v>593.66666666666663</v>
      </c>
      <c r="J132" s="260">
        <v>595.73333333333323</v>
      </c>
      <c r="K132" s="259">
        <v>591.6</v>
      </c>
      <c r="L132" s="259">
        <v>586.1</v>
      </c>
      <c r="M132" s="259">
        <v>21.819569999999999</v>
      </c>
      <c r="N132" s="1"/>
      <c r="O132" s="1"/>
    </row>
    <row r="133" spans="1:15" ht="12.75" customHeight="1">
      <c r="A133" s="30">
        <v>123</v>
      </c>
      <c r="B133" s="269" t="s">
        <v>249</v>
      </c>
      <c r="C133" s="259">
        <v>1901.2</v>
      </c>
      <c r="D133" s="260">
        <v>1883.0500000000002</v>
      </c>
      <c r="E133" s="260">
        <v>1842.2000000000003</v>
      </c>
      <c r="F133" s="260">
        <v>1783.2</v>
      </c>
      <c r="G133" s="260">
        <v>1742.3500000000001</v>
      </c>
      <c r="H133" s="260">
        <v>1942.0500000000004</v>
      </c>
      <c r="I133" s="260">
        <v>1982.9000000000003</v>
      </c>
      <c r="J133" s="260">
        <v>2041.9000000000005</v>
      </c>
      <c r="K133" s="259">
        <v>1923.9</v>
      </c>
      <c r="L133" s="259">
        <v>1824.05</v>
      </c>
      <c r="M133" s="259">
        <v>11.24051</v>
      </c>
      <c r="N133" s="1"/>
      <c r="O133" s="1"/>
    </row>
    <row r="134" spans="1:15" ht="12.75" customHeight="1">
      <c r="A134" s="30">
        <v>124</v>
      </c>
      <c r="B134" s="269" t="s">
        <v>861</v>
      </c>
      <c r="C134" s="259">
        <v>804.75</v>
      </c>
      <c r="D134" s="260">
        <v>805.55000000000007</v>
      </c>
      <c r="E134" s="260">
        <v>795.20000000000016</v>
      </c>
      <c r="F134" s="260">
        <v>785.65000000000009</v>
      </c>
      <c r="G134" s="260">
        <v>775.30000000000018</v>
      </c>
      <c r="H134" s="260">
        <v>815.10000000000014</v>
      </c>
      <c r="I134" s="260">
        <v>825.45</v>
      </c>
      <c r="J134" s="260">
        <v>835.00000000000011</v>
      </c>
      <c r="K134" s="259">
        <v>815.9</v>
      </c>
      <c r="L134" s="259">
        <v>796</v>
      </c>
      <c r="M134" s="259">
        <v>3.5597300000000001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2165.6</v>
      </c>
      <c r="D135" s="260">
        <v>2167.1166666666668</v>
      </c>
      <c r="E135" s="260">
        <v>2145.2333333333336</v>
      </c>
      <c r="F135" s="260">
        <v>2124.8666666666668</v>
      </c>
      <c r="G135" s="260">
        <v>2102.9833333333336</v>
      </c>
      <c r="H135" s="260">
        <v>2187.4833333333336</v>
      </c>
      <c r="I135" s="260">
        <v>2209.3666666666668</v>
      </c>
      <c r="J135" s="260">
        <v>2229.7333333333336</v>
      </c>
      <c r="K135" s="259">
        <v>2189</v>
      </c>
      <c r="L135" s="259">
        <v>2146.75</v>
      </c>
      <c r="M135" s="259">
        <v>2.6597400000000002</v>
      </c>
      <c r="N135" s="1"/>
      <c r="O135" s="1"/>
    </row>
    <row r="136" spans="1:15" ht="12.75" customHeight="1">
      <c r="A136" s="30">
        <v>126</v>
      </c>
      <c r="B136" s="269" t="s">
        <v>854</v>
      </c>
      <c r="C136" s="259">
        <v>339.4</v>
      </c>
      <c r="D136" s="260">
        <v>339.86666666666662</v>
      </c>
      <c r="E136" s="260">
        <v>332.53333333333325</v>
      </c>
      <c r="F136" s="260">
        <v>325.66666666666663</v>
      </c>
      <c r="G136" s="260">
        <v>318.33333333333326</v>
      </c>
      <c r="H136" s="260">
        <v>346.73333333333323</v>
      </c>
      <c r="I136" s="260">
        <v>354.06666666666661</v>
      </c>
      <c r="J136" s="260">
        <v>360.93333333333322</v>
      </c>
      <c r="K136" s="259">
        <v>347.2</v>
      </c>
      <c r="L136" s="259">
        <v>333</v>
      </c>
      <c r="M136" s="259">
        <v>37.638979999999997</v>
      </c>
      <c r="N136" s="1"/>
      <c r="O136" s="1"/>
    </row>
    <row r="137" spans="1:15" ht="12.75" customHeight="1">
      <c r="A137" s="30">
        <v>127</v>
      </c>
      <c r="B137" s="269" t="s">
        <v>338</v>
      </c>
      <c r="C137" s="259">
        <v>227.7</v>
      </c>
      <c r="D137" s="260">
        <v>227.75</v>
      </c>
      <c r="E137" s="260">
        <v>226.2</v>
      </c>
      <c r="F137" s="260">
        <v>224.7</v>
      </c>
      <c r="G137" s="260">
        <v>223.14999999999998</v>
      </c>
      <c r="H137" s="260">
        <v>229.25</v>
      </c>
      <c r="I137" s="260">
        <v>230.8</v>
      </c>
      <c r="J137" s="260">
        <v>232.3</v>
      </c>
      <c r="K137" s="259">
        <v>229.3</v>
      </c>
      <c r="L137" s="259">
        <v>226.25</v>
      </c>
      <c r="M137" s="259">
        <v>17.87388</v>
      </c>
      <c r="N137" s="1"/>
      <c r="O137" s="1"/>
    </row>
    <row r="138" spans="1:15" ht="12.75" customHeight="1">
      <c r="A138" s="30">
        <v>128</v>
      </c>
      <c r="B138" s="269" t="s">
        <v>820</v>
      </c>
      <c r="C138" s="259">
        <v>188.45</v>
      </c>
      <c r="D138" s="260">
        <v>188.66666666666666</v>
      </c>
      <c r="E138" s="260">
        <v>187.48333333333332</v>
      </c>
      <c r="F138" s="260">
        <v>186.51666666666665</v>
      </c>
      <c r="G138" s="260">
        <v>185.33333333333331</v>
      </c>
      <c r="H138" s="260">
        <v>189.63333333333333</v>
      </c>
      <c r="I138" s="260">
        <v>190.81666666666666</v>
      </c>
      <c r="J138" s="260">
        <v>191.78333333333333</v>
      </c>
      <c r="K138" s="259">
        <v>189.85</v>
      </c>
      <c r="L138" s="259">
        <v>187.7</v>
      </c>
      <c r="M138" s="259">
        <v>8.2645599999999995</v>
      </c>
      <c r="N138" s="1"/>
      <c r="O138" s="1"/>
    </row>
    <row r="139" spans="1:15" ht="12.75" customHeight="1">
      <c r="A139" s="30">
        <v>129</v>
      </c>
      <c r="B139" s="269" t="s">
        <v>250</v>
      </c>
      <c r="C139" s="259">
        <v>46.95</v>
      </c>
      <c r="D139" s="260">
        <v>47.433333333333337</v>
      </c>
      <c r="E139" s="260">
        <v>46.066666666666677</v>
      </c>
      <c r="F139" s="260">
        <v>45.183333333333337</v>
      </c>
      <c r="G139" s="260">
        <v>43.816666666666677</v>
      </c>
      <c r="H139" s="260">
        <v>48.316666666666677</v>
      </c>
      <c r="I139" s="260">
        <v>49.683333333333337</v>
      </c>
      <c r="J139" s="260">
        <v>50.566666666666677</v>
      </c>
      <c r="K139" s="259">
        <v>48.8</v>
      </c>
      <c r="L139" s="259">
        <v>46.55</v>
      </c>
      <c r="M139" s="259">
        <v>15.711180000000001</v>
      </c>
      <c r="N139" s="1"/>
      <c r="O139" s="1"/>
    </row>
    <row r="140" spans="1:15" ht="12.75" customHeight="1">
      <c r="A140" s="30">
        <v>130</v>
      </c>
      <c r="B140" s="269" t="s">
        <v>339</v>
      </c>
      <c r="C140" s="259">
        <v>232.5</v>
      </c>
      <c r="D140" s="260">
        <v>234.20000000000002</v>
      </c>
      <c r="E140" s="260">
        <v>229.80000000000004</v>
      </c>
      <c r="F140" s="260">
        <v>227.10000000000002</v>
      </c>
      <c r="G140" s="260">
        <v>222.70000000000005</v>
      </c>
      <c r="H140" s="260">
        <v>236.90000000000003</v>
      </c>
      <c r="I140" s="260">
        <v>241.3</v>
      </c>
      <c r="J140" s="260">
        <v>244.00000000000003</v>
      </c>
      <c r="K140" s="259">
        <v>238.6</v>
      </c>
      <c r="L140" s="259">
        <v>231.5</v>
      </c>
      <c r="M140" s="259">
        <v>1.53793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3409.05</v>
      </c>
      <c r="D141" s="260">
        <v>3407.6833333333329</v>
      </c>
      <c r="E141" s="260">
        <v>3390.3666666666659</v>
      </c>
      <c r="F141" s="260">
        <v>3371.6833333333329</v>
      </c>
      <c r="G141" s="260">
        <v>3354.3666666666659</v>
      </c>
      <c r="H141" s="260">
        <v>3426.3666666666659</v>
      </c>
      <c r="I141" s="260">
        <v>3443.6833333333325</v>
      </c>
      <c r="J141" s="260">
        <v>3462.3666666666659</v>
      </c>
      <c r="K141" s="259">
        <v>3425</v>
      </c>
      <c r="L141" s="259">
        <v>3389</v>
      </c>
      <c r="M141" s="259">
        <v>2.6644600000000001</v>
      </c>
      <c r="N141" s="1"/>
      <c r="O141" s="1"/>
    </row>
    <row r="142" spans="1:15" ht="12.75" customHeight="1">
      <c r="A142" s="30">
        <v>132</v>
      </c>
      <c r="B142" s="269" t="s">
        <v>251</v>
      </c>
      <c r="C142" s="259">
        <v>4385.3500000000004</v>
      </c>
      <c r="D142" s="260">
        <v>4343.45</v>
      </c>
      <c r="E142" s="260">
        <v>4296.8999999999996</v>
      </c>
      <c r="F142" s="260">
        <v>4208.45</v>
      </c>
      <c r="G142" s="260">
        <v>4161.8999999999996</v>
      </c>
      <c r="H142" s="260">
        <v>4431.8999999999996</v>
      </c>
      <c r="I142" s="260">
        <v>4478.4500000000007</v>
      </c>
      <c r="J142" s="260">
        <v>4566.8999999999996</v>
      </c>
      <c r="K142" s="259">
        <v>4390</v>
      </c>
      <c r="L142" s="259">
        <v>4255</v>
      </c>
      <c r="M142" s="259">
        <v>2.5046200000000001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2438.75</v>
      </c>
      <c r="D143" s="260">
        <v>2445.9333333333329</v>
      </c>
      <c r="E143" s="260">
        <v>2422.9166666666661</v>
      </c>
      <c r="F143" s="260">
        <v>2407.083333333333</v>
      </c>
      <c r="G143" s="260">
        <v>2384.0666666666662</v>
      </c>
      <c r="H143" s="260">
        <v>2461.766666666666</v>
      </c>
      <c r="I143" s="260">
        <v>2484.7833333333333</v>
      </c>
      <c r="J143" s="260">
        <v>2500.6166666666659</v>
      </c>
      <c r="K143" s="259">
        <v>2468.9499999999998</v>
      </c>
      <c r="L143" s="259">
        <v>2430.1</v>
      </c>
      <c r="M143" s="259">
        <v>2.22763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4474.3500000000004</v>
      </c>
      <c r="D144" s="260">
        <v>4484.3166666666666</v>
      </c>
      <c r="E144" s="260">
        <v>4436.833333333333</v>
      </c>
      <c r="F144" s="260">
        <v>4399.3166666666666</v>
      </c>
      <c r="G144" s="260">
        <v>4351.833333333333</v>
      </c>
      <c r="H144" s="260">
        <v>4521.833333333333</v>
      </c>
      <c r="I144" s="260">
        <v>4569.3166666666666</v>
      </c>
      <c r="J144" s="260">
        <v>4606.833333333333</v>
      </c>
      <c r="K144" s="259">
        <v>4531.8</v>
      </c>
      <c r="L144" s="259">
        <v>4446.8</v>
      </c>
      <c r="M144" s="259">
        <v>3.8734600000000001</v>
      </c>
      <c r="N144" s="1"/>
      <c r="O144" s="1"/>
    </row>
    <row r="145" spans="1:15" ht="12.75" customHeight="1">
      <c r="A145" s="30">
        <v>135</v>
      </c>
      <c r="B145" s="269" t="s">
        <v>340</v>
      </c>
      <c r="C145" s="259">
        <v>596.95000000000005</v>
      </c>
      <c r="D145" s="260">
        <v>599.06666666666672</v>
      </c>
      <c r="E145" s="260">
        <v>591.28333333333342</v>
      </c>
      <c r="F145" s="260">
        <v>585.61666666666667</v>
      </c>
      <c r="G145" s="260">
        <v>577.83333333333337</v>
      </c>
      <c r="H145" s="260">
        <v>604.73333333333346</v>
      </c>
      <c r="I145" s="260">
        <v>612.51666666666677</v>
      </c>
      <c r="J145" s="260">
        <v>618.18333333333351</v>
      </c>
      <c r="K145" s="259">
        <v>606.85</v>
      </c>
      <c r="L145" s="259">
        <v>593.4</v>
      </c>
      <c r="M145" s="259">
        <v>1.4913700000000001</v>
      </c>
      <c r="N145" s="1"/>
      <c r="O145" s="1"/>
    </row>
    <row r="146" spans="1:15" ht="12.75" customHeight="1">
      <c r="A146" s="30">
        <v>136</v>
      </c>
      <c r="B146" s="269" t="s">
        <v>341</v>
      </c>
      <c r="C146" s="259">
        <v>175.95</v>
      </c>
      <c r="D146" s="260">
        <v>177.66666666666666</v>
      </c>
      <c r="E146" s="260">
        <v>173.38333333333333</v>
      </c>
      <c r="F146" s="260">
        <v>170.81666666666666</v>
      </c>
      <c r="G146" s="260">
        <v>166.53333333333333</v>
      </c>
      <c r="H146" s="260">
        <v>180.23333333333332</v>
      </c>
      <c r="I146" s="260">
        <v>184.51666666666668</v>
      </c>
      <c r="J146" s="260">
        <v>187.08333333333331</v>
      </c>
      <c r="K146" s="259">
        <v>181.95</v>
      </c>
      <c r="L146" s="259">
        <v>175.1</v>
      </c>
      <c r="M146" s="259">
        <v>7.1516599999999997</v>
      </c>
      <c r="N146" s="1"/>
      <c r="O146" s="1"/>
    </row>
    <row r="147" spans="1:15" ht="12.75" customHeight="1">
      <c r="A147" s="30">
        <v>137</v>
      </c>
      <c r="B147" s="269" t="s">
        <v>342</v>
      </c>
      <c r="C147" s="259">
        <v>160.4</v>
      </c>
      <c r="D147" s="260">
        <v>161.15</v>
      </c>
      <c r="E147" s="260">
        <v>158.70000000000002</v>
      </c>
      <c r="F147" s="260">
        <v>157</v>
      </c>
      <c r="G147" s="260">
        <v>154.55000000000001</v>
      </c>
      <c r="H147" s="260">
        <v>162.85000000000002</v>
      </c>
      <c r="I147" s="260">
        <v>165.3</v>
      </c>
      <c r="J147" s="260">
        <v>167.00000000000003</v>
      </c>
      <c r="K147" s="259">
        <v>163.6</v>
      </c>
      <c r="L147" s="259">
        <v>159.44999999999999</v>
      </c>
      <c r="M147" s="259">
        <v>2.4032200000000001</v>
      </c>
      <c r="N147" s="1"/>
      <c r="O147" s="1"/>
    </row>
    <row r="148" spans="1:15" ht="12.75" customHeight="1">
      <c r="A148" s="30">
        <v>138</v>
      </c>
      <c r="B148" s="269" t="s">
        <v>821</v>
      </c>
      <c r="C148" s="259">
        <v>66.650000000000006</v>
      </c>
      <c r="D148" s="260">
        <v>66.3</v>
      </c>
      <c r="E148" s="260">
        <v>63.699999999999989</v>
      </c>
      <c r="F148" s="260">
        <v>60.749999999999993</v>
      </c>
      <c r="G148" s="260">
        <v>58.149999999999984</v>
      </c>
      <c r="H148" s="260">
        <v>69.25</v>
      </c>
      <c r="I148" s="260">
        <v>71.849999999999994</v>
      </c>
      <c r="J148" s="260">
        <v>74.8</v>
      </c>
      <c r="K148" s="259">
        <v>68.900000000000006</v>
      </c>
      <c r="L148" s="259">
        <v>63.35</v>
      </c>
      <c r="M148" s="259">
        <v>346.02226000000002</v>
      </c>
      <c r="N148" s="1"/>
      <c r="O148" s="1"/>
    </row>
    <row r="149" spans="1:15" ht="12.75" customHeight="1">
      <c r="A149" s="30">
        <v>139</v>
      </c>
      <c r="B149" s="269" t="s">
        <v>343</v>
      </c>
      <c r="C149" s="259">
        <v>66.45</v>
      </c>
      <c r="D149" s="260">
        <v>66.850000000000009</v>
      </c>
      <c r="E149" s="260">
        <v>65.65000000000002</v>
      </c>
      <c r="F149" s="260">
        <v>64.850000000000009</v>
      </c>
      <c r="G149" s="260">
        <v>63.65000000000002</v>
      </c>
      <c r="H149" s="260">
        <v>67.65000000000002</v>
      </c>
      <c r="I149" s="260">
        <v>68.850000000000009</v>
      </c>
      <c r="J149" s="260">
        <v>69.65000000000002</v>
      </c>
      <c r="K149" s="259">
        <v>68.05</v>
      </c>
      <c r="L149" s="259">
        <v>66.05</v>
      </c>
      <c r="M149" s="259">
        <v>10.066459999999999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3437.45</v>
      </c>
      <c r="D150" s="260">
        <v>3455.8166666666671</v>
      </c>
      <c r="E150" s="260">
        <v>3411.6333333333341</v>
      </c>
      <c r="F150" s="260">
        <v>3385.8166666666671</v>
      </c>
      <c r="G150" s="260">
        <v>3341.6333333333341</v>
      </c>
      <c r="H150" s="260">
        <v>3481.6333333333341</v>
      </c>
      <c r="I150" s="260">
        <v>3525.8166666666675</v>
      </c>
      <c r="J150" s="260">
        <v>3551.6333333333341</v>
      </c>
      <c r="K150" s="259">
        <v>3500</v>
      </c>
      <c r="L150" s="259">
        <v>3430</v>
      </c>
      <c r="M150" s="259">
        <v>5.18865</v>
      </c>
      <c r="N150" s="1"/>
      <c r="O150" s="1"/>
    </row>
    <row r="151" spans="1:15" ht="12.75" customHeight="1">
      <c r="A151" s="30">
        <v>141</v>
      </c>
      <c r="B151" s="269" t="s">
        <v>344</v>
      </c>
      <c r="C151" s="259">
        <v>486.25</v>
      </c>
      <c r="D151" s="260">
        <v>487.16666666666669</v>
      </c>
      <c r="E151" s="260">
        <v>481.33333333333337</v>
      </c>
      <c r="F151" s="260">
        <v>476.41666666666669</v>
      </c>
      <c r="G151" s="260">
        <v>470.58333333333337</v>
      </c>
      <c r="H151" s="260">
        <v>492.08333333333337</v>
      </c>
      <c r="I151" s="260">
        <v>497.91666666666674</v>
      </c>
      <c r="J151" s="260">
        <v>502.83333333333337</v>
      </c>
      <c r="K151" s="259">
        <v>493</v>
      </c>
      <c r="L151" s="259">
        <v>482.25</v>
      </c>
      <c r="M151" s="259">
        <v>3.2445300000000001</v>
      </c>
      <c r="N151" s="1"/>
      <c r="O151" s="1"/>
    </row>
    <row r="152" spans="1:15" ht="12.75" customHeight="1">
      <c r="A152" s="30">
        <v>142</v>
      </c>
      <c r="B152" s="269" t="s">
        <v>252</v>
      </c>
      <c r="C152" s="259">
        <v>463.55</v>
      </c>
      <c r="D152" s="260">
        <v>468.48333333333329</v>
      </c>
      <c r="E152" s="260">
        <v>455.96666666666658</v>
      </c>
      <c r="F152" s="260">
        <v>448.38333333333327</v>
      </c>
      <c r="G152" s="260">
        <v>435.86666666666656</v>
      </c>
      <c r="H152" s="260">
        <v>476.06666666666661</v>
      </c>
      <c r="I152" s="260">
        <v>488.58333333333337</v>
      </c>
      <c r="J152" s="260">
        <v>496.16666666666663</v>
      </c>
      <c r="K152" s="259">
        <v>481</v>
      </c>
      <c r="L152" s="259">
        <v>460.9</v>
      </c>
      <c r="M152" s="259">
        <v>3.9358</v>
      </c>
      <c r="N152" s="1"/>
      <c r="O152" s="1"/>
    </row>
    <row r="153" spans="1:15" ht="12.75" customHeight="1">
      <c r="A153" s="30">
        <v>143</v>
      </c>
      <c r="B153" s="269" t="s">
        <v>253</v>
      </c>
      <c r="C153" s="259">
        <v>1517.1</v>
      </c>
      <c r="D153" s="260">
        <v>1528.8999999999999</v>
      </c>
      <c r="E153" s="260">
        <v>1498.1999999999998</v>
      </c>
      <c r="F153" s="260">
        <v>1479.3</v>
      </c>
      <c r="G153" s="260">
        <v>1448.6</v>
      </c>
      <c r="H153" s="260">
        <v>1547.7999999999997</v>
      </c>
      <c r="I153" s="260">
        <v>1578.5</v>
      </c>
      <c r="J153" s="260">
        <v>1597.3999999999996</v>
      </c>
      <c r="K153" s="259">
        <v>1559.6</v>
      </c>
      <c r="L153" s="259">
        <v>1510</v>
      </c>
      <c r="M153" s="259">
        <v>0.26856999999999998</v>
      </c>
      <c r="N153" s="1"/>
      <c r="O153" s="1"/>
    </row>
    <row r="154" spans="1:15" ht="12.75" customHeight="1">
      <c r="A154" s="30">
        <v>144</v>
      </c>
      <c r="B154" s="269" t="s">
        <v>345</v>
      </c>
      <c r="C154" s="259">
        <v>82</v>
      </c>
      <c r="D154" s="260">
        <v>81.55</v>
      </c>
      <c r="E154" s="260">
        <v>80.599999999999994</v>
      </c>
      <c r="F154" s="260">
        <v>79.2</v>
      </c>
      <c r="G154" s="260">
        <v>78.25</v>
      </c>
      <c r="H154" s="260">
        <v>82.949999999999989</v>
      </c>
      <c r="I154" s="260">
        <v>83.9</v>
      </c>
      <c r="J154" s="260">
        <v>85.299999999999983</v>
      </c>
      <c r="K154" s="259">
        <v>82.5</v>
      </c>
      <c r="L154" s="259">
        <v>80.150000000000006</v>
      </c>
      <c r="M154" s="259">
        <v>43.286569999999998</v>
      </c>
      <c r="N154" s="1"/>
      <c r="O154" s="1"/>
    </row>
    <row r="155" spans="1:15" ht="12.75" customHeight="1">
      <c r="A155" s="30">
        <v>145</v>
      </c>
      <c r="B155" s="269" t="s">
        <v>776</v>
      </c>
      <c r="C155" s="259">
        <v>56.25</v>
      </c>
      <c r="D155" s="260">
        <v>56.783333333333339</v>
      </c>
      <c r="E155" s="260">
        <v>55.166666666666679</v>
      </c>
      <c r="F155" s="260">
        <v>54.083333333333343</v>
      </c>
      <c r="G155" s="260">
        <v>52.466666666666683</v>
      </c>
      <c r="H155" s="260">
        <v>57.866666666666674</v>
      </c>
      <c r="I155" s="260">
        <v>59.483333333333334</v>
      </c>
      <c r="J155" s="260">
        <v>60.56666666666667</v>
      </c>
      <c r="K155" s="259">
        <v>58.4</v>
      </c>
      <c r="L155" s="259">
        <v>55.7</v>
      </c>
      <c r="M155" s="259">
        <v>24.805399999999999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2346.6</v>
      </c>
      <c r="D156" s="260">
        <v>2325.9833333333331</v>
      </c>
      <c r="E156" s="260">
        <v>2293.6166666666663</v>
      </c>
      <c r="F156" s="260">
        <v>2240.6333333333332</v>
      </c>
      <c r="G156" s="260">
        <v>2208.2666666666664</v>
      </c>
      <c r="H156" s="260">
        <v>2378.9666666666662</v>
      </c>
      <c r="I156" s="260">
        <v>2411.333333333333</v>
      </c>
      <c r="J156" s="260">
        <v>2464.3166666666662</v>
      </c>
      <c r="K156" s="259">
        <v>2358.35</v>
      </c>
      <c r="L156" s="259">
        <v>2273</v>
      </c>
      <c r="M156" s="259">
        <v>8.8371600000000008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188.25</v>
      </c>
      <c r="D157" s="260">
        <v>188.5</v>
      </c>
      <c r="E157" s="260">
        <v>186.85</v>
      </c>
      <c r="F157" s="260">
        <v>185.45</v>
      </c>
      <c r="G157" s="260">
        <v>183.79999999999998</v>
      </c>
      <c r="H157" s="260">
        <v>189.9</v>
      </c>
      <c r="I157" s="260">
        <v>191.54999999999998</v>
      </c>
      <c r="J157" s="260">
        <v>192.95000000000002</v>
      </c>
      <c r="K157" s="259">
        <v>190.15</v>
      </c>
      <c r="L157" s="259">
        <v>187.1</v>
      </c>
      <c r="M157" s="259">
        <v>30.465140000000002</v>
      </c>
      <c r="N157" s="1"/>
      <c r="O157" s="1"/>
    </row>
    <row r="158" spans="1:15" ht="12.75" customHeight="1">
      <c r="A158" s="30">
        <v>148</v>
      </c>
      <c r="B158" s="269" t="s">
        <v>346</v>
      </c>
      <c r="C158" s="259">
        <v>286.89999999999998</v>
      </c>
      <c r="D158" s="260">
        <v>286.91666666666669</v>
      </c>
      <c r="E158" s="260">
        <v>284.03333333333336</v>
      </c>
      <c r="F158" s="260">
        <v>281.16666666666669</v>
      </c>
      <c r="G158" s="260">
        <v>278.28333333333336</v>
      </c>
      <c r="H158" s="260">
        <v>289.78333333333336</v>
      </c>
      <c r="I158" s="260">
        <v>292.66666666666669</v>
      </c>
      <c r="J158" s="260">
        <v>295.53333333333336</v>
      </c>
      <c r="K158" s="259">
        <v>289.8</v>
      </c>
      <c r="L158" s="259">
        <v>284.05</v>
      </c>
      <c r="M158" s="259">
        <v>1.4250100000000001</v>
      </c>
      <c r="N158" s="1"/>
      <c r="O158" s="1"/>
    </row>
    <row r="159" spans="1:15" ht="12.75" customHeight="1">
      <c r="A159" s="30">
        <v>149</v>
      </c>
      <c r="B159" s="269" t="s">
        <v>810</v>
      </c>
      <c r="C159" s="259">
        <v>171.4</v>
      </c>
      <c r="D159" s="260">
        <v>172.6</v>
      </c>
      <c r="E159" s="260">
        <v>169.6</v>
      </c>
      <c r="F159" s="260">
        <v>167.8</v>
      </c>
      <c r="G159" s="260">
        <v>164.8</v>
      </c>
      <c r="H159" s="260">
        <v>174.39999999999998</v>
      </c>
      <c r="I159" s="260">
        <v>177.39999999999998</v>
      </c>
      <c r="J159" s="260">
        <v>179.19999999999996</v>
      </c>
      <c r="K159" s="259">
        <v>175.6</v>
      </c>
      <c r="L159" s="259">
        <v>170.8</v>
      </c>
      <c r="M159" s="259">
        <v>130.74689000000001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132.69999999999999</v>
      </c>
      <c r="D160" s="260">
        <v>132.95000000000002</v>
      </c>
      <c r="E160" s="260">
        <v>131.00000000000003</v>
      </c>
      <c r="F160" s="260">
        <v>129.30000000000001</v>
      </c>
      <c r="G160" s="260">
        <v>127.35000000000002</v>
      </c>
      <c r="H160" s="260">
        <v>134.65000000000003</v>
      </c>
      <c r="I160" s="260">
        <v>136.60000000000002</v>
      </c>
      <c r="J160" s="260">
        <v>138.30000000000004</v>
      </c>
      <c r="K160" s="259">
        <v>134.9</v>
      </c>
      <c r="L160" s="259">
        <v>131.25</v>
      </c>
      <c r="M160" s="259">
        <v>105.35474000000001</v>
      </c>
      <c r="N160" s="1"/>
      <c r="O160" s="1"/>
    </row>
    <row r="161" spans="1:15" ht="12.75" customHeight="1">
      <c r="A161" s="30">
        <v>151</v>
      </c>
      <c r="B161" s="269" t="s">
        <v>777</v>
      </c>
      <c r="C161" s="259">
        <v>145.19999999999999</v>
      </c>
      <c r="D161" s="260">
        <v>145.88333333333333</v>
      </c>
      <c r="E161" s="260">
        <v>143.76666666666665</v>
      </c>
      <c r="F161" s="260">
        <v>142.33333333333331</v>
      </c>
      <c r="G161" s="260">
        <v>140.21666666666664</v>
      </c>
      <c r="H161" s="260">
        <v>147.31666666666666</v>
      </c>
      <c r="I161" s="260">
        <v>149.43333333333334</v>
      </c>
      <c r="J161" s="260">
        <v>150.86666666666667</v>
      </c>
      <c r="K161" s="259">
        <v>148</v>
      </c>
      <c r="L161" s="259">
        <v>144.44999999999999</v>
      </c>
      <c r="M161" s="259">
        <v>2.9977900000000002</v>
      </c>
      <c r="N161" s="1"/>
      <c r="O161" s="1"/>
    </row>
    <row r="162" spans="1:15" ht="12.75" customHeight="1">
      <c r="A162" s="30">
        <v>152</v>
      </c>
      <c r="B162" s="269" t="s">
        <v>347</v>
      </c>
      <c r="C162" s="259">
        <v>6157.4</v>
      </c>
      <c r="D162" s="260">
        <v>6195.8</v>
      </c>
      <c r="E162" s="260">
        <v>6093.6</v>
      </c>
      <c r="F162" s="260">
        <v>6029.8</v>
      </c>
      <c r="G162" s="260">
        <v>5927.6</v>
      </c>
      <c r="H162" s="260">
        <v>6259.6</v>
      </c>
      <c r="I162" s="260">
        <v>6361.7999999999993</v>
      </c>
      <c r="J162" s="260">
        <v>6425.6</v>
      </c>
      <c r="K162" s="259">
        <v>6298</v>
      </c>
      <c r="L162" s="259">
        <v>6132</v>
      </c>
      <c r="M162" s="259">
        <v>0.34154000000000001</v>
      </c>
      <c r="N162" s="1"/>
      <c r="O162" s="1"/>
    </row>
    <row r="163" spans="1:15" ht="12.75" customHeight="1">
      <c r="A163" s="30">
        <v>153</v>
      </c>
      <c r="B163" s="269" t="s">
        <v>348</v>
      </c>
      <c r="C163" s="259">
        <v>574.54999999999995</v>
      </c>
      <c r="D163" s="260">
        <v>569.75</v>
      </c>
      <c r="E163" s="260">
        <v>560.5</v>
      </c>
      <c r="F163" s="260">
        <v>546.45000000000005</v>
      </c>
      <c r="G163" s="260">
        <v>537.20000000000005</v>
      </c>
      <c r="H163" s="260">
        <v>583.79999999999995</v>
      </c>
      <c r="I163" s="260">
        <v>593.04999999999995</v>
      </c>
      <c r="J163" s="260">
        <v>607.09999999999991</v>
      </c>
      <c r="K163" s="259">
        <v>579</v>
      </c>
      <c r="L163" s="259">
        <v>555.70000000000005</v>
      </c>
      <c r="M163" s="259">
        <v>3.8127300000000002</v>
      </c>
      <c r="N163" s="1"/>
      <c r="O163" s="1"/>
    </row>
    <row r="164" spans="1:15" ht="12.75" customHeight="1">
      <c r="A164" s="30">
        <v>154</v>
      </c>
      <c r="B164" s="269" t="s">
        <v>349</v>
      </c>
      <c r="C164" s="259">
        <v>158</v>
      </c>
      <c r="D164" s="260">
        <v>159.41666666666666</v>
      </c>
      <c r="E164" s="260">
        <v>155.33333333333331</v>
      </c>
      <c r="F164" s="260">
        <v>152.66666666666666</v>
      </c>
      <c r="G164" s="260">
        <v>148.58333333333331</v>
      </c>
      <c r="H164" s="260">
        <v>162.08333333333331</v>
      </c>
      <c r="I164" s="260">
        <v>166.16666666666663</v>
      </c>
      <c r="J164" s="260">
        <v>168.83333333333331</v>
      </c>
      <c r="K164" s="259">
        <v>163.5</v>
      </c>
      <c r="L164" s="259">
        <v>156.75</v>
      </c>
      <c r="M164" s="259">
        <v>11.693379999999999</v>
      </c>
      <c r="N164" s="1"/>
      <c r="O164" s="1"/>
    </row>
    <row r="165" spans="1:15" ht="12.75" customHeight="1">
      <c r="A165" s="30">
        <v>155</v>
      </c>
      <c r="B165" s="269" t="s">
        <v>350</v>
      </c>
      <c r="C165" s="259">
        <v>112.35</v>
      </c>
      <c r="D165" s="260">
        <v>112.36666666666667</v>
      </c>
      <c r="E165" s="260">
        <v>111.08333333333334</v>
      </c>
      <c r="F165" s="260">
        <v>109.81666666666666</v>
      </c>
      <c r="G165" s="260">
        <v>108.53333333333333</v>
      </c>
      <c r="H165" s="260">
        <v>113.63333333333335</v>
      </c>
      <c r="I165" s="260">
        <v>114.91666666666669</v>
      </c>
      <c r="J165" s="260">
        <v>116.18333333333337</v>
      </c>
      <c r="K165" s="259">
        <v>113.65</v>
      </c>
      <c r="L165" s="259">
        <v>111.1</v>
      </c>
      <c r="M165" s="259">
        <v>57.14772</v>
      </c>
      <c r="N165" s="1"/>
      <c r="O165" s="1"/>
    </row>
    <row r="166" spans="1:15" ht="12.75" customHeight="1">
      <c r="A166" s="30">
        <v>156</v>
      </c>
      <c r="B166" s="269" t="s">
        <v>254</v>
      </c>
      <c r="C166" s="259">
        <v>291</v>
      </c>
      <c r="D166" s="260">
        <v>291.38333333333333</v>
      </c>
      <c r="E166" s="260">
        <v>287.76666666666665</v>
      </c>
      <c r="F166" s="260">
        <v>284.5333333333333</v>
      </c>
      <c r="G166" s="260">
        <v>280.91666666666663</v>
      </c>
      <c r="H166" s="260">
        <v>294.61666666666667</v>
      </c>
      <c r="I166" s="260">
        <v>298.23333333333335</v>
      </c>
      <c r="J166" s="260">
        <v>301.4666666666667</v>
      </c>
      <c r="K166" s="259">
        <v>295</v>
      </c>
      <c r="L166" s="259">
        <v>288.14999999999998</v>
      </c>
      <c r="M166" s="259">
        <v>9.8340599999999991</v>
      </c>
      <c r="N166" s="1"/>
      <c r="O166" s="1"/>
    </row>
    <row r="167" spans="1:15" ht="12.75" customHeight="1">
      <c r="A167" s="30">
        <v>157</v>
      </c>
      <c r="B167" s="269" t="s">
        <v>822</v>
      </c>
      <c r="C167" s="259">
        <v>1203.75</v>
      </c>
      <c r="D167" s="260">
        <v>1185.9833333333333</v>
      </c>
      <c r="E167" s="260">
        <v>1152.1666666666667</v>
      </c>
      <c r="F167" s="260">
        <v>1100.5833333333335</v>
      </c>
      <c r="G167" s="260">
        <v>1066.7666666666669</v>
      </c>
      <c r="H167" s="260">
        <v>1237.5666666666666</v>
      </c>
      <c r="I167" s="260">
        <v>1271.3833333333332</v>
      </c>
      <c r="J167" s="260">
        <v>1322.9666666666665</v>
      </c>
      <c r="K167" s="259">
        <v>1219.8</v>
      </c>
      <c r="L167" s="259">
        <v>1134.4000000000001</v>
      </c>
      <c r="M167" s="259">
        <v>0.15497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93.65</v>
      </c>
      <c r="D168" s="260">
        <v>94.183333333333337</v>
      </c>
      <c r="E168" s="260">
        <v>92.966666666666669</v>
      </c>
      <c r="F168" s="260">
        <v>92.283333333333331</v>
      </c>
      <c r="G168" s="260">
        <v>91.066666666666663</v>
      </c>
      <c r="H168" s="260">
        <v>94.866666666666674</v>
      </c>
      <c r="I168" s="260">
        <v>96.083333333333343</v>
      </c>
      <c r="J168" s="260">
        <v>96.76666666666668</v>
      </c>
      <c r="K168" s="259">
        <v>95.4</v>
      </c>
      <c r="L168" s="259">
        <v>93.5</v>
      </c>
      <c r="M168" s="259">
        <v>94.338579999999993</v>
      </c>
      <c r="N168" s="1"/>
      <c r="O168" s="1"/>
    </row>
    <row r="169" spans="1:15" ht="12.75" customHeight="1">
      <c r="A169" s="30">
        <v>159</v>
      </c>
      <c r="B169" s="269" t="s">
        <v>352</v>
      </c>
      <c r="C169" s="259">
        <v>1952.3</v>
      </c>
      <c r="D169" s="260">
        <v>1951.1166666666668</v>
      </c>
      <c r="E169" s="260">
        <v>1932.2333333333336</v>
      </c>
      <c r="F169" s="260">
        <v>1912.1666666666667</v>
      </c>
      <c r="G169" s="260">
        <v>1893.2833333333335</v>
      </c>
      <c r="H169" s="260">
        <v>1971.1833333333336</v>
      </c>
      <c r="I169" s="260">
        <v>1990.0666666666668</v>
      </c>
      <c r="J169" s="260">
        <v>2010.1333333333337</v>
      </c>
      <c r="K169" s="259">
        <v>1970</v>
      </c>
      <c r="L169" s="259">
        <v>1931.05</v>
      </c>
      <c r="M169" s="259">
        <v>0.68140000000000001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42.75</v>
      </c>
      <c r="D170" s="260">
        <v>42.833333333333336</v>
      </c>
      <c r="E170" s="260">
        <v>42.416666666666671</v>
      </c>
      <c r="F170" s="260">
        <v>42.083333333333336</v>
      </c>
      <c r="G170" s="260">
        <v>41.666666666666671</v>
      </c>
      <c r="H170" s="260">
        <v>43.166666666666671</v>
      </c>
      <c r="I170" s="260">
        <v>43.583333333333343</v>
      </c>
      <c r="J170" s="260">
        <v>43.916666666666671</v>
      </c>
      <c r="K170" s="259">
        <v>43.25</v>
      </c>
      <c r="L170" s="259">
        <v>42.5</v>
      </c>
      <c r="M170" s="259">
        <v>176.35621</v>
      </c>
      <c r="N170" s="1"/>
      <c r="O170" s="1"/>
    </row>
    <row r="171" spans="1:15" ht="12.75" customHeight="1">
      <c r="A171" s="30">
        <v>161</v>
      </c>
      <c r="B171" s="269" t="s">
        <v>353</v>
      </c>
      <c r="C171" s="259">
        <v>2817.4</v>
      </c>
      <c r="D171" s="260">
        <v>2813.75</v>
      </c>
      <c r="E171" s="260">
        <v>2787.55</v>
      </c>
      <c r="F171" s="260">
        <v>2757.7000000000003</v>
      </c>
      <c r="G171" s="260">
        <v>2731.5000000000005</v>
      </c>
      <c r="H171" s="260">
        <v>2843.6</v>
      </c>
      <c r="I171" s="260">
        <v>2869.7999999999997</v>
      </c>
      <c r="J171" s="260">
        <v>2899.6499999999996</v>
      </c>
      <c r="K171" s="259">
        <v>2839.95</v>
      </c>
      <c r="L171" s="259">
        <v>2783.9</v>
      </c>
      <c r="M171" s="259">
        <v>7.9890000000000003E-2</v>
      </c>
      <c r="N171" s="1"/>
      <c r="O171" s="1"/>
    </row>
    <row r="172" spans="1:15" ht="12.75" customHeight="1">
      <c r="A172" s="30">
        <v>162</v>
      </c>
      <c r="B172" s="269" t="s">
        <v>354</v>
      </c>
      <c r="C172" s="259">
        <v>3434.4</v>
      </c>
      <c r="D172" s="260">
        <v>3415.1333333333332</v>
      </c>
      <c r="E172" s="260">
        <v>3385.2666666666664</v>
      </c>
      <c r="F172" s="260">
        <v>3336.1333333333332</v>
      </c>
      <c r="G172" s="260">
        <v>3306.2666666666664</v>
      </c>
      <c r="H172" s="260">
        <v>3464.2666666666664</v>
      </c>
      <c r="I172" s="260">
        <v>3494.1333333333332</v>
      </c>
      <c r="J172" s="260">
        <v>3543.2666666666664</v>
      </c>
      <c r="K172" s="259">
        <v>3445</v>
      </c>
      <c r="L172" s="259">
        <v>3366</v>
      </c>
      <c r="M172" s="259">
        <v>5.391E-2</v>
      </c>
      <c r="N172" s="1"/>
      <c r="O172" s="1"/>
    </row>
    <row r="173" spans="1:15" ht="12.75" customHeight="1">
      <c r="A173" s="30">
        <v>163</v>
      </c>
      <c r="B173" s="269" t="s">
        <v>355</v>
      </c>
      <c r="C173" s="259">
        <v>144.55000000000001</v>
      </c>
      <c r="D173" s="260">
        <v>145.71666666666667</v>
      </c>
      <c r="E173" s="260">
        <v>141.53333333333333</v>
      </c>
      <c r="F173" s="260">
        <v>138.51666666666665</v>
      </c>
      <c r="G173" s="260">
        <v>134.33333333333331</v>
      </c>
      <c r="H173" s="260">
        <v>148.73333333333335</v>
      </c>
      <c r="I173" s="260">
        <v>152.91666666666669</v>
      </c>
      <c r="J173" s="260">
        <v>155.93333333333337</v>
      </c>
      <c r="K173" s="259">
        <v>149.9</v>
      </c>
      <c r="L173" s="259">
        <v>142.69999999999999</v>
      </c>
      <c r="M173" s="259">
        <v>8.0364699999999996</v>
      </c>
      <c r="N173" s="1"/>
      <c r="O173" s="1"/>
    </row>
    <row r="174" spans="1:15" ht="12.75" customHeight="1">
      <c r="A174" s="30">
        <v>164</v>
      </c>
      <c r="B174" s="269" t="s">
        <v>255</v>
      </c>
      <c r="C174" s="259">
        <v>1752.95</v>
      </c>
      <c r="D174" s="260">
        <v>1765.0833333333333</v>
      </c>
      <c r="E174" s="260">
        <v>1725.1666666666665</v>
      </c>
      <c r="F174" s="260">
        <v>1697.3833333333332</v>
      </c>
      <c r="G174" s="260">
        <v>1657.4666666666665</v>
      </c>
      <c r="H174" s="260">
        <v>1792.8666666666666</v>
      </c>
      <c r="I174" s="260">
        <v>1832.7833333333331</v>
      </c>
      <c r="J174" s="260">
        <v>1860.5666666666666</v>
      </c>
      <c r="K174" s="259">
        <v>1805</v>
      </c>
      <c r="L174" s="259">
        <v>1737.3</v>
      </c>
      <c r="M174" s="259">
        <v>5.5050100000000004</v>
      </c>
      <c r="N174" s="1"/>
      <c r="O174" s="1"/>
    </row>
    <row r="175" spans="1:15" ht="12.75" customHeight="1">
      <c r="A175" s="30">
        <v>165</v>
      </c>
      <c r="B175" s="269" t="s">
        <v>356</v>
      </c>
      <c r="C175" s="259">
        <v>1319.2</v>
      </c>
      <c r="D175" s="260">
        <v>1326.45</v>
      </c>
      <c r="E175" s="260">
        <v>1307.2</v>
      </c>
      <c r="F175" s="260">
        <v>1295.2</v>
      </c>
      <c r="G175" s="260">
        <v>1275.95</v>
      </c>
      <c r="H175" s="260">
        <v>1338.45</v>
      </c>
      <c r="I175" s="260">
        <v>1357.7</v>
      </c>
      <c r="J175" s="260">
        <v>1369.7</v>
      </c>
      <c r="K175" s="259">
        <v>1345.7</v>
      </c>
      <c r="L175" s="259">
        <v>1314.45</v>
      </c>
      <c r="M175" s="259">
        <v>0.55979999999999996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430.7</v>
      </c>
      <c r="D176" s="260">
        <v>431.48333333333335</v>
      </c>
      <c r="E176" s="260">
        <v>426.9666666666667</v>
      </c>
      <c r="F176" s="260">
        <v>423.23333333333335</v>
      </c>
      <c r="G176" s="260">
        <v>418.7166666666667</v>
      </c>
      <c r="H176" s="260">
        <v>435.2166666666667</v>
      </c>
      <c r="I176" s="260">
        <v>439.73333333333335</v>
      </c>
      <c r="J176" s="260">
        <v>443.4666666666667</v>
      </c>
      <c r="K176" s="259">
        <v>436</v>
      </c>
      <c r="L176" s="259">
        <v>427.75</v>
      </c>
      <c r="M176" s="259">
        <v>5.1115500000000003</v>
      </c>
      <c r="N176" s="1"/>
      <c r="O176" s="1"/>
    </row>
    <row r="177" spans="1:15" ht="12.75" customHeight="1">
      <c r="A177" s="30">
        <v>167</v>
      </c>
      <c r="B177" s="269" t="s">
        <v>823</v>
      </c>
      <c r="C177" s="259">
        <v>1219.7</v>
      </c>
      <c r="D177" s="260">
        <v>1229.8166666666666</v>
      </c>
      <c r="E177" s="260">
        <v>1191.3333333333333</v>
      </c>
      <c r="F177" s="260">
        <v>1162.9666666666667</v>
      </c>
      <c r="G177" s="260">
        <v>1124.4833333333333</v>
      </c>
      <c r="H177" s="260">
        <v>1258.1833333333332</v>
      </c>
      <c r="I177" s="260">
        <v>1296.6666666666667</v>
      </c>
      <c r="J177" s="260">
        <v>1325.0333333333331</v>
      </c>
      <c r="K177" s="259">
        <v>1268.3</v>
      </c>
      <c r="L177" s="259">
        <v>1201.45</v>
      </c>
      <c r="M177" s="259">
        <v>2.0347300000000001</v>
      </c>
      <c r="N177" s="1"/>
      <c r="O177" s="1"/>
    </row>
    <row r="178" spans="1:15" ht="12.75" customHeight="1">
      <c r="A178" s="30">
        <v>168</v>
      </c>
      <c r="B178" s="269" t="s">
        <v>357</v>
      </c>
      <c r="C178" s="259">
        <v>1817.65</v>
      </c>
      <c r="D178" s="260">
        <v>1811.9666666666665</v>
      </c>
      <c r="E178" s="260">
        <v>1791.9333333333329</v>
      </c>
      <c r="F178" s="260">
        <v>1766.2166666666665</v>
      </c>
      <c r="G178" s="260">
        <v>1746.1833333333329</v>
      </c>
      <c r="H178" s="260">
        <v>1837.6833333333329</v>
      </c>
      <c r="I178" s="260">
        <v>1857.7166666666662</v>
      </c>
      <c r="J178" s="260">
        <v>1883.4333333333329</v>
      </c>
      <c r="K178" s="259">
        <v>1832</v>
      </c>
      <c r="L178" s="259">
        <v>1786.25</v>
      </c>
      <c r="M178" s="259">
        <v>1.0227900000000001</v>
      </c>
      <c r="N178" s="1"/>
      <c r="O178" s="1"/>
    </row>
    <row r="179" spans="1:15" ht="12.75" customHeight="1">
      <c r="A179" s="30">
        <v>169</v>
      </c>
      <c r="B179" s="269" t="s">
        <v>256</v>
      </c>
      <c r="C179" s="259">
        <v>481.8</v>
      </c>
      <c r="D179" s="260">
        <v>481.40000000000003</v>
      </c>
      <c r="E179" s="260">
        <v>478.40000000000009</v>
      </c>
      <c r="F179" s="260">
        <v>475.00000000000006</v>
      </c>
      <c r="G179" s="260">
        <v>472.00000000000011</v>
      </c>
      <c r="H179" s="260">
        <v>484.80000000000007</v>
      </c>
      <c r="I179" s="260">
        <v>487.79999999999995</v>
      </c>
      <c r="J179" s="260">
        <v>491.20000000000005</v>
      </c>
      <c r="K179" s="259">
        <v>484.4</v>
      </c>
      <c r="L179" s="259">
        <v>478</v>
      </c>
      <c r="M179" s="259">
        <v>0.64288999999999996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877.25</v>
      </c>
      <c r="D180" s="260">
        <v>875.91666666666663</v>
      </c>
      <c r="E180" s="260">
        <v>865.38333333333321</v>
      </c>
      <c r="F180" s="260">
        <v>853.51666666666654</v>
      </c>
      <c r="G180" s="260">
        <v>842.98333333333312</v>
      </c>
      <c r="H180" s="260">
        <v>887.7833333333333</v>
      </c>
      <c r="I180" s="260">
        <v>898.31666666666683</v>
      </c>
      <c r="J180" s="260">
        <v>910.18333333333339</v>
      </c>
      <c r="K180" s="259">
        <v>886.45</v>
      </c>
      <c r="L180" s="259">
        <v>864.05</v>
      </c>
      <c r="M180" s="259">
        <v>10.59022</v>
      </c>
      <c r="N180" s="1"/>
      <c r="O180" s="1"/>
    </row>
    <row r="181" spans="1:15" ht="12.75" customHeight="1">
      <c r="A181" s="30">
        <v>171</v>
      </c>
      <c r="B181" s="269" t="s">
        <v>257</v>
      </c>
      <c r="C181" s="259">
        <v>457.85</v>
      </c>
      <c r="D181" s="260">
        <v>458.75</v>
      </c>
      <c r="E181" s="260">
        <v>452.05</v>
      </c>
      <c r="F181" s="260">
        <v>446.25</v>
      </c>
      <c r="G181" s="260">
        <v>439.55</v>
      </c>
      <c r="H181" s="260">
        <v>464.55</v>
      </c>
      <c r="I181" s="260">
        <v>471.25000000000006</v>
      </c>
      <c r="J181" s="260">
        <v>477.05</v>
      </c>
      <c r="K181" s="259">
        <v>465.45</v>
      </c>
      <c r="L181" s="259">
        <v>452.95</v>
      </c>
      <c r="M181" s="259">
        <v>1.9890399999999999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1326.5</v>
      </c>
      <c r="D182" s="260">
        <v>1320.1666666666667</v>
      </c>
      <c r="E182" s="260">
        <v>1307.3333333333335</v>
      </c>
      <c r="F182" s="260">
        <v>1288.1666666666667</v>
      </c>
      <c r="G182" s="260">
        <v>1275.3333333333335</v>
      </c>
      <c r="H182" s="260">
        <v>1339.3333333333335</v>
      </c>
      <c r="I182" s="260">
        <v>1352.166666666667</v>
      </c>
      <c r="J182" s="260">
        <v>1371.3333333333335</v>
      </c>
      <c r="K182" s="259">
        <v>1333</v>
      </c>
      <c r="L182" s="259">
        <v>1301</v>
      </c>
      <c r="M182" s="259">
        <v>7.3936000000000002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340.8</v>
      </c>
      <c r="D183" s="260">
        <v>342.59999999999997</v>
      </c>
      <c r="E183" s="260">
        <v>337.19999999999993</v>
      </c>
      <c r="F183" s="260">
        <v>333.59999999999997</v>
      </c>
      <c r="G183" s="260">
        <v>328.19999999999993</v>
      </c>
      <c r="H183" s="260">
        <v>346.19999999999993</v>
      </c>
      <c r="I183" s="260">
        <v>351.59999999999991</v>
      </c>
      <c r="J183" s="260">
        <v>355.19999999999993</v>
      </c>
      <c r="K183" s="259">
        <v>348</v>
      </c>
      <c r="L183" s="259">
        <v>339</v>
      </c>
      <c r="M183" s="259">
        <v>11.45495</v>
      </c>
      <c r="N183" s="1"/>
      <c r="O183" s="1"/>
    </row>
    <row r="184" spans="1:15" ht="12.75" customHeight="1">
      <c r="A184" s="30">
        <v>174</v>
      </c>
      <c r="B184" s="269" t="s">
        <v>358</v>
      </c>
      <c r="C184" s="259">
        <v>386.2</v>
      </c>
      <c r="D184" s="260">
        <v>389.75</v>
      </c>
      <c r="E184" s="260">
        <v>379.75</v>
      </c>
      <c r="F184" s="260">
        <v>373.3</v>
      </c>
      <c r="G184" s="260">
        <v>363.3</v>
      </c>
      <c r="H184" s="260">
        <v>396.2</v>
      </c>
      <c r="I184" s="260">
        <v>406.2</v>
      </c>
      <c r="J184" s="260">
        <v>412.65</v>
      </c>
      <c r="K184" s="259">
        <v>399.75</v>
      </c>
      <c r="L184" s="259">
        <v>383.3</v>
      </c>
      <c r="M184" s="259">
        <v>6.1494999999999997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1799.95</v>
      </c>
      <c r="D185" s="260">
        <v>1789.1166666666668</v>
      </c>
      <c r="E185" s="260">
        <v>1770.8333333333335</v>
      </c>
      <c r="F185" s="260">
        <v>1741.7166666666667</v>
      </c>
      <c r="G185" s="260">
        <v>1723.4333333333334</v>
      </c>
      <c r="H185" s="260">
        <v>1818.2333333333336</v>
      </c>
      <c r="I185" s="260">
        <v>1836.5166666666669</v>
      </c>
      <c r="J185" s="260">
        <v>1865.6333333333337</v>
      </c>
      <c r="K185" s="259">
        <v>1807.4</v>
      </c>
      <c r="L185" s="259">
        <v>1760</v>
      </c>
      <c r="M185" s="259">
        <v>8.9503000000000004</v>
      </c>
      <c r="N185" s="1"/>
      <c r="O185" s="1"/>
    </row>
    <row r="186" spans="1:15" ht="12.75" customHeight="1">
      <c r="A186" s="30">
        <v>176</v>
      </c>
      <c r="B186" s="269" t="s">
        <v>359</v>
      </c>
      <c r="C186" s="259">
        <v>679.1</v>
      </c>
      <c r="D186" s="260">
        <v>678.69999999999993</v>
      </c>
      <c r="E186" s="260">
        <v>664.89999999999986</v>
      </c>
      <c r="F186" s="260">
        <v>650.69999999999993</v>
      </c>
      <c r="G186" s="260">
        <v>636.89999999999986</v>
      </c>
      <c r="H186" s="260">
        <v>692.89999999999986</v>
      </c>
      <c r="I186" s="260">
        <v>706.69999999999982</v>
      </c>
      <c r="J186" s="260">
        <v>720.89999999999986</v>
      </c>
      <c r="K186" s="259">
        <v>692.5</v>
      </c>
      <c r="L186" s="259">
        <v>664.5</v>
      </c>
      <c r="M186" s="259">
        <v>4.3746499999999999</v>
      </c>
      <c r="N186" s="1"/>
      <c r="O186" s="1"/>
    </row>
    <row r="187" spans="1:15" ht="12.75" customHeight="1">
      <c r="A187" s="30">
        <v>177</v>
      </c>
      <c r="B187" s="269" t="s">
        <v>862</v>
      </c>
      <c r="C187" s="259">
        <v>387.7</v>
      </c>
      <c r="D187" s="260">
        <v>387</v>
      </c>
      <c r="E187" s="260">
        <v>382</v>
      </c>
      <c r="F187" s="260">
        <v>376.3</v>
      </c>
      <c r="G187" s="260">
        <v>371.3</v>
      </c>
      <c r="H187" s="260">
        <v>392.7</v>
      </c>
      <c r="I187" s="260">
        <v>397.7</v>
      </c>
      <c r="J187" s="260">
        <v>403.4</v>
      </c>
      <c r="K187" s="259">
        <v>392</v>
      </c>
      <c r="L187" s="259">
        <v>381.3</v>
      </c>
      <c r="M187" s="259">
        <v>3.1326000000000001</v>
      </c>
      <c r="N187" s="1"/>
      <c r="O187" s="1"/>
    </row>
    <row r="188" spans="1:15" ht="12.75" customHeight="1">
      <c r="A188" s="30">
        <v>178</v>
      </c>
      <c r="B188" s="269" t="s">
        <v>361</v>
      </c>
      <c r="C188" s="259">
        <v>1945.7</v>
      </c>
      <c r="D188" s="260">
        <v>1933.5833333333333</v>
      </c>
      <c r="E188" s="260">
        <v>1917.1666666666665</v>
      </c>
      <c r="F188" s="260">
        <v>1888.6333333333332</v>
      </c>
      <c r="G188" s="260">
        <v>1872.2166666666665</v>
      </c>
      <c r="H188" s="260">
        <v>1962.1166666666666</v>
      </c>
      <c r="I188" s="260">
        <v>1978.5333333333331</v>
      </c>
      <c r="J188" s="260">
        <v>2007.0666666666666</v>
      </c>
      <c r="K188" s="259">
        <v>1950</v>
      </c>
      <c r="L188" s="259">
        <v>1905.05</v>
      </c>
      <c r="M188" s="259">
        <v>0.74278999999999995</v>
      </c>
      <c r="N188" s="1"/>
      <c r="O188" s="1"/>
    </row>
    <row r="189" spans="1:15" ht="12.75" customHeight="1">
      <c r="A189" s="30">
        <v>179</v>
      </c>
      <c r="B189" s="269" t="s">
        <v>362</v>
      </c>
      <c r="C189" s="259">
        <v>792.9</v>
      </c>
      <c r="D189" s="260">
        <v>795</v>
      </c>
      <c r="E189" s="260">
        <v>787.9</v>
      </c>
      <c r="F189" s="260">
        <v>782.9</v>
      </c>
      <c r="G189" s="260">
        <v>775.8</v>
      </c>
      <c r="H189" s="260">
        <v>800</v>
      </c>
      <c r="I189" s="260">
        <v>807.09999999999991</v>
      </c>
      <c r="J189" s="260">
        <v>812.1</v>
      </c>
      <c r="K189" s="259">
        <v>802.1</v>
      </c>
      <c r="L189" s="259">
        <v>790</v>
      </c>
      <c r="M189" s="259">
        <v>0.60657000000000005</v>
      </c>
      <c r="N189" s="1"/>
      <c r="O189" s="1"/>
    </row>
    <row r="190" spans="1:15" ht="12.75" customHeight="1">
      <c r="A190" s="30">
        <v>180</v>
      </c>
      <c r="B190" s="269" t="s">
        <v>363</v>
      </c>
      <c r="C190" s="259">
        <v>238.65</v>
      </c>
      <c r="D190" s="260">
        <v>239.08333333333334</v>
      </c>
      <c r="E190" s="260">
        <v>229.4666666666667</v>
      </c>
      <c r="F190" s="260">
        <v>220.28333333333336</v>
      </c>
      <c r="G190" s="260">
        <v>210.66666666666671</v>
      </c>
      <c r="H190" s="260">
        <v>248.26666666666668</v>
      </c>
      <c r="I190" s="260">
        <v>257.88333333333333</v>
      </c>
      <c r="J190" s="260">
        <v>267.06666666666666</v>
      </c>
      <c r="K190" s="259">
        <v>248.7</v>
      </c>
      <c r="L190" s="259">
        <v>229.9</v>
      </c>
      <c r="M190" s="259">
        <v>16.871639999999999</v>
      </c>
      <c r="N190" s="1"/>
      <c r="O190" s="1"/>
    </row>
    <row r="191" spans="1:15" ht="12.75" customHeight="1">
      <c r="A191" s="30">
        <v>181</v>
      </c>
      <c r="B191" s="269" t="s">
        <v>364</v>
      </c>
      <c r="C191" s="259">
        <v>3482.4</v>
      </c>
      <c r="D191" s="260">
        <v>3513.7999999999997</v>
      </c>
      <c r="E191" s="260">
        <v>3433.5999999999995</v>
      </c>
      <c r="F191" s="260">
        <v>3384.7999999999997</v>
      </c>
      <c r="G191" s="260">
        <v>3304.5999999999995</v>
      </c>
      <c r="H191" s="260">
        <v>3562.5999999999995</v>
      </c>
      <c r="I191" s="260">
        <v>3642.7999999999993</v>
      </c>
      <c r="J191" s="260">
        <v>3691.5999999999995</v>
      </c>
      <c r="K191" s="259">
        <v>3594</v>
      </c>
      <c r="L191" s="259">
        <v>3465</v>
      </c>
      <c r="M191" s="259">
        <v>1.19479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508.3</v>
      </c>
      <c r="D192" s="260">
        <v>508.55</v>
      </c>
      <c r="E192" s="260">
        <v>500.1</v>
      </c>
      <c r="F192" s="260">
        <v>491.90000000000003</v>
      </c>
      <c r="G192" s="260">
        <v>483.45000000000005</v>
      </c>
      <c r="H192" s="260">
        <v>516.75</v>
      </c>
      <c r="I192" s="260">
        <v>525.19999999999993</v>
      </c>
      <c r="J192" s="260">
        <v>533.4</v>
      </c>
      <c r="K192" s="259">
        <v>517</v>
      </c>
      <c r="L192" s="259">
        <v>500.35</v>
      </c>
      <c r="M192" s="259">
        <v>33.276310000000002</v>
      </c>
      <c r="N192" s="1"/>
      <c r="O192" s="1"/>
    </row>
    <row r="193" spans="1:15" ht="12.75" customHeight="1">
      <c r="A193" s="30">
        <v>183</v>
      </c>
      <c r="B193" s="269" t="s">
        <v>365</v>
      </c>
      <c r="C193" s="259">
        <v>594.1</v>
      </c>
      <c r="D193" s="260">
        <v>597.94999999999993</v>
      </c>
      <c r="E193" s="260">
        <v>589.14999999999986</v>
      </c>
      <c r="F193" s="260">
        <v>584.19999999999993</v>
      </c>
      <c r="G193" s="260">
        <v>575.39999999999986</v>
      </c>
      <c r="H193" s="260">
        <v>602.89999999999986</v>
      </c>
      <c r="I193" s="260">
        <v>611.69999999999982</v>
      </c>
      <c r="J193" s="260">
        <v>616.64999999999986</v>
      </c>
      <c r="K193" s="259">
        <v>606.75</v>
      </c>
      <c r="L193" s="259">
        <v>593</v>
      </c>
      <c r="M193" s="259">
        <v>10.72106</v>
      </c>
      <c r="N193" s="1"/>
      <c r="O193" s="1"/>
    </row>
    <row r="194" spans="1:15" ht="12.75" customHeight="1">
      <c r="A194" s="30">
        <v>184</v>
      </c>
      <c r="B194" s="269" t="s">
        <v>366</v>
      </c>
      <c r="C194" s="259">
        <v>91.65</v>
      </c>
      <c r="D194" s="260">
        <v>91.983333333333348</v>
      </c>
      <c r="E194" s="260">
        <v>90.566666666666691</v>
      </c>
      <c r="F194" s="260">
        <v>89.483333333333348</v>
      </c>
      <c r="G194" s="260">
        <v>88.066666666666691</v>
      </c>
      <c r="H194" s="260">
        <v>93.066666666666691</v>
      </c>
      <c r="I194" s="260">
        <v>94.483333333333348</v>
      </c>
      <c r="J194" s="260">
        <v>95.566666666666691</v>
      </c>
      <c r="K194" s="259">
        <v>93.4</v>
      </c>
      <c r="L194" s="259">
        <v>90.9</v>
      </c>
      <c r="M194" s="259">
        <v>9.6796699999999998</v>
      </c>
      <c r="N194" s="1"/>
      <c r="O194" s="1"/>
    </row>
    <row r="195" spans="1:15" ht="12.75" customHeight="1">
      <c r="A195" s="30">
        <v>185</v>
      </c>
      <c r="B195" s="269" t="s">
        <v>367</v>
      </c>
      <c r="C195" s="259">
        <v>130.9</v>
      </c>
      <c r="D195" s="260">
        <v>131.96666666666667</v>
      </c>
      <c r="E195" s="260">
        <v>129.43333333333334</v>
      </c>
      <c r="F195" s="260">
        <v>127.96666666666667</v>
      </c>
      <c r="G195" s="260">
        <v>125.43333333333334</v>
      </c>
      <c r="H195" s="260">
        <v>133.43333333333334</v>
      </c>
      <c r="I195" s="260">
        <v>135.9666666666667</v>
      </c>
      <c r="J195" s="260">
        <v>137.43333333333334</v>
      </c>
      <c r="K195" s="259">
        <v>134.5</v>
      </c>
      <c r="L195" s="259">
        <v>130.5</v>
      </c>
      <c r="M195" s="259">
        <v>21.03069</v>
      </c>
      <c r="N195" s="1"/>
      <c r="O195" s="1"/>
    </row>
    <row r="196" spans="1:15" ht="12.75" customHeight="1">
      <c r="A196" s="30">
        <v>186</v>
      </c>
      <c r="B196" s="269" t="s">
        <v>258</v>
      </c>
      <c r="C196" s="259">
        <v>264.45</v>
      </c>
      <c r="D196" s="260">
        <v>267.34999999999997</v>
      </c>
      <c r="E196" s="260">
        <v>260.29999999999995</v>
      </c>
      <c r="F196" s="260">
        <v>256.14999999999998</v>
      </c>
      <c r="G196" s="260">
        <v>249.09999999999997</v>
      </c>
      <c r="H196" s="260">
        <v>271.49999999999994</v>
      </c>
      <c r="I196" s="260">
        <v>278.55</v>
      </c>
      <c r="J196" s="260">
        <v>282.69999999999993</v>
      </c>
      <c r="K196" s="259">
        <v>274.39999999999998</v>
      </c>
      <c r="L196" s="259">
        <v>263.2</v>
      </c>
      <c r="M196" s="259">
        <v>10.22171</v>
      </c>
      <c r="N196" s="1"/>
      <c r="O196" s="1"/>
    </row>
    <row r="197" spans="1:15" ht="12.75" customHeight="1">
      <c r="A197" s="30">
        <v>187</v>
      </c>
      <c r="B197" s="269" t="s">
        <v>369</v>
      </c>
      <c r="C197" s="259">
        <v>1058.45</v>
      </c>
      <c r="D197" s="260">
        <v>1063.95</v>
      </c>
      <c r="E197" s="260">
        <v>1048.6500000000001</v>
      </c>
      <c r="F197" s="260">
        <v>1038.8500000000001</v>
      </c>
      <c r="G197" s="260">
        <v>1023.5500000000002</v>
      </c>
      <c r="H197" s="260">
        <v>1073.75</v>
      </c>
      <c r="I197" s="260">
        <v>1089.0499999999997</v>
      </c>
      <c r="J197" s="260">
        <v>1098.8499999999999</v>
      </c>
      <c r="K197" s="259">
        <v>1079.25</v>
      </c>
      <c r="L197" s="259">
        <v>1054.1500000000001</v>
      </c>
      <c r="M197" s="259">
        <v>2.2432400000000001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1136.4000000000001</v>
      </c>
      <c r="D198" s="260">
        <v>1138.4833333333333</v>
      </c>
      <c r="E198" s="260">
        <v>1126.3166666666666</v>
      </c>
      <c r="F198" s="260">
        <v>1116.2333333333333</v>
      </c>
      <c r="G198" s="260">
        <v>1104.0666666666666</v>
      </c>
      <c r="H198" s="260">
        <v>1148.5666666666666</v>
      </c>
      <c r="I198" s="260">
        <v>1160.7333333333331</v>
      </c>
      <c r="J198" s="260">
        <v>1170.8166666666666</v>
      </c>
      <c r="K198" s="259">
        <v>1150.6500000000001</v>
      </c>
      <c r="L198" s="259">
        <v>1128.4000000000001</v>
      </c>
      <c r="M198" s="259">
        <v>39.196840000000002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2199.9</v>
      </c>
      <c r="D199" s="260">
        <v>2194.3666666666668</v>
      </c>
      <c r="E199" s="260">
        <v>2185.5333333333338</v>
      </c>
      <c r="F199" s="260">
        <v>2171.166666666667</v>
      </c>
      <c r="G199" s="260">
        <v>2162.3333333333339</v>
      </c>
      <c r="H199" s="260">
        <v>2208.7333333333336</v>
      </c>
      <c r="I199" s="260">
        <v>2217.5666666666666</v>
      </c>
      <c r="J199" s="260">
        <v>2231.9333333333334</v>
      </c>
      <c r="K199" s="259">
        <v>2203.1999999999998</v>
      </c>
      <c r="L199" s="259">
        <v>2180</v>
      </c>
      <c r="M199" s="259">
        <v>4.4100900000000003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1619.5</v>
      </c>
      <c r="D200" s="260">
        <v>1623.8333333333333</v>
      </c>
      <c r="E200" s="260">
        <v>1610.6666666666665</v>
      </c>
      <c r="F200" s="260">
        <v>1601.8333333333333</v>
      </c>
      <c r="G200" s="260">
        <v>1588.6666666666665</v>
      </c>
      <c r="H200" s="260">
        <v>1632.6666666666665</v>
      </c>
      <c r="I200" s="260">
        <v>1645.833333333333</v>
      </c>
      <c r="J200" s="260">
        <v>1654.6666666666665</v>
      </c>
      <c r="K200" s="259">
        <v>1637</v>
      </c>
      <c r="L200" s="259">
        <v>1615</v>
      </c>
      <c r="M200" s="259">
        <v>102.23183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596.45000000000005</v>
      </c>
      <c r="D201" s="260">
        <v>595.48333333333323</v>
      </c>
      <c r="E201" s="260">
        <v>590.06666666666649</v>
      </c>
      <c r="F201" s="260">
        <v>583.68333333333328</v>
      </c>
      <c r="G201" s="260">
        <v>578.26666666666654</v>
      </c>
      <c r="H201" s="260">
        <v>601.86666666666645</v>
      </c>
      <c r="I201" s="260">
        <v>607.28333333333319</v>
      </c>
      <c r="J201" s="260">
        <v>613.6666666666664</v>
      </c>
      <c r="K201" s="259">
        <v>600.9</v>
      </c>
      <c r="L201" s="259">
        <v>589.1</v>
      </c>
      <c r="M201" s="259">
        <v>31.875330000000002</v>
      </c>
      <c r="N201" s="1"/>
      <c r="O201" s="1"/>
    </row>
    <row r="202" spans="1:15" ht="12.75" customHeight="1">
      <c r="A202" s="30">
        <v>192</v>
      </c>
      <c r="B202" s="269" t="s">
        <v>370</v>
      </c>
      <c r="C202" s="259">
        <v>79</v>
      </c>
      <c r="D202" s="260">
        <v>79.5</v>
      </c>
      <c r="E202" s="260">
        <v>78.2</v>
      </c>
      <c r="F202" s="260">
        <v>77.400000000000006</v>
      </c>
      <c r="G202" s="260">
        <v>76.100000000000009</v>
      </c>
      <c r="H202" s="260">
        <v>80.3</v>
      </c>
      <c r="I202" s="260">
        <v>81.600000000000009</v>
      </c>
      <c r="J202" s="260">
        <v>82.399999999999991</v>
      </c>
      <c r="K202" s="259">
        <v>80.8</v>
      </c>
      <c r="L202" s="259">
        <v>78.7</v>
      </c>
      <c r="M202" s="259">
        <v>64.669049999999999</v>
      </c>
      <c r="N202" s="1"/>
      <c r="O202" s="1"/>
    </row>
    <row r="203" spans="1:15" ht="12.75" customHeight="1">
      <c r="A203" s="30">
        <v>193</v>
      </c>
      <c r="B203" s="269" t="s">
        <v>824</v>
      </c>
      <c r="C203" s="259">
        <v>641.85</v>
      </c>
      <c r="D203" s="260">
        <v>642.01666666666677</v>
      </c>
      <c r="E203" s="260">
        <v>635.73333333333358</v>
      </c>
      <c r="F203" s="260">
        <v>629.61666666666679</v>
      </c>
      <c r="G203" s="260">
        <v>623.3333333333336</v>
      </c>
      <c r="H203" s="260">
        <v>648.13333333333355</v>
      </c>
      <c r="I203" s="260">
        <v>654.41666666666663</v>
      </c>
      <c r="J203" s="260">
        <v>660.53333333333353</v>
      </c>
      <c r="K203" s="259">
        <v>648.29999999999995</v>
      </c>
      <c r="L203" s="259">
        <v>635.9</v>
      </c>
      <c r="M203" s="259">
        <v>0.26523000000000002</v>
      </c>
      <c r="N203" s="1"/>
      <c r="O203" s="1"/>
    </row>
    <row r="204" spans="1:15" ht="12.75" customHeight="1">
      <c r="A204" s="30">
        <v>194</v>
      </c>
      <c r="B204" s="269" t="s">
        <v>371</v>
      </c>
      <c r="C204" s="259">
        <v>980.8</v>
      </c>
      <c r="D204" s="260">
        <v>981.21666666666658</v>
      </c>
      <c r="E204" s="260">
        <v>966.28333333333319</v>
      </c>
      <c r="F204" s="260">
        <v>951.76666666666665</v>
      </c>
      <c r="G204" s="260">
        <v>936.83333333333326</v>
      </c>
      <c r="H204" s="260">
        <v>995.73333333333312</v>
      </c>
      <c r="I204" s="260">
        <v>1010.6666666666665</v>
      </c>
      <c r="J204" s="260">
        <v>1025.1833333333329</v>
      </c>
      <c r="K204" s="259">
        <v>996.15</v>
      </c>
      <c r="L204" s="259">
        <v>966.7</v>
      </c>
      <c r="M204" s="259">
        <v>9.2448700000000006</v>
      </c>
      <c r="N204" s="1"/>
      <c r="O204" s="1"/>
    </row>
    <row r="205" spans="1:15" ht="12.75" customHeight="1">
      <c r="A205" s="30">
        <v>195</v>
      </c>
      <c r="B205" s="269" t="s">
        <v>372</v>
      </c>
      <c r="C205" s="259">
        <v>959.25</v>
      </c>
      <c r="D205" s="260">
        <v>952.81666666666661</v>
      </c>
      <c r="E205" s="260">
        <v>908.08333333333326</v>
      </c>
      <c r="F205" s="260">
        <v>856.91666666666663</v>
      </c>
      <c r="G205" s="260">
        <v>812.18333333333328</v>
      </c>
      <c r="H205" s="260">
        <v>1003.9833333333332</v>
      </c>
      <c r="I205" s="260">
        <v>1048.7166666666667</v>
      </c>
      <c r="J205" s="260">
        <v>1099.8833333333332</v>
      </c>
      <c r="K205" s="259">
        <v>997.55</v>
      </c>
      <c r="L205" s="259">
        <v>901.65</v>
      </c>
      <c r="M205" s="259">
        <v>10.840170000000001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1250.4000000000001</v>
      </c>
      <c r="D206" s="260">
        <v>1254.8666666666666</v>
      </c>
      <c r="E206" s="260">
        <v>1239.1333333333332</v>
      </c>
      <c r="F206" s="260">
        <v>1227.8666666666666</v>
      </c>
      <c r="G206" s="260">
        <v>1212.1333333333332</v>
      </c>
      <c r="H206" s="260">
        <v>1266.1333333333332</v>
      </c>
      <c r="I206" s="260">
        <v>1281.8666666666663</v>
      </c>
      <c r="J206" s="260">
        <v>1293.1333333333332</v>
      </c>
      <c r="K206" s="259">
        <v>1270.5999999999999</v>
      </c>
      <c r="L206" s="259">
        <v>1243.5999999999999</v>
      </c>
      <c r="M206" s="259">
        <v>6.1109400000000003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2871.8</v>
      </c>
      <c r="D207" s="260">
        <v>2860.7999999999997</v>
      </c>
      <c r="E207" s="260">
        <v>2837.5999999999995</v>
      </c>
      <c r="F207" s="260">
        <v>2803.3999999999996</v>
      </c>
      <c r="G207" s="260">
        <v>2780.1999999999994</v>
      </c>
      <c r="H207" s="260">
        <v>2894.9999999999995</v>
      </c>
      <c r="I207" s="260">
        <v>2918.1999999999994</v>
      </c>
      <c r="J207" s="260">
        <v>2952.3999999999996</v>
      </c>
      <c r="K207" s="259">
        <v>2884</v>
      </c>
      <c r="L207" s="259">
        <v>2826.6</v>
      </c>
      <c r="M207" s="259">
        <v>7.8224900000000002</v>
      </c>
      <c r="N207" s="1"/>
      <c r="O207" s="1"/>
    </row>
    <row r="208" spans="1:15" ht="12.75" customHeight="1">
      <c r="A208" s="30">
        <v>198</v>
      </c>
      <c r="B208" s="269" t="s">
        <v>770</v>
      </c>
      <c r="C208" s="259">
        <v>339.6</v>
      </c>
      <c r="D208" s="260">
        <v>340.51666666666665</v>
      </c>
      <c r="E208" s="260">
        <v>336.63333333333333</v>
      </c>
      <c r="F208" s="260">
        <v>333.66666666666669</v>
      </c>
      <c r="G208" s="260">
        <v>329.78333333333336</v>
      </c>
      <c r="H208" s="260">
        <v>343.48333333333329</v>
      </c>
      <c r="I208" s="260">
        <v>347.36666666666662</v>
      </c>
      <c r="J208" s="260">
        <v>350.33333333333326</v>
      </c>
      <c r="K208" s="259">
        <v>344.4</v>
      </c>
      <c r="L208" s="259">
        <v>337.55</v>
      </c>
      <c r="M208" s="259">
        <v>1.155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463.4</v>
      </c>
      <c r="D209" s="260">
        <v>461.31666666666666</v>
      </c>
      <c r="E209" s="260">
        <v>456.13333333333333</v>
      </c>
      <c r="F209" s="260">
        <v>448.86666666666667</v>
      </c>
      <c r="G209" s="260">
        <v>443.68333333333334</v>
      </c>
      <c r="H209" s="260">
        <v>468.58333333333331</v>
      </c>
      <c r="I209" s="260">
        <v>473.76666666666659</v>
      </c>
      <c r="J209" s="260">
        <v>481.0333333333333</v>
      </c>
      <c r="K209" s="259">
        <v>466.5</v>
      </c>
      <c r="L209" s="259">
        <v>454.05</v>
      </c>
      <c r="M209" s="259">
        <v>132.43436</v>
      </c>
      <c r="N209" s="1"/>
      <c r="O209" s="1"/>
    </row>
    <row r="210" spans="1:15" ht="12.75" customHeight="1">
      <c r="A210" s="30">
        <v>200</v>
      </c>
      <c r="B210" s="269" t="s">
        <v>778</v>
      </c>
      <c r="C210" s="259">
        <v>1330.2</v>
      </c>
      <c r="D210" s="260">
        <v>1328.7</v>
      </c>
      <c r="E210" s="260">
        <v>1312.5500000000002</v>
      </c>
      <c r="F210" s="260">
        <v>1294.9000000000001</v>
      </c>
      <c r="G210" s="260">
        <v>1278.7500000000002</v>
      </c>
      <c r="H210" s="260">
        <v>1346.3500000000001</v>
      </c>
      <c r="I210" s="260">
        <v>1362.5000000000002</v>
      </c>
      <c r="J210" s="260">
        <v>1380.15</v>
      </c>
      <c r="K210" s="259">
        <v>1344.85</v>
      </c>
      <c r="L210" s="259">
        <v>1311.05</v>
      </c>
      <c r="M210" s="259">
        <v>1.04847</v>
      </c>
      <c r="N210" s="1"/>
      <c r="O210" s="1"/>
    </row>
    <row r="211" spans="1:15" ht="12.75" customHeight="1">
      <c r="A211" s="30">
        <v>201</v>
      </c>
      <c r="B211" s="269" t="s">
        <v>259</v>
      </c>
      <c r="C211" s="259">
        <v>2755.4</v>
      </c>
      <c r="D211" s="260">
        <v>2751.7166666666672</v>
      </c>
      <c r="E211" s="260">
        <v>2735.9833333333345</v>
      </c>
      <c r="F211" s="260">
        <v>2716.5666666666675</v>
      </c>
      <c r="G211" s="260">
        <v>2700.8333333333348</v>
      </c>
      <c r="H211" s="260">
        <v>2771.1333333333341</v>
      </c>
      <c r="I211" s="260">
        <v>2786.8666666666668</v>
      </c>
      <c r="J211" s="260">
        <v>2806.2833333333338</v>
      </c>
      <c r="K211" s="259">
        <v>2767.45</v>
      </c>
      <c r="L211" s="259">
        <v>2732.3</v>
      </c>
      <c r="M211" s="259">
        <v>4.2964700000000002</v>
      </c>
      <c r="N211" s="1"/>
      <c r="O211" s="1"/>
    </row>
    <row r="212" spans="1:15" ht="12.75" customHeight="1">
      <c r="A212" s="30">
        <v>202</v>
      </c>
      <c r="B212" s="269" t="s">
        <v>374</v>
      </c>
      <c r="C212" s="259">
        <v>119.4</v>
      </c>
      <c r="D212" s="260">
        <v>119.59999999999998</v>
      </c>
      <c r="E212" s="260">
        <v>117.89999999999996</v>
      </c>
      <c r="F212" s="260">
        <v>116.39999999999998</v>
      </c>
      <c r="G212" s="260">
        <v>114.69999999999996</v>
      </c>
      <c r="H212" s="260">
        <v>121.09999999999997</v>
      </c>
      <c r="I212" s="260">
        <v>122.79999999999998</v>
      </c>
      <c r="J212" s="260">
        <v>124.29999999999997</v>
      </c>
      <c r="K212" s="259">
        <v>121.3</v>
      </c>
      <c r="L212" s="259">
        <v>118.1</v>
      </c>
      <c r="M212" s="259">
        <v>84.647400000000005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236.45</v>
      </c>
      <c r="D213" s="260">
        <v>237.16666666666666</v>
      </c>
      <c r="E213" s="260">
        <v>234.33333333333331</v>
      </c>
      <c r="F213" s="260">
        <v>232.21666666666667</v>
      </c>
      <c r="G213" s="260">
        <v>229.38333333333333</v>
      </c>
      <c r="H213" s="260">
        <v>239.2833333333333</v>
      </c>
      <c r="I213" s="260">
        <v>242.11666666666662</v>
      </c>
      <c r="J213" s="260">
        <v>244.23333333333329</v>
      </c>
      <c r="K213" s="259">
        <v>240</v>
      </c>
      <c r="L213" s="259">
        <v>235.05</v>
      </c>
      <c r="M213" s="259">
        <v>24.13514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2662.85</v>
      </c>
      <c r="D214" s="260">
        <v>2664.2333333333336</v>
      </c>
      <c r="E214" s="260">
        <v>2645.4666666666672</v>
      </c>
      <c r="F214" s="260">
        <v>2628.0833333333335</v>
      </c>
      <c r="G214" s="260">
        <v>2609.3166666666671</v>
      </c>
      <c r="H214" s="260">
        <v>2681.6166666666672</v>
      </c>
      <c r="I214" s="260">
        <v>2700.3833333333337</v>
      </c>
      <c r="J214" s="260">
        <v>2717.7666666666673</v>
      </c>
      <c r="K214" s="259">
        <v>2683</v>
      </c>
      <c r="L214" s="259">
        <v>2646.85</v>
      </c>
      <c r="M214" s="259">
        <v>16.755690000000001</v>
      </c>
      <c r="N214" s="1"/>
      <c r="O214" s="1"/>
    </row>
    <row r="215" spans="1:15" ht="12.75" customHeight="1">
      <c r="A215" s="30">
        <v>205</v>
      </c>
      <c r="B215" s="269" t="s">
        <v>260</v>
      </c>
      <c r="C215" s="259">
        <v>307</v>
      </c>
      <c r="D215" s="260">
        <v>307.13333333333333</v>
      </c>
      <c r="E215" s="260">
        <v>304.76666666666665</v>
      </c>
      <c r="F215" s="260">
        <v>302.5333333333333</v>
      </c>
      <c r="G215" s="260">
        <v>300.16666666666663</v>
      </c>
      <c r="H215" s="260">
        <v>309.36666666666667</v>
      </c>
      <c r="I215" s="260">
        <v>311.73333333333335</v>
      </c>
      <c r="J215" s="260">
        <v>313.9666666666667</v>
      </c>
      <c r="K215" s="259">
        <v>309.5</v>
      </c>
      <c r="L215" s="259">
        <v>304.89999999999998</v>
      </c>
      <c r="M215" s="259">
        <v>6.0460099999999999</v>
      </c>
      <c r="N215" s="1"/>
      <c r="O215" s="1"/>
    </row>
    <row r="216" spans="1:15" ht="12.75" customHeight="1">
      <c r="A216" s="30">
        <v>206</v>
      </c>
      <c r="B216" s="269" t="s">
        <v>288</v>
      </c>
      <c r="C216" s="259">
        <v>2931.4</v>
      </c>
      <c r="D216" s="260">
        <v>2964.1833333333329</v>
      </c>
      <c r="E216" s="260">
        <v>2894.2166666666658</v>
      </c>
      <c r="F216" s="260">
        <v>2857.0333333333328</v>
      </c>
      <c r="G216" s="260">
        <v>2787.0666666666657</v>
      </c>
      <c r="H216" s="260">
        <v>3001.3666666666659</v>
      </c>
      <c r="I216" s="260">
        <v>3071.333333333333</v>
      </c>
      <c r="J216" s="260">
        <v>3108.516666666666</v>
      </c>
      <c r="K216" s="259">
        <v>3034.15</v>
      </c>
      <c r="L216" s="259">
        <v>2927</v>
      </c>
      <c r="M216" s="259">
        <v>0.30548999999999998</v>
      </c>
      <c r="N216" s="1"/>
      <c r="O216" s="1"/>
    </row>
    <row r="217" spans="1:15" ht="12.75" customHeight="1">
      <c r="A217" s="30">
        <v>207</v>
      </c>
      <c r="B217" s="269" t="s">
        <v>779</v>
      </c>
      <c r="C217" s="259">
        <v>749.65</v>
      </c>
      <c r="D217" s="260">
        <v>743.63333333333333</v>
      </c>
      <c r="E217" s="260">
        <v>733.26666666666665</v>
      </c>
      <c r="F217" s="260">
        <v>716.88333333333333</v>
      </c>
      <c r="G217" s="260">
        <v>706.51666666666665</v>
      </c>
      <c r="H217" s="260">
        <v>760.01666666666665</v>
      </c>
      <c r="I217" s="260">
        <v>770.38333333333321</v>
      </c>
      <c r="J217" s="260">
        <v>786.76666666666665</v>
      </c>
      <c r="K217" s="259">
        <v>754</v>
      </c>
      <c r="L217" s="259">
        <v>727.25</v>
      </c>
      <c r="M217" s="259">
        <v>1.07701</v>
      </c>
      <c r="N217" s="1"/>
      <c r="O217" s="1"/>
    </row>
    <row r="218" spans="1:15" ht="12.75" customHeight="1">
      <c r="A218" s="30">
        <v>208</v>
      </c>
      <c r="B218" s="269" t="s">
        <v>375</v>
      </c>
      <c r="C218" s="259">
        <v>42019.3</v>
      </c>
      <c r="D218" s="260">
        <v>42404.5</v>
      </c>
      <c r="E218" s="260">
        <v>41359</v>
      </c>
      <c r="F218" s="260">
        <v>40698.699999999997</v>
      </c>
      <c r="G218" s="260">
        <v>39653.199999999997</v>
      </c>
      <c r="H218" s="260">
        <v>43064.800000000003</v>
      </c>
      <c r="I218" s="260">
        <v>44110.3</v>
      </c>
      <c r="J218" s="260">
        <v>44770.600000000006</v>
      </c>
      <c r="K218" s="259">
        <v>43450</v>
      </c>
      <c r="L218" s="259">
        <v>41744.199999999997</v>
      </c>
      <c r="M218" s="259">
        <v>0.11047999999999999</v>
      </c>
      <c r="N218" s="1"/>
      <c r="O218" s="1"/>
    </row>
    <row r="219" spans="1:15" ht="12.75" customHeight="1">
      <c r="A219" s="30">
        <v>209</v>
      </c>
      <c r="B219" s="269" t="s">
        <v>376</v>
      </c>
      <c r="C219" s="259">
        <v>53.2</v>
      </c>
      <c r="D219" s="260">
        <v>53.050000000000004</v>
      </c>
      <c r="E219" s="260">
        <v>52.400000000000006</v>
      </c>
      <c r="F219" s="260">
        <v>51.6</v>
      </c>
      <c r="G219" s="260">
        <v>50.95</v>
      </c>
      <c r="H219" s="260">
        <v>53.850000000000009</v>
      </c>
      <c r="I219" s="260">
        <v>54.5</v>
      </c>
      <c r="J219" s="260">
        <v>55.300000000000011</v>
      </c>
      <c r="K219" s="259">
        <v>53.7</v>
      </c>
      <c r="L219" s="259">
        <v>52.25</v>
      </c>
      <c r="M219" s="259">
        <v>163.52726999999999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2700.95</v>
      </c>
      <c r="D220" s="260">
        <v>2705.9</v>
      </c>
      <c r="E220" s="260">
        <v>2683.65</v>
      </c>
      <c r="F220" s="260">
        <v>2666.35</v>
      </c>
      <c r="G220" s="260">
        <v>2644.1</v>
      </c>
      <c r="H220" s="260">
        <v>2723.2000000000003</v>
      </c>
      <c r="I220" s="260">
        <v>2745.4500000000003</v>
      </c>
      <c r="J220" s="260">
        <v>2762.7500000000005</v>
      </c>
      <c r="K220" s="259">
        <v>2728.15</v>
      </c>
      <c r="L220" s="259">
        <v>2688.6</v>
      </c>
      <c r="M220" s="259">
        <v>30.116530000000001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940.2</v>
      </c>
      <c r="D221" s="260">
        <v>944.48333333333323</v>
      </c>
      <c r="E221" s="260">
        <v>931.96666666666647</v>
      </c>
      <c r="F221" s="260">
        <v>923.73333333333323</v>
      </c>
      <c r="G221" s="260">
        <v>911.21666666666647</v>
      </c>
      <c r="H221" s="260">
        <v>952.71666666666647</v>
      </c>
      <c r="I221" s="260">
        <v>965.23333333333312</v>
      </c>
      <c r="J221" s="260">
        <v>973.46666666666647</v>
      </c>
      <c r="K221" s="259">
        <v>957</v>
      </c>
      <c r="L221" s="259">
        <v>936.25</v>
      </c>
      <c r="M221" s="259">
        <v>159.20652999999999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1224.5999999999999</v>
      </c>
      <c r="D222" s="260">
        <v>1219.5333333333333</v>
      </c>
      <c r="E222" s="260">
        <v>1210.0666666666666</v>
      </c>
      <c r="F222" s="260">
        <v>1195.5333333333333</v>
      </c>
      <c r="G222" s="260">
        <v>1186.0666666666666</v>
      </c>
      <c r="H222" s="260">
        <v>1234.0666666666666</v>
      </c>
      <c r="I222" s="260">
        <v>1243.5333333333333</v>
      </c>
      <c r="J222" s="260">
        <v>1258.0666666666666</v>
      </c>
      <c r="K222" s="259">
        <v>1229</v>
      </c>
      <c r="L222" s="259">
        <v>1205</v>
      </c>
      <c r="M222" s="259">
        <v>9.7103599999999997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476.65</v>
      </c>
      <c r="D223" s="260">
        <v>476.09999999999997</v>
      </c>
      <c r="E223" s="260">
        <v>473.04999999999995</v>
      </c>
      <c r="F223" s="260">
        <v>469.45</v>
      </c>
      <c r="G223" s="260">
        <v>466.4</v>
      </c>
      <c r="H223" s="260">
        <v>479.69999999999993</v>
      </c>
      <c r="I223" s="260">
        <v>482.75</v>
      </c>
      <c r="J223" s="260">
        <v>486.34999999999991</v>
      </c>
      <c r="K223" s="259">
        <v>479.15</v>
      </c>
      <c r="L223" s="259">
        <v>472.5</v>
      </c>
      <c r="M223" s="259">
        <v>27.179110000000001</v>
      </c>
      <c r="N223" s="1"/>
      <c r="O223" s="1"/>
    </row>
    <row r="224" spans="1:15" ht="12.75" customHeight="1">
      <c r="A224" s="30">
        <v>214</v>
      </c>
      <c r="B224" s="269" t="s">
        <v>261</v>
      </c>
      <c r="C224" s="259">
        <v>524.75</v>
      </c>
      <c r="D224" s="260">
        <v>527.7166666666667</v>
      </c>
      <c r="E224" s="260">
        <v>518.53333333333342</v>
      </c>
      <c r="F224" s="260">
        <v>512.31666666666672</v>
      </c>
      <c r="G224" s="260">
        <v>503.13333333333344</v>
      </c>
      <c r="H224" s="260">
        <v>533.93333333333339</v>
      </c>
      <c r="I224" s="260">
        <v>543.11666666666679</v>
      </c>
      <c r="J224" s="260">
        <v>549.33333333333337</v>
      </c>
      <c r="K224" s="259">
        <v>536.9</v>
      </c>
      <c r="L224" s="259">
        <v>521.5</v>
      </c>
      <c r="M224" s="259">
        <v>2.7064699999999999</v>
      </c>
      <c r="N224" s="1"/>
      <c r="O224" s="1"/>
    </row>
    <row r="225" spans="1:15" ht="12.75" customHeight="1">
      <c r="A225" s="30">
        <v>215</v>
      </c>
      <c r="B225" s="269" t="s">
        <v>378</v>
      </c>
      <c r="C225" s="259">
        <v>53.15</v>
      </c>
      <c r="D225" s="260">
        <v>53.15</v>
      </c>
      <c r="E225" s="260">
        <v>52.55</v>
      </c>
      <c r="F225" s="260">
        <v>51.949999999999996</v>
      </c>
      <c r="G225" s="260">
        <v>51.349999999999994</v>
      </c>
      <c r="H225" s="260">
        <v>53.75</v>
      </c>
      <c r="I225" s="260">
        <v>54.350000000000009</v>
      </c>
      <c r="J225" s="260">
        <v>54.95</v>
      </c>
      <c r="K225" s="259">
        <v>53.75</v>
      </c>
      <c r="L225" s="259">
        <v>52.55</v>
      </c>
      <c r="M225" s="259">
        <v>121.25595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58.75</v>
      </c>
      <c r="D226" s="260">
        <v>58.9</v>
      </c>
      <c r="E226" s="260">
        <v>58.199999999999996</v>
      </c>
      <c r="F226" s="260">
        <v>57.65</v>
      </c>
      <c r="G226" s="260">
        <v>56.949999999999996</v>
      </c>
      <c r="H226" s="260">
        <v>59.449999999999996</v>
      </c>
      <c r="I226" s="260">
        <v>60.15</v>
      </c>
      <c r="J226" s="260">
        <v>60.699999999999996</v>
      </c>
      <c r="K226" s="259">
        <v>59.6</v>
      </c>
      <c r="L226" s="259">
        <v>58.35</v>
      </c>
      <c r="M226" s="259">
        <v>331.63853</v>
      </c>
      <c r="N226" s="1"/>
      <c r="O226" s="1"/>
    </row>
    <row r="227" spans="1:15" ht="12.75" customHeight="1">
      <c r="A227" s="30">
        <v>217</v>
      </c>
      <c r="B227" s="269" t="s">
        <v>379</v>
      </c>
      <c r="C227" s="259">
        <v>82.95</v>
      </c>
      <c r="D227" s="260">
        <v>82.8</v>
      </c>
      <c r="E227" s="260">
        <v>82</v>
      </c>
      <c r="F227" s="260">
        <v>81.05</v>
      </c>
      <c r="G227" s="260">
        <v>80.25</v>
      </c>
      <c r="H227" s="260">
        <v>83.75</v>
      </c>
      <c r="I227" s="260">
        <v>84.549999999999983</v>
      </c>
      <c r="J227" s="260">
        <v>85.5</v>
      </c>
      <c r="K227" s="259">
        <v>83.6</v>
      </c>
      <c r="L227" s="259">
        <v>81.849999999999994</v>
      </c>
      <c r="M227" s="259">
        <v>71.118160000000003</v>
      </c>
      <c r="N227" s="1"/>
      <c r="O227" s="1"/>
    </row>
    <row r="228" spans="1:15" ht="12.75" customHeight="1">
      <c r="A228" s="30">
        <v>218</v>
      </c>
      <c r="B228" s="269" t="s">
        <v>380</v>
      </c>
      <c r="C228" s="259">
        <v>927.6</v>
      </c>
      <c r="D228" s="260">
        <v>935.85</v>
      </c>
      <c r="E228" s="260">
        <v>915.75</v>
      </c>
      <c r="F228" s="260">
        <v>903.9</v>
      </c>
      <c r="G228" s="260">
        <v>883.8</v>
      </c>
      <c r="H228" s="260">
        <v>947.7</v>
      </c>
      <c r="I228" s="260">
        <v>967.80000000000018</v>
      </c>
      <c r="J228" s="260">
        <v>979.65000000000009</v>
      </c>
      <c r="K228" s="259">
        <v>955.95</v>
      </c>
      <c r="L228" s="259">
        <v>924</v>
      </c>
      <c r="M228" s="259">
        <v>0.45095000000000002</v>
      </c>
      <c r="N228" s="1"/>
      <c r="O228" s="1"/>
    </row>
    <row r="229" spans="1:15" ht="12.75" customHeight="1">
      <c r="A229" s="30">
        <v>219</v>
      </c>
      <c r="B229" s="269" t="s">
        <v>381</v>
      </c>
      <c r="C229" s="259">
        <v>459.55</v>
      </c>
      <c r="D229" s="260">
        <v>460.98333333333335</v>
      </c>
      <c r="E229" s="260">
        <v>448.66666666666669</v>
      </c>
      <c r="F229" s="260">
        <v>437.78333333333336</v>
      </c>
      <c r="G229" s="260">
        <v>425.4666666666667</v>
      </c>
      <c r="H229" s="260">
        <v>471.86666666666667</v>
      </c>
      <c r="I229" s="260">
        <v>484.18333333333328</v>
      </c>
      <c r="J229" s="260">
        <v>495.06666666666666</v>
      </c>
      <c r="K229" s="259">
        <v>473.3</v>
      </c>
      <c r="L229" s="259">
        <v>450.1</v>
      </c>
      <c r="M229" s="259">
        <v>3.85459</v>
      </c>
      <c r="N229" s="1"/>
      <c r="O229" s="1"/>
    </row>
    <row r="230" spans="1:15" ht="12.75" customHeight="1">
      <c r="A230" s="30">
        <v>220</v>
      </c>
      <c r="B230" s="269" t="s">
        <v>382</v>
      </c>
      <c r="C230" s="259">
        <v>1826.35</v>
      </c>
      <c r="D230" s="260">
        <v>1827.4333333333334</v>
      </c>
      <c r="E230" s="260">
        <v>1804.9666666666667</v>
      </c>
      <c r="F230" s="260">
        <v>1783.5833333333333</v>
      </c>
      <c r="G230" s="260">
        <v>1761.1166666666666</v>
      </c>
      <c r="H230" s="260">
        <v>1848.8166666666668</v>
      </c>
      <c r="I230" s="260">
        <v>1871.2833333333335</v>
      </c>
      <c r="J230" s="260">
        <v>1892.666666666667</v>
      </c>
      <c r="K230" s="259">
        <v>1849.9</v>
      </c>
      <c r="L230" s="259">
        <v>1806.05</v>
      </c>
      <c r="M230" s="259">
        <v>2.5910799999999998</v>
      </c>
      <c r="N230" s="1"/>
      <c r="O230" s="1"/>
    </row>
    <row r="231" spans="1:15" ht="12.75" customHeight="1">
      <c r="A231" s="30">
        <v>221</v>
      </c>
      <c r="B231" s="269" t="s">
        <v>383</v>
      </c>
      <c r="C231" s="259">
        <v>280</v>
      </c>
      <c r="D231" s="260">
        <v>282.55</v>
      </c>
      <c r="E231" s="260">
        <v>276.20000000000005</v>
      </c>
      <c r="F231" s="260">
        <v>272.40000000000003</v>
      </c>
      <c r="G231" s="260">
        <v>266.05000000000007</v>
      </c>
      <c r="H231" s="260">
        <v>286.35000000000002</v>
      </c>
      <c r="I231" s="260">
        <v>292.70000000000005</v>
      </c>
      <c r="J231" s="260">
        <v>296.5</v>
      </c>
      <c r="K231" s="259">
        <v>288.89999999999998</v>
      </c>
      <c r="L231" s="259">
        <v>278.75</v>
      </c>
      <c r="M231" s="259">
        <v>34.94905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339.55</v>
      </c>
      <c r="D232" s="260">
        <v>339.34999999999997</v>
      </c>
      <c r="E232" s="260">
        <v>336.99999999999994</v>
      </c>
      <c r="F232" s="260">
        <v>334.45</v>
      </c>
      <c r="G232" s="260">
        <v>332.09999999999997</v>
      </c>
      <c r="H232" s="260">
        <v>341.89999999999992</v>
      </c>
      <c r="I232" s="260">
        <v>344.24999999999994</v>
      </c>
      <c r="J232" s="260">
        <v>346.7999999999999</v>
      </c>
      <c r="K232" s="259">
        <v>341.7</v>
      </c>
      <c r="L232" s="259">
        <v>336.8</v>
      </c>
      <c r="M232" s="259">
        <v>166.30417</v>
      </c>
      <c r="N232" s="1"/>
      <c r="O232" s="1"/>
    </row>
    <row r="233" spans="1:15" ht="12.75" customHeight="1">
      <c r="A233" s="30">
        <v>223</v>
      </c>
      <c r="B233" s="269" t="s">
        <v>385</v>
      </c>
      <c r="C233" s="259">
        <v>115.55</v>
      </c>
      <c r="D233" s="260">
        <v>116.15000000000002</v>
      </c>
      <c r="E233" s="260">
        <v>113.30000000000004</v>
      </c>
      <c r="F233" s="260">
        <v>111.05000000000003</v>
      </c>
      <c r="G233" s="260">
        <v>108.20000000000005</v>
      </c>
      <c r="H233" s="260">
        <v>118.40000000000003</v>
      </c>
      <c r="I233" s="260">
        <v>121.25000000000003</v>
      </c>
      <c r="J233" s="260">
        <v>123.50000000000003</v>
      </c>
      <c r="K233" s="259">
        <v>119</v>
      </c>
      <c r="L233" s="259">
        <v>113.9</v>
      </c>
      <c r="M233" s="259">
        <v>14.836180000000001</v>
      </c>
      <c r="N233" s="1"/>
      <c r="O233" s="1"/>
    </row>
    <row r="234" spans="1:15" ht="12.75" customHeight="1">
      <c r="A234" s="30">
        <v>224</v>
      </c>
      <c r="B234" s="269" t="s">
        <v>386</v>
      </c>
      <c r="C234" s="259">
        <v>247.2</v>
      </c>
      <c r="D234" s="260">
        <v>245.0333333333333</v>
      </c>
      <c r="E234" s="260">
        <v>241.36666666666662</v>
      </c>
      <c r="F234" s="260">
        <v>235.5333333333333</v>
      </c>
      <c r="G234" s="260">
        <v>231.86666666666662</v>
      </c>
      <c r="H234" s="260">
        <v>250.86666666666662</v>
      </c>
      <c r="I234" s="260">
        <v>254.5333333333333</v>
      </c>
      <c r="J234" s="260">
        <v>260.36666666666662</v>
      </c>
      <c r="K234" s="259">
        <v>248.7</v>
      </c>
      <c r="L234" s="259">
        <v>239.2</v>
      </c>
      <c r="M234" s="259">
        <v>54.46557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142.4</v>
      </c>
      <c r="D235" s="260">
        <v>142.78333333333333</v>
      </c>
      <c r="E235" s="260">
        <v>141.21666666666667</v>
      </c>
      <c r="F235" s="260">
        <v>140.03333333333333</v>
      </c>
      <c r="G235" s="260">
        <v>138.46666666666667</v>
      </c>
      <c r="H235" s="260">
        <v>143.96666666666667</v>
      </c>
      <c r="I235" s="260">
        <v>145.53333333333333</v>
      </c>
      <c r="J235" s="260">
        <v>146.71666666666667</v>
      </c>
      <c r="K235" s="259">
        <v>144.35</v>
      </c>
      <c r="L235" s="259">
        <v>141.6</v>
      </c>
      <c r="M235" s="259">
        <v>57.780819999999999</v>
      </c>
      <c r="N235" s="1"/>
      <c r="O235" s="1"/>
    </row>
    <row r="236" spans="1:15" ht="12.75" customHeight="1">
      <c r="A236" s="30">
        <v>226</v>
      </c>
      <c r="B236" s="269" t="s">
        <v>387</v>
      </c>
      <c r="C236" s="259">
        <v>84.05</v>
      </c>
      <c r="D236" s="260">
        <v>84.133333333333326</v>
      </c>
      <c r="E236" s="260">
        <v>82.966666666666654</v>
      </c>
      <c r="F236" s="260">
        <v>81.883333333333326</v>
      </c>
      <c r="G236" s="260">
        <v>80.716666666666654</v>
      </c>
      <c r="H236" s="260">
        <v>85.216666666666654</v>
      </c>
      <c r="I236" s="260">
        <v>86.38333333333334</v>
      </c>
      <c r="J236" s="260">
        <v>87.466666666666654</v>
      </c>
      <c r="K236" s="259">
        <v>85.3</v>
      </c>
      <c r="L236" s="259">
        <v>83.05</v>
      </c>
      <c r="M236" s="259">
        <v>55.499639999999999</v>
      </c>
      <c r="N236" s="1"/>
      <c r="O236" s="1"/>
    </row>
    <row r="237" spans="1:15" ht="12.75" customHeight="1">
      <c r="A237" s="30">
        <v>227</v>
      </c>
      <c r="B237" s="269" t="s">
        <v>262</v>
      </c>
      <c r="C237" s="259">
        <v>4443.3999999999996</v>
      </c>
      <c r="D237" s="260">
        <v>4446.1333333333332</v>
      </c>
      <c r="E237" s="260">
        <v>4392.2666666666664</v>
      </c>
      <c r="F237" s="260">
        <v>4341.1333333333332</v>
      </c>
      <c r="G237" s="260">
        <v>4287.2666666666664</v>
      </c>
      <c r="H237" s="260">
        <v>4497.2666666666664</v>
      </c>
      <c r="I237" s="260">
        <v>4551.1333333333332</v>
      </c>
      <c r="J237" s="260">
        <v>4602.2666666666664</v>
      </c>
      <c r="K237" s="259">
        <v>4500</v>
      </c>
      <c r="L237" s="259">
        <v>4395</v>
      </c>
      <c r="M237" s="259">
        <v>0.84155999999999997</v>
      </c>
      <c r="N237" s="1"/>
      <c r="O237" s="1"/>
    </row>
    <row r="238" spans="1:15" ht="12.75" customHeight="1">
      <c r="A238" s="30">
        <v>228</v>
      </c>
      <c r="B238" s="269" t="s">
        <v>388</v>
      </c>
      <c r="C238" s="259">
        <v>276.05</v>
      </c>
      <c r="D238" s="260">
        <v>274.41666666666669</v>
      </c>
      <c r="E238" s="260">
        <v>269.83333333333337</v>
      </c>
      <c r="F238" s="260">
        <v>263.61666666666667</v>
      </c>
      <c r="G238" s="260">
        <v>259.03333333333336</v>
      </c>
      <c r="H238" s="260">
        <v>280.63333333333338</v>
      </c>
      <c r="I238" s="260">
        <v>285.21666666666675</v>
      </c>
      <c r="J238" s="260">
        <v>291.43333333333339</v>
      </c>
      <c r="K238" s="259">
        <v>279</v>
      </c>
      <c r="L238" s="259">
        <v>268.2</v>
      </c>
      <c r="M238" s="259">
        <v>23.489899999999999</v>
      </c>
      <c r="N238" s="1"/>
      <c r="O238" s="1"/>
    </row>
    <row r="239" spans="1:15" ht="12.75" customHeight="1">
      <c r="A239" s="30">
        <v>229</v>
      </c>
      <c r="B239" s="269" t="s">
        <v>389</v>
      </c>
      <c r="C239" s="259">
        <v>148</v>
      </c>
      <c r="D239" s="260">
        <v>148.03333333333333</v>
      </c>
      <c r="E239" s="260">
        <v>147.06666666666666</v>
      </c>
      <c r="F239" s="260">
        <v>146.13333333333333</v>
      </c>
      <c r="G239" s="260">
        <v>145.16666666666666</v>
      </c>
      <c r="H239" s="260">
        <v>148.96666666666667</v>
      </c>
      <c r="I239" s="260">
        <v>149.93333333333331</v>
      </c>
      <c r="J239" s="260">
        <v>150.86666666666667</v>
      </c>
      <c r="K239" s="259">
        <v>149</v>
      </c>
      <c r="L239" s="259">
        <v>147.1</v>
      </c>
      <c r="M239" s="259">
        <v>49.826700000000002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324</v>
      </c>
      <c r="D240" s="260">
        <v>322.5333333333333</v>
      </c>
      <c r="E240" s="260">
        <v>320.16666666666663</v>
      </c>
      <c r="F240" s="260">
        <v>316.33333333333331</v>
      </c>
      <c r="G240" s="260">
        <v>313.96666666666664</v>
      </c>
      <c r="H240" s="260">
        <v>326.36666666666662</v>
      </c>
      <c r="I240" s="260">
        <v>328.73333333333329</v>
      </c>
      <c r="J240" s="260">
        <v>332.56666666666661</v>
      </c>
      <c r="K240" s="259">
        <v>324.89999999999998</v>
      </c>
      <c r="L240" s="259">
        <v>318.7</v>
      </c>
      <c r="M240" s="259">
        <v>52.360810000000001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76.2</v>
      </c>
      <c r="D241" s="260">
        <v>76.45</v>
      </c>
      <c r="E241" s="260">
        <v>75.75</v>
      </c>
      <c r="F241" s="260">
        <v>75.3</v>
      </c>
      <c r="G241" s="260">
        <v>74.599999999999994</v>
      </c>
      <c r="H241" s="260">
        <v>76.900000000000006</v>
      </c>
      <c r="I241" s="260">
        <v>77.600000000000023</v>
      </c>
      <c r="J241" s="260">
        <v>78.050000000000011</v>
      </c>
      <c r="K241" s="259">
        <v>77.150000000000006</v>
      </c>
      <c r="L241" s="259">
        <v>76</v>
      </c>
      <c r="M241" s="259">
        <v>150.72560999999999</v>
      </c>
      <c r="N241" s="1"/>
      <c r="O241" s="1"/>
    </row>
    <row r="242" spans="1:15" ht="12.75" customHeight="1">
      <c r="A242" s="30">
        <v>232</v>
      </c>
      <c r="B242" s="269" t="s">
        <v>390</v>
      </c>
      <c r="C242" s="259">
        <v>22.8</v>
      </c>
      <c r="D242" s="260">
        <v>22.566666666666663</v>
      </c>
      <c r="E242" s="260">
        <v>22.133333333333326</v>
      </c>
      <c r="F242" s="260">
        <v>21.466666666666661</v>
      </c>
      <c r="G242" s="260">
        <v>21.033333333333324</v>
      </c>
      <c r="H242" s="260">
        <v>23.233333333333327</v>
      </c>
      <c r="I242" s="260">
        <v>23.666666666666664</v>
      </c>
      <c r="J242" s="260">
        <v>24.333333333333329</v>
      </c>
      <c r="K242" s="259">
        <v>23</v>
      </c>
      <c r="L242" s="259">
        <v>21.9</v>
      </c>
      <c r="M242" s="259">
        <v>143.12031999999999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731.95</v>
      </c>
      <c r="D243" s="260">
        <v>733.94999999999993</v>
      </c>
      <c r="E243" s="260">
        <v>727.99999999999989</v>
      </c>
      <c r="F243" s="260">
        <v>724.05</v>
      </c>
      <c r="G243" s="260">
        <v>718.09999999999991</v>
      </c>
      <c r="H243" s="260">
        <v>737.89999999999986</v>
      </c>
      <c r="I243" s="260">
        <v>743.84999999999991</v>
      </c>
      <c r="J243" s="260">
        <v>747.79999999999984</v>
      </c>
      <c r="K243" s="259">
        <v>739.9</v>
      </c>
      <c r="L243" s="259">
        <v>730</v>
      </c>
      <c r="M243" s="259">
        <v>11.55151</v>
      </c>
      <c r="N243" s="1"/>
      <c r="O243" s="1"/>
    </row>
    <row r="244" spans="1:15" ht="12.75" customHeight="1">
      <c r="A244" s="30">
        <v>234</v>
      </c>
      <c r="B244" s="269" t="s">
        <v>774</v>
      </c>
      <c r="C244" s="259">
        <v>34.200000000000003</v>
      </c>
      <c r="D244" s="260">
        <v>33.799999999999997</v>
      </c>
      <c r="E244" s="260">
        <v>32.949999999999996</v>
      </c>
      <c r="F244" s="260">
        <v>31.699999999999996</v>
      </c>
      <c r="G244" s="260">
        <v>30.849999999999994</v>
      </c>
      <c r="H244" s="260">
        <v>35.049999999999997</v>
      </c>
      <c r="I244" s="260">
        <v>35.899999999999991</v>
      </c>
      <c r="J244" s="260">
        <v>37.15</v>
      </c>
      <c r="K244" s="259">
        <v>34.65</v>
      </c>
      <c r="L244" s="259">
        <v>32.549999999999997</v>
      </c>
      <c r="M244" s="259">
        <v>1985.22937</v>
      </c>
      <c r="N244" s="1"/>
      <c r="O244" s="1"/>
    </row>
    <row r="245" spans="1:15" ht="12.75" customHeight="1">
      <c r="A245" s="30">
        <v>235</v>
      </c>
      <c r="B245" s="269" t="s">
        <v>780</v>
      </c>
      <c r="C245" s="259">
        <v>1334.85</v>
      </c>
      <c r="D245" s="260">
        <v>1345.6166666666666</v>
      </c>
      <c r="E245" s="260">
        <v>1317.2333333333331</v>
      </c>
      <c r="F245" s="260">
        <v>1299.6166666666666</v>
      </c>
      <c r="G245" s="260">
        <v>1271.2333333333331</v>
      </c>
      <c r="H245" s="260">
        <v>1363.2333333333331</v>
      </c>
      <c r="I245" s="260">
        <v>1391.6166666666668</v>
      </c>
      <c r="J245" s="260">
        <v>1409.2333333333331</v>
      </c>
      <c r="K245" s="259">
        <v>1374</v>
      </c>
      <c r="L245" s="259">
        <v>1328</v>
      </c>
      <c r="M245" s="259">
        <v>1.26231</v>
      </c>
      <c r="N245" s="1"/>
      <c r="O245" s="1"/>
    </row>
    <row r="246" spans="1:15" ht="12.75" customHeight="1">
      <c r="A246" s="30">
        <v>236</v>
      </c>
      <c r="B246" s="269" t="s">
        <v>391</v>
      </c>
      <c r="C246" s="259">
        <v>394.7</v>
      </c>
      <c r="D246" s="260">
        <v>397.06666666666666</v>
      </c>
      <c r="E246" s="260">
        <v>390.63333333333333</v>
      </c>
      <c r="F246" s="260">
        <v>386.56666666666666</v>
      </c>
      <c r="G246" s="260">
        <v>380.13333333333333</v>
      </c>
      <c r="H246" s="260">
        <v>401.13333333333333</v>
      </c>
      <c r="I246" s="260">
        <v>407.56666666666661</v>
      </c>
      <c r="J246" s="260">
        <v>411.63333333333333</v>
      </c>
      <c r="K246" s="259">
        <v>403.5</v>
      </c>
      <c r="L246" s="259">
        <v>393</v>
      </c>
      <c r="M246" s="259">
        <v>0.58140999999999998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434.1</v>
      </c>
      <c r="D247" s="260">
        <v>437.5</v>
      </c>
      <c r="E247" s="260">
        <v>428.85</v>
      </c>
      <c r="F247" s="260">
        <v>423.6</v>
      </c>
      <c r="G247" s="260">
        <v>414.95000000000005</v>
      </c>
      <c r="H247" s="260">
        <v>442.75</v>
      </c>
      <c r="I247" s="260">
        <v>451.4</v>
      </c>
      <c r="J247" s="260">
        <v>456.65</v>
      </c>
      <c r="K247" s="259">
        <v>446.15</v>
      </c>
      <c r="L247" s="259">
        <v>432.25</v>
      </c>
      <c r="M247" s="259">
        <v>42.883699999999997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201.65</v>
      </c>
      <c r="D248" s="260">
        <v>201.15</v>
      </c>
      <c r="E248" s="260">
        <v>199.65</v>
      </c>
      <c r="F248" s="260">
        <v>197.65</v>
      </c>
      <c r="G248" s="260">
        <v>196.15</v>
      </c>
      <c r="H248" s="260">
        <v>203.15</v>
      </c>
      <c r="I248" s="260">
        <v>204.65</v>
      </c>
      <c r="J248" s="260">
        <v>206.65</v>
      </c>
      <c r="K248" s="259">
        <v>202.65</v>
      </c>
      <c r="L248" s="259">
        <v>199.15</v>
      </c>
      <c r="M248" s="259">
        <v>15.764469999999999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1173.9000000000001</v>
      </c>
      <c r="D249" s="260">
        <v>1172.3166666666668</v>
      </c>
      <c r="E249" s="260">
        <v>1163.6833333333336</v>
      </c>
      <c r="F249" s="260">
        <v>1153.4666666666667</v>
      </c>
      <c r="G249" s="260">
        <v>1144.8333333333335</v>
      </c>
      <c r="H249" s="260">
        <v>1182.5333333333338</v>
      </c>
      <c r="I249" s="260">
        <v>1191.166666666667</v>
      </c>
      <c r="J249" s="260">
        <v>1201.3833333333339</v>
      </c>
      <c r="K249" s="259">
        <v>1180.95</v>
      </c>
      <c r="L249" s="259">
        <v>1162.0999999999999</v>
      </c>
      <c r="M249" s="259">
        <v>26.931699999999999</v>
      </c>
      <c r="N249" s="1"/>
      <c r="O249" s="1"/>
    </row>
    <row r="250" spans="1:15" ht="12.75" customHeight="1">
      <c r="A250" s="30">
        <v>240</v>
      </c>
      <c r="B250" s="269" t="s">
        <v>392</v>
      </c>
      <c r="C250" s="259">
        <v>16.899999999999999</v>
      </c>
      <c r="D250" s="260">
        <v>16.866666666666664</v>
      </c>
      <c r="E250" s="260">
        <v>16.233333333333327</v>
      </c>
      <c r="F250" s="260">
        <v>15.566666666666663</v>
      </c>
      <c r="G250" s="260">
        <v>14.933333333333326</v>
      </c>
      <c r="H250" s="260">
        <v>17.533333333333328</v>
      </c>
      <c r="I250" s="260">
        <v>18.166666666666661</v>
      </c>
      <c r="J250" s="260">
        <v>18.833333333333329</v>
      </c>
      <c r="K250" s="259">
        <v>17.5</v>
      </c>
      <c r="L250" s="259">
        <v>16.2</v>
      </c>
      <c r="M250" s="259">
        <v>211.63442000000001</v>
      </c>
      <c r="N250" s="1"/>
      <c r="O250" s="1"/>
    </row>
    <row r="251" spans="1:15" ht="12.75" customHeight="1">
      <c r="A251" s="30">
        <v>241</v>
      </c>
      <c r="B251" s="269" t="s">
        <v>163</v>
      </c>
      <c r="C251" s="259">
        <v>4029.35</v>
      </c>
      <c r="D251" s="260">
        <v>4029.25</v>
      </c>
      <c r="E251" s="260">
        <v>3998.55</v>
      </c>
      <c r="F251" s="260">
        <v>3967.75</v>
      </c>
      <c r="G251" s="260">
        <v>3937.05</v>
      </c>
      <c r="H251" s="260">
        <v>4060.05</v>
      </c>
      <c r="I251" s="260">
        <v>4090.75</v>
      </c>
      <c r="J251" s="260">
        <v>4121.55</v>
      </c>
      <c r="K251" s="259">
        <v>4059.95</v>
      </c>
      <c r="L251" s="259">
        <v>3998.45</v>
      </c>
      <c r="M251" s="259">
        <v>5.4464300000000003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1657.1</v>
      </c>
      <c r="D252" s="260">
        <v>1660.6666666666667</v>
      </c>
      <c r="E252" s="260">
        <v>1648.7333333333336</v>
      </c>
      <c r="F252" s="260">
        <v>1640.3666666666668</v>
      </c>
      <c r="G252" s="260">
        <v>1628.4333333333336</v>
      </c>
      <c r="H252" s="260">
        <v>1669.0333333333335</v>
      </c>
      <c r="I252" s="260">
        <v>1680.9666666666665</v>
      </c>
      <c r="J252" s="260">
        <v>1689.3333333333335</v>
      </c>
      <c r="K252" s="259">
        <v>1672.6</v>
      </c>
      <c r="L252" s="259">
        <v>1652.3</v>
      </c>
      <c r="M252" s="259">
        <v>54.079279999999997</v>
      </c>
      <c r="N252" s="1"/>
      <c r="O252" s="1"/>
    </row>
    <row r="253" spans="1:15" ht="12.75" customHeight="1">
      <c r="A253" s="30">
        <v>243</v>
      </c>
      <c r="B253" s="269" t="s">
        <v>393</v>
      </c>
      <c r="C253" s="259">
        <v>556.54999999999995</v>
      </c>
      <c r="D253" s="260">
        <v>550.5333333333333</v>
      </c>
      <c r="E253" s="260">
        <v>542.61666666666656</v>
      </c>
      <c r="F253" s="260">
        <v>528.68333333333328</v>
      </c>
      <c r="G253" s="260">
        <v>520.76666666666654</v>
      </c>
      <c r="H253" s="260">
        <v>564.46666666666658</v>
      </c>
      <c r="I253" s="260">
        <v>572.38333333333333</v>
      </c>
      <c r="J253" s="260">
        <v>586.31666666666661</v>
      </c>
      <c r="K253" s="259">
        <v>558.45000000000005</v>
      </c>
      <c r="L253" s="259">
        <v>536.6</v>
      </c>
      <c r="M253" s="259">
        <v>7.83446</v>
      </c>
      <c r="N253" s="1"/>
      <c r="O253" s="1"/>
    </row>
    <row r="254" spans="1:15" ht="12.75" customHeight="1">
      <c r="A254" s="30">
        <v>244</v>
      </c>
      <c r="B254" s="269" t="s">
        <v>394</v>
      </c>
      <c r="C254" s="259">
        <v>468</v>
      </c>
      <c r="D254" s="260">
        <v>469.08333333333331</v>
      </c>
      <c r="E254" s="260">
        <v>461.36666666666662</v>
      </c>
      <c r="F254" s="260">
        <v>454.73333333333329</v>
      </c>
      <c r="G254" s="260">
        <v>447.01666666666659</v>
      </c>
      <c r="H254" s="260">
        <v>475.71666666666664</v>
      </c>
      <c r="I254" s="260">
        <v>483.43333333333334</v>
      </c>
      <c r="J254" s="260">
        <v>490.06666666666666</v>
      </c>
      <c r="K254" s="259">
        <v>476.8</v>
      </c>
      <c r="L254" s="259">
        <v>462.45</v>
      </c>
      <c r="M254" s="259">
        <v>10.497059999999999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1944.15</v>
      </c>
      <c r="D255" s="260">
        <v>1943.9333333333334</v>
      </c>
      <c r="E255" s="260">
        <v>1932.3666666666668</v>
      </c>
      <c r="F255" s="260">
        <v>1920.5833333333335</v>
      </c>
      <c r="G255" s="260">
        <v>1909.0166666666669</v>
      </c>
      <c r="H255" s="260">
        <v>1955.7166666666667</v>
      </c>
      <c r="I255" s="260">
        <v>1967.2833333333333</v>
      </c>
      <c r="J255" s="260">
        <v>1979.0666666666666</v>
      </c>
      <c r="K255" s="259">
        <v>1955.5</v>
      </c>
      <c r="L255" s="259">
        <v>1932.15</v>
      </c>
      <c r="M255" s="259">
        <v>4.5306499999999996</v>
      </c>
      <c r="N255" s="1"/>
      <c r="O255" s="1"/>
    </row>
    <row r="256" spans="1:15" ht="12.75" customHeight="1">
      <c r="A256" s="30">
        <v>246</v>
      </c>
      <c r="B256" s="269" t="s">
        <v>263</v>
      </c>
      <c r="C256" s="259">
        <v>864.65</v>
      </c>
      <c r="D256" s="260">
        <v>866.63333333333333</v>
      </c>
      <c r="E256" s="260">
        <v>861.01666666666665</v>
      </c>
      <c r="F256" s="260">
        <v>857.38333333333333</v>
      </c>
      <c r="G256" s="260">
        <v>851.76666666666665</v>
      </c>
      <c r="H256" s="260">
        <v>870.26666666666665</v>
      </c>
      <c r="I256" s="260">
        <v>875.88333333333321</v>
      </c>
      <c r="J256" s="260">
        <v>879.51666666666665</v>
      </c>
      <c r="K256" s="259">
        <v>872.25</v>
      </c>
      <c r="L256" s="259">
        <v>863</v>
      </c>
      <c r="M256" s="259">
        <v>2.7850299999999999</v>
      </c>
      <c r="N256" s="1"/>
      <c r="O256" s="1"/>
    </row>
    <row r="257" spans="1:15" ht="12.75" customHeight="1">
      <c r="A257" s="30">
        <v>247</v>
      </c>
      <c r="B257" s="269" t="s">
        <v>395</v>
      </c>
      <c r="C257" s="259">
        <v>2018</v>
      </c>
      <c r="D257" s="260">
        <v>2019.9666666666665</v>
      </c>
      <c r="E257" s="260">
        <v>2009.9333333333329</v>
      </c>
      <c r="F257" s="260">
        <v>2001.8666666666666</v>
      </c>
      <c r="G257" s="260">
        <v>1991.833333333333</v>
      </c>
      <c r="H257" s="260">
        <v>2028.0333333333328</v>
      </c>
      <c r="I257" s="260">
        <v>2038.0666666666662</v>
      </c>
      <c r="J257" s="260">
        <v>2046.1333333333328</v>
      </c>
      <c r="K257" s="259">
        <v>2030</v>
      </c>
      <c r="L257" s="259">
        <v>2011.9</v>
      </c>
      <c r="M257" s="259">
        <v>0.31935000000000002</v>
      </c>
      <c r="N257" s="1"/>
      <c r="O257" s="1"/>
    </row>
    <row r="258" spans="1:15" ht="12.75" customHeight="1">
      <c r="A258" s="30">
        <v>248</v>
      </c>
      <c r="B258" s="269" t="s">
        <v>396</v>
      </c>
      <c r="C258" s="259">
        <v>3201.05</v>
      </c>
      <c r="D258" s="260">
        <v>3173.2999999999997</v>
      </c>
      <c r="E258" s="260">
        <v>3097.7499999999995</v>
      </c>
      <c r="F258" s="260">
        <v>2994.45</v>
      </c>
      <c r="G258" s="260">
        <v>2918.8999999999996</v>
      </c>
      <c r="H258" s="260">
        <v>3276.5999999999995</v>
      </c>
      <c r="I258" s="260">
        <v>3352.1499999999996</v>
      </c>
      <c r="J258" s="260">
        <v>3455.4499999999994</v>
      </c>
      <c r="K258" s="259">
        <v>3248.85</v>
      </c>
      <c r="L258" s="259">
        <v>3070</v>
      </c>
      <c r="M258" s="259">
        <v>4.7363999999999997</v>
      </c>
      <c r="N258" s="1"/>
      <c r="O258" s="1"/>
    </row>
    <row r="259" spans="1:15" ht="12.75" customHeight="1">
      <c r="A259" s="30">
        <v>249</v>
      </c>
      <c r="B259" s="269" t="s">
        <v>863</v>
      </c>
      <c r="C259" s="259">
        <v>431.05</v>
      </c>
      <c r="D259" s="260">
        <v>431.01666666666665</v>
      </c>
      <c r="E259" s="260">
        <v>425.0333333333333</v>
      </c>
      <c r="F259" s="260">
        <v>419.01666666666665</v>
      </c>
      <c r="G259" s="260">
        <v>413.0333333333333</v>
      </c>
      <c r="H259" s="260">
        <v>437.0333333333333</v>
      </c>
      <c r="I259" s="260">
        <v>443.01666666666665</v>
      </c>
      <c r="J259" s="260">
        <v>449.0333333333333</v>
      </c>
      <c r="K259" s="259">
        <v>437</v>
      </c>
      <c r="L259" s="259">
        <v>425</v>
      </c>
      <c r="M259" s="259">
        <v>0.89451000000000003</v>
      </c>
      <c r="N259" s="1"/>
      <c r="O259" s="1"/>
    </row>
    <row r="260" spans="1:15" ht="12.75" customHeight="1">
      <c r="A260" s="30">
        <v>250</v>
      </c>
      <c r="B260" s="269" t="s">
        <v>397</v>
      </c>
      <c r="C260" s="259">
        <v>714.55</v>
      </c>
      <c r="D260" s="260">
        <v>719.31666666666661</v>
      </c>
      <c r="E260" s="260">
        <v>705.43333333333317</v>
      </c>
      <c r="F260" s="260">
        <v>696.31666666666661</v>
      </c>
      <c r="G260" s="260">
        <v>682.43333333333317</v>
      </c>
      <c r="H260" s="260">
        <v>728.43333333333317</v>
      </c>
      <c r="I260" s="260">
        <v>742.31666666666661</v>
      </c>
      <c r="J260" s="260">
        <v>751.43333333333317</v>
      </c>
      <c r="K260" s="259">
        <v>733.2</v>
      </c>
      <c r="L260" s="259">
        <v>710.2</v>
      </c>
      <c r="M260" s="259">
        <v>8.8891299999999998</v>
      </c>
      <c r="N260" s="1"/>
      <c r="O260" s="1"/>
    </row>
    <row r="261" spans="1:15" ht="12.75" customHeight="1">
      <c r="A261" s="30">
        <v>251</v>
      </c>
      <c r="B261" s="269" t="s">
        <v>398</v>
      </c>
      <c r="C261" s="259">
        <v>418.3</v>
      </c>
      <c r="D261" s="260">
        <v>420.61666666666662</v>
      </c>
      <c r="E261" s="260">
        <v>414.43333333333322</v>
      </c>
      <c r="F261" s="260">
        <v>410.56666666666661</v>
      </c>
      <c r="G261" s="260">
        <v>404.38333333333321</v>
      </c>
      <c r="H261" s="260">
        <v>424.48333333333323</v>
      </c>
      <c r="I261" s="260">
        <v>430.66666666666663</v>
      </c>
      <c r="J261" s="260">
        <v>434.53333333333325</v>
      </c>
      <c r="K261" s="259">
        <v>426.8</v>
      </c>
      <c r="L261" s="259">
        <v>416.75</v>
      </c>
      <c r="M261" s="259">
        <v>7.1174099999999996</v>
      </c>
      <c r="N261" s="1"/>
      <c r="O261" s="1"/>
    </row>
    <row r="262" spans="1:15" ht="12.75" customHeight="1">
      <c r="A262" s="30">
        <v>252</v>
      </c>
      <c r="B262" s="269" t="s">
        <v>399</v>
      </c>
      <c r="C262" s="259">
        <v>75.95</v>
      </c>
      <c r="D262" s="260">
        <v>75.86666666666666</v>
      </c>
      <c r="E262" s="260">
        <v>74.23333333333332</v>
      </c>
      <c r="F262" s="260">
        <v>72.516666666666666</v>
      </c>
      <c r="G262" s="260">
        <v>70.883333333333326</v>
      </c>
      <c r="H262" s="260">
        <v>77.583333333333314</v>
      </c>
      <c r="I262" s="260">
        <v>79.216666666666669</v>
      </c>
      <c r="J262" s="260">
        <v>80.933333333333309</v>
      </c>
      <c r="K262" s="259">
        <v>77.5</v>
      </c>
      <c r="L262" s="259">
        <v>74.150000000000006</v>
      </c>
      <c r="M262" s="259">
        <v>35.66328</v>
      </c>
      <c r="N262" s="1"/>
      <c r="O262" s="1"/>
    </row>
    <row r="263" spans="1:15" ht="12.75" customHeight="1">
      <c r="A263" s="30">
        <v>253</v>
      </c>
      <c r="B263" s="269" t="s">
        <v>264</v>
      </c>
      <c r="C263" s="259">
        <v>309.7</v>
      </c>
      <c r="D263" s="260">
        <v>309.21666666666664</v>
      </c>
      <c r="E263" s="260">
        <v>304.5333333333333</v>
      </c>
      <c r="F263" s="260">
        <v>299.36666666666667</v>
      </c>
      <c r="G263" s="260">
        <v>294.68333333333334</v>
      </c>
      <c r="H263" s="260">
        <v>314.38333333333327</v>
      </c>
      <c r="I263" s="260">
        <v>319.06666666666655</v>
      </c>
      <c r="J263" s="260">
        <v>324.23333333333323</v>
      </c>
      <c r="K263" s="259">
        <v>313.89999999999998</v>
      </c>
      <c r="L263" s="259">
        <v>304.05</v>
      </c>
      <c r="M263" s="259">
        <v>13.692550000000001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746.3</v>
      </c>
      <c r="D264" s="260">
        <v>747.44999999999993</v>
      </c>
      <c r="E264" s="260">
        <v>741.94999999999982</v>
      </c>
      <c r="F264" s="260">
        <v>737.59999999999991</v>
      </c>
      <c r="G264" s="260">
        <v>732.0999999999998</v>
      </c>
      <c r="H264" s="260">
        <v>751.79999999999984</v>
      </c>
      <c r="I264" s="260">
        <v>757.30000000000007</v>
      </c>
      <c r="J264" s="260">
        <v>761.64999999999986</v>
      </c>
      <c r="K264" s="259">
        <v>752.95</v>
      </c>
      <c r="L264" s="259">
        <v>743.1</v>
      </c>
      <c r="M264" s="259">
        <v>19.423069999999999</v>
      </c>
      <c r="N264" s="1"/>
      <c r="O264" s="1"/>
    </row>
    <row r="265" spans="1:15" ht="12.75" customHeight="1">
      <c r="A265" s="30">
        <v>255</v>
      </c>
      <c r="B265" s="269" t="s">
        <v>400</v>
      </c>
      <c r="C265" s="259">
        <v>112.25</v>
      </c>
      <c r="D265" s="260">
        <v>111.81666666666666</v>
      </c>
      <c r="E265" s="260">
        <v>109.23333333333332</v>
      </c>
      <c r="F265" s="260">
        <v>106.21666666666665</v>
      </c>
      <c r="G265" s="260">
        <v>103.63333333333331</v>
      </c>
      <c r="H265" s="260">
        <v>114.83333333333333</v>
      </c>
      <c r="I265" s="260">
        <v>117.41666666666667</v>
      </c>
      <c r="J265" s="260">
        <v>120.43333333333334</v>
      </c>
      <c r="K265" s="259">
        <v>114.4</v>
      </c>
      <c r="L265" s="259">
        <v>108.8</v>
      </c>
      <c r="M265" s="259">
        <v>23.447939999999999</v>
      </c>
      <c r="N265" s="1"/>
      <c r="O265" s="1"/>
    </row>
    <row r="266" spans="1:15" ht="12.75" customHeight="1">
      <c r="A266" s="30">
        <v>256</v>
      </c>
      <c r="B266" s="269" t="s">
        <v>401</v>
      </c>
      <c r="C266" s="259">
        <v>176.4</v>
      </c>
      <c r="D266" s="260">
        <v>176.53333333333333</v>
      </c>
      <c r="E266" s="260">
        <v>174.16666666666666</v>
      </c>
      <c r="F266" s="260">
        <v>171.93333333333334</v>
      </c>
      <c r="G266" s="260">
        <v>169.56666666666666</v>
      </c>
      <c r="H266" s="260">
        <v>178.76666666666665</v>
      </c>
      <c r="I266" s="260">
        <v>181.13333333333333</v>
      </c>
      <c r="J266" s="260">
        <v>183.36666666666665</v>
      </c>
      <c r="K266" s="259">
        <v>178.9</v>
      </c>
      <c r="L266" s="259">
        <v>174.3</v>
      </c>
      <c r="M266" s="259">
        <v>13.22053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564.5</v>
      </c>
      <c r="D267" s="260">
        <v>556.36666666666667</v>
      </c>
      <c r="E267" s="260">
        <v>545.83333333333337</v>
      </c>
      <c r="F267" s="260">
        <v>527.16666666666674</v>
      </c>
      <c r="G267" s="260">
        <v>516.63333333333344</v>
      </c>
      <c r="H267" s="260">
        <v>575.0333333333333</v>
      </c>
      <c r="I267" s="260">
        <v>585.56666666666661</v>
      </c>
      <c r="J267" s="260">
        <v>604.23333333333323</v>
      </c>
      <c r="K267" s="259">
        <v>566.9</v>
      </c>
      <c r="L267" s="259">
        <v>537.70000000000005</v>
      </c>
      <c r="M267" s="259">
        <v>89.385549999999995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547.15</v>
      </c>
      <c r="D268" s="260">
        <v>548.51666666666665</v>
      </c>
      <c r="E268" s="260">
        <v>542.63333333333333</v>
      </c>
      <c r="F268" s="260">
        <v>538.11666666666667</v>
      </c>
      <c r="G268" s="260">
        <v>532.23333333333335</v>
      </c>
      <c r="H268" s="260">
        <v>553.0333333333333</v>
      </c>
      <c r="I268" s="260">
        <v>558.91666666666652</v>
      </c>
      <c r="J268" s="260">
        <v>563.43333333333328</v>
      </c>
      <c r="K268" s="259">
        <v>554.4</v>
      </c>
      <c r="L268" s="259">
        <v>544</v>
      </c>
      <c r="M268" s="259">
        <v>27.583469999999998</v>
      </c>
      <c r="N268" s="1"/>
      <c r="O268" s="1"/>
    </row>
    <row r="269" spans="1:15" ht="12.75" customHeight="1">
      <c r="A269" s="30">
        <v>259</v>
      </c>
      <c r="B269" s="269" t="s">
        <v>781</v>
      </c>
      <c r="C269" s="259">
        <v>533.54999999999995</v>
      </c>
      <c r="D269" s="260">
        <v>535.6</v>
      </c>
      <c r="E269" s="260">
        <v>529.20000000000005</v>
      </c>
      <c r="F269" s="260">
        <v>524.85</v>
      </c>
      <c r="G269" s="260">
        <v>518.45000000000005</v>
      </c>
      <c r="H269" s="260">
        <v>539.95000000000005</v>
      </c>
      <c r="I269" s="260">
        <v>546.34999999999991</v>
      </c>
      <c r="J269" s="260">
        <v>550.70000000000005</v>
      </c>
      <c r="K269" s="259">
        <v>542</v>
      </c>
      <c r="L269" s="259">
        <v>531.25</v>
      </c>
      <c r="M269" s="259">
        <v>2.2686000000000002</v>
      </c>
      <c r="N269" s="1"/>
      <c r="O269" s="1"/>
    </row>
    <row r="270" spans="1:15" ht="12.75" customHeight="1">
      <c r="A270" s="30">
        <v>260</v>
      </c>
      <c r="B270" s="269" t="s">
        <v>782</v>
      </c>
      <c r="C270" s="259">
        <v>381.15</v>
      </c>
      <c r="D270" s="260">
        <v>384.33333333333331</v>
      </c>
      <c r="E270" s="260">
        <v>376.91666666666663</v>
      </c>
      <c r="F270" s="260">
        <v>372.68333333333334</v>
      </c>
      <c r="G270" s="260">
        <v>365.26666666666665</v>
      </c>
      <c r="H270" s="260">
        <v>388.56666666666661</v>
      </c>
      <c r="I270" s="260">
        <v>395.98333333333323</v>
      </c>
      <c r="J270" s="260">
        <v>400.21666666666658</v>
      </c>
      <c r="K270" s="259">
        <v>391.75</v>
      </c>
      <c r="L270" s="259">
        <v>380.1</v>
      </c>
      <c r="M270" s="259">
        <v>1.46845</v>
      </c>
      <c r="N270" s="1"/>
      <c r="O270" s="1"/>
    </row>
    <row r="271" spans="1:15" ht="12.75" customHeight="1">
      <c r="A271" s="30">
        <v>261</v>
      </c>
      <c r="B271" s="269" t="s">
        <v>402</v>
      </c>
      <c r="C271" s="259">
        <v>597.6</v>
      </c>
      <c r="D271" s="260">
        <v>599.78333333333342</v>
      </c>
      <c r="E271" s="260">
        <v>591.86666666666679</v>
      </c>
      <c r="F271" s="260">
        <v>586.13333333333333</v>
      </c>
      <c r="G271" s="260">
        <v>578.2166666666667</v>
      </c>
      <c r="H271" s="260">
        <v>605.51666666666688</v>
      </c>
      <c r="I271" s="260">
        <v>613.43333333333362</v>
      </c>
      <c r="J271" s="260">
        <v>619.16666666666697</v>
      </c>
      <c r="K271" s="259">
        <v>607.70000000000005</v>
      </c>
      <c r="L271" s="259">
        <v>594.04999999999995</v>
      </c>
      <c r="M271" s="259">
        <v>1.7708299999999999</v>
      </c>
      <c r="N271" s="1"/>
      <c r="O271" s="1"/>
    </row>
    <row r="272" spans="1:15" ht="12.75" customHeight="1">
      <c r="A272" s="30">
        <v>262</v>
      </c>
      <c r="B272" s="269" t="s">
        <v>403</v>
      </c>
      <c r="C272" s="259">
        <v>201.05</v>
      </c>
      <c r="D272" s="260">
        <v>201.66666666666666</v>
      </c>
      <c r="E272" s="260">
        <v>199.38333333333333</v>
      </c>
      <c r="F272" s="260">
        <v>197.71666666666667</v>
      </c>
      <c r="G272" s="260">
        <v>195.43333333333334</v>
      </c>
      <c r="H272" s="260">
        <v>203.33333333333331</v>
      </c>
      <c r="I272" s="260">
        <v>205.61666666666667</v>
      </c>
      <c r="J272" s="260">
        <v>207.2833333333333</v>
      </c>
      <c r="K272" s="259">
        <v>203.95</v>
      </c>
      <c r="L272" s="259">
        <v>200</v>
      </c>
      <c r="M272" s="259">
        <v>3.5479099999999999</v>
      </c>
      <c r="N272" s="1"/>
      <c r="O272" s="1"/>
    </row>
    <row r="273" spans="1:15" ht="12.75" customHeight="1">
      <c r="A273" s="30">
        <v>263</v>
      </c>
      <c r="B273" s="269" t="s">
        <v>404</v>
      </c>
      <c r="C273" s="259">
        <v>550.5</v>
      </c>
      <c r="D273" s="260">
        <v>553</v>
      </c>
      <c r="E273" s="260">
        <v>544</v>
      </c>
      <c r="F273" s="260">
        <v>537.5</v>
      </c>
      <c r="G273" s="260">
        <v>528.5</v>
      </c>
      <c r="H273" s="260">
        <v>559.5</v>
      </c>
      <c r="I273" s="260">
        <v>568.5</v>
      </c>
      <c r="J273" s="260">
        <v>575</v>
      </c>
      <c r="K273" s="259">
        <v>562</v>
      </c>
      <c r="L273" s="259">
        <v>546.5</v>
      </c>
      <c r="M273" s="259">
        <v>2.42116</v>
      </c>
      <c r="N273" s="1"/>
      <c r="O273" s="1"/>
    </row>
    <row r="274" spans="1:15" ht="12.75" customHeight="1">
      <c r="A274" s="30">
        <v>264</v>
      </c>
      <c r="B274" s="269" t="s">
        <v>405</v>
      </c>
      <c r="C274" s="259">
        <v>1586.3</v>
      </c>
      <c r="D274" s="260">
        <v>1571.6666666666667</v>
      </c>
      <c r="E274" s="260">
        <v>1543.3333333333335</v>
      </c>
      <c r="F274" s="260">
        <v>1500.3666666666668</v>
      </c>
      <c r="G274" s="260">
        <v>1472.0333333333335</v>
      </c>
      <c r="H274" s="260">
        <v>1614.6333333333334</v>
      </c>
      <c r="I274" s="260">
        <v>1642.9666666666669</v>
      </c>
      <c r="J274" s="260">
        <v>1685.9333333333334</v>
      </c>
      <c r="K274" s="259">
        <v>1600</v>
      </c>
      <c r="L274" s="259">
        <v>1528.7</v>
      </c>
      <c r="M274" s="259">
        <v>3.4460999999999999</v>
      </c>
      <c r="N274" s="1"/>
      <c r="O274" s="1"/>
    </row>
    <row r="275" spans="1:15" ht="12.75" customHeight="1">
      <c r="A275" s="30">
        <v>265</v>
      </c>
      <c r="B275" s="269" t="s">
        <v>406</v>
      </c>
      <c r="C275" s="259">
        <v>255.2</v>
      </c>
      <c r="D275" s="260">
        <v>257.06666666666666</v>
      </c>
      <c r="E275" s="260">
        <v>251.73333333333335</v>
      </c>
      <c r="F275" s="260">
        <v>248.26666666666668</v>
      </c>
      <c r="G275" s="260">
        <v>242.93333333333337</v>
      </c>
      <c r="H275" s="260">
        <v>260.5333333333333</v>
      </c>
      <c r="I275" s="260">
        <v>265.86666666666667</v>
      </c>
      <c r="J275" s="260">
        <v>269.33333333333331</v>
      </c>
      <c r="K275" s="259">
        <v>262.39999999999998</v>
      </c>
      <c r="L275" s="259">
        <v>253.6</v>
      </c>
      <c r="M275" s="259">
        <v>1.65402</v>
      </c>
      <c r="N275" s="1"/>
      <c r="O275" s="1"/>
    </row>
    <row r="276" spans="1:15" ht="12.75" customHeight="1">
      <c r="A276" s="30">
        <v>266</v>
      </c>
      <c r="B276" s="269" t="s">
        <v>407</v>
      </c>
      <c r="C276" s="259">
        <v>712.5</v>
      </c>
      <c r="D276" s="260">
        <v>717.1</v>
      </c>
      <c r="E276" s="260">
        <v>704.40000000000009</v>
      </c>
      <c r="F276" s="260">
        <v>696.30000000000007</v>
      </c>
      <c r="G276" s="260">
        <v>683.60000000000014</v>
      </c>
      <c r="H276" s="260">
        <v>725.2</v>
      </c>
      <c r="I276" s="260">
        <v>737.90000000000009</v>
      </c>
      <c r="J276" s="260">
        <v>746</v>
      </c>
      <c r="K276" s="259">
        <v>729.8</v>
      </c>
      <c r="L276" s="259">
        <v>709</v>
      </c>
      <c r="M276" s="259">
        <v>20.041979999999999</v>
      </c>
      <c r="N276" s="1"/>
      <c r="O276" s="1"/>
    </row>
    <row r="277" spans="1:15" ht="12.75" customHeight="1">
      <c r="A277" s="30">
        <v>267</v>
      </c>
      <c r="B277" s="269" t="s">
        <v>408</v>
      </c>
      <c r="C277" s="259">
        <v>433.9</v>
      </c>
      <c r="D277" s="260">
        <v>428.3</v>
      </c>
      <c r="E277" s="260">
        <v>420.75</v>
      </c>
      <c r="F277" s="260">
        <v>407.59999999999997</v>
      </c>
      <c r="G277" s="260">
        <v>400.04999999999995</v>
      </c>
      <c r="H277" s="260">
        <v>441.45000000000005</v>
      </c>
      <c r="I277" s="260">
        <v>449.00000000000011</v>
      </c>
      <c r="J277" s="260">
        <v>462.15000000000009</v>
      </c>
      <c r="K277" s="259">
        <v>435.85</v>
      </c>
      <c r="L277" s="259">
        <v>415.15</v>
      </c>
      <c r="M277" s="259">
        <v>27.530059999999999</v>
      </c>
      <c r="N277" s="1"/>
      <c r="O277" s="1"/>
    </row>
    <row r="278" spans="1:15" ht="12.75" customHeight="1">
      <c r="A278" s="30">
        <v>268</v>
      </c>
      <c r="B278" s="269" t="s">
        <v>409</v>
      </c>
      <c r="C278" s="259">
        <v>1166.0999999999999</v>
      </c>
      <c r="D278" s="260">
        <v>1167.1833333333334</v>
      </c>
      <c r="E278" s="260">
        <v>1139.3666666666668</v>
      </c>
      <c r="F278" s="260">
        <v>1112.6333333333334</v>
      </c>
      <c r="G278" s="260">
        <v>1084.8166666666668</v>
      </c>
      <c r="H278" s="260">
        <v>1193.9166666666667</v>
      </c>
      <c r="I278" s="260">
        <v>1221.7333333333333</v>
      </c>
      <c r="J278" s="260">
        <v>1248.4666666666667</v>
      </c>
      <c r="K278" s="259">
        <v>1195</v>
      </c>
      <c r="L278" s="259">
        <v>1140.45</v>
      </c>
      <c r="M278" s="259">
        <v>2.3239000000000001</v>
      </c>
      <c r="N278" s="1"/>
      <c r="O278" s="1"/>
    </row>
    <row r="279" spans="1:15" ht="12.75" customHeight="1">
      <c r="A279" s="30">
        <v>269</v>
      </c>
      <c r="B279" s="269" t="s">
        <v>410</v>
      </c>
      <c r="C279" s="259">
        <v>527.15</v>
      </c>
      <c r="D279" s="260">
        <v>522.91666666666663</v>
      </c>
      <c r="E279" s="260">
        <v>513.93333333333328</v>
      </c>
      <c r="F279" s="260">
        <v>500.71666666666664</v>
      </c>
      <c r="G279" s="260">
        <v>491.73333333333329</v>
      </c>
      <c r="H279" s="260">
        <v>536.13333333333321</v>
      </c>
      <c r="I279" s="260">
        <v>545.11666666666656</v>
      </c>
      <c r="J279" s="260">
        <v>558.33333333333326</v>
      </c>
      <c r="K279" s="259">
        <v>531.9</v>
      </c>
      <c r="L279" s="259">
        <v>509.7</v>
      </c>
      <c r="M279" s="259">
        <v>2.1517499999999998</v>
      </c>
      <c r="N279" s="1"/>
      <c r="O279" s="1"/>
    </row>
    <row r="280" spans="1:15" ht="12.75" customHeight="1">
      <c r="A280" s="30">
        <v>270</v>
      </c>
      <c r="B280" s="269" t="s">
        <v>783</v>
      </c>
      <c r="C280" s="259">
        <v>106.05</v>
      </c>
      <c r="D280" s="260">
        <v>105.78333333333335</v>
      </c>
      <c r="E280" s="260">
        <v>104.61666666666669</v>
      </c>
      <c r="F280" s="260">
        <v>103.18333333333334</v>
      </c>
      <c r="G280" s="260">
        <v>102.01666666666668</v>
      </c>
      <c r="H280" s="260">
        <v>107.2166666666667</v>
      </c>
      <c r="I280" s="260">
        <v>108.38333333333335</v>
      </c>
      <c r="J280" s="260">
        <v>109.81666666666671</v>
      </c>
      <c r="K280" s="259">
        <v>106.95</v>
      </c>
      <c r="L280" s="259">
        <v>104.35</v>
      </c>
      <c r="M280" s="259">
        <v>32.682070000000003</v>
      </c>
      <c r="N280" s="1"/>
      <c r="O280" s="1"/>
    </row>
    <row r="281" spans="1:15" ht="12.75" customHeight="1">
      <c r="A281" s="30">
        <v>271</v>
      </c>
      <c r="B281" s="269" t="s">
        <v>411</v>
      </c>
      <c r="C281" s="259">
        <v>441.5</v>
      </c>
      <c r="D281" s="260">
        <v>444.16666666666669</v>
      </c>
      <c r="E281" s="260">
        <v>436.33333333333337</v>
      </c>
      <c r="F281" s="260">
        <v>431.16666666666669</v>
      </c>
      <c r="G281" s="260">
        <v>423.33333333333337</v>
      </c>
      <c r="H281" s="260">
        <v>449.33333333333337</v>
      </c>
      <c r="I281" s="260">
        <v>457.16666666666674</v>
      </c>
      <c r="J281" s="260">
        <v>462.33333333333337</v>
      </c>
      <c r="K281" s="259">
        <v>452</v>
      </c>
      <c r="L281" s="259">
        <v>439</v>
      </c>
      <c r="M281" s="259">
        <v>0.83652000000000004</v>
      </c>
      <c r="N281" s="1"/>
      <c r="O281" s="1"/>
    </row>
    <row r="282" spans="1:15" ht="12.75" customHeight="1">
      <c r="A282" s="30">
        <v>272</v>
      </c>
      <c r="B282" s="269" t="s">
        <v>412</v>
      </c>
      <c r="C282" s="259">
        <v>99.95</v>
      </c>
      <c r="D282" s="260">
        <v>100.25</v>
      </c>
      <c r="E282" s="260">
        <v>98.75</v>
      </c>
      <c r="F282" s="260">
        <v>97.55</v>
      </c>
      <c r="G282" s="260">
        <v>96.05</v>
      </c>
      <c r="H282" s="260">
        <v>101.45</v>
      </c>
      <c r="I282" s="260">
        <v>102.95</v>
      </c>
      <c r="J282" s="260">
        <v>104.15</v>
      </c>
      <c r="K282" s="259">
        <v>101.75</v>
      </c>
      <c r="L282" s="259">
        <v>99.05</v>
      </c>
      <c r="M282" s="259">
        <v>31.523150000000001</v>
      </c>
      <c r="N282" s="1"/>
      <c r="O282" s="1"/>
    </row>
    <row r="283" spans="1:15" ht="12.75" customHeight="1">
      <c r="A283" s="30">
        <v>273</v>
      </c>
      <c r="B283" s="269" t="s">
        <v>413</v>
      </c>
      <c r="C283" s="259">
        <v>417.2</v>
      </c>
      <c r="D283" s="260">
        <v>418</v>
      </c>
      <c r="E283" s="260">
        <v>415</v>
      </c>
      <c r="F283" s="260">
        <v>412.8</v>
      </c>
      <c r="G283" s="260">
        <v>409.8</v>
      </c>
      <c r="H283" s="260">
        <v>420.2</v>
      </c>
      <c r="I283" s="260">
        <v>423.2</v>
      </c>
      <c r="J283" s="260">
        <v>425.4</v>
      </c>
      <c r="K283" s="259">
        <v>421</v>
      </c>
      <c r="L283" s="259">
        <v>415.8</v>
      </c>
      <c r="M283" s="259">
        <v>1.9229099999999999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1934.3</v>
      </c>
      <c r="D284" s="260">
        <v>1941.3</v>
      </c>
      <c r="E284" s="260">
        <v>1920.85</v>
      </c>
      <c r="F284" s="260">
        <v>1907.3999999999999</v>
      </c>
      <c r="G284" s="260">
        <v>1886.9499999999998</v>
      </c>
      <c r="H284" s="260">
        <v>1954.75</v>
      </c>
      <c r="I284" s="260">
        <v>1975.2000000000003</v>
      </c>
      <c r="J284" s="260">
        <v>1988.65</v>
      </c>
      <c r="K284" s="259">
        <v>1961.75</v>
      </c>
      <c r="L284" s="259">
        <v>1927.85</v>
      </c>
      <c r="M284" s="259">
        <v>24.710049999999999</v>
      </c>
      <c r="N284" s="1"/>
      <c r="O284" s="1"/>
    </row>
    <row r="285" spans="1:15" ht="12.75" customHeight="1">
      <c r="A285" s="30">
        <v>275</v>
      </c>
      <c r="B285" s="269" t="s">
        <v>767</v>
      </c>
      <c r="C285" s="259">
        <v>1498.35</v>
      </c>
      <c r="D285" s="260">
        <v>1497.7833333333335</v>
      </c>
      <c r="E285" s="260">
        <v>1485.5666666666671</v>
      </c>
      <c r="F285" s="260">
        <v>1472.7833333333335</v>
      </c>
      <c r="G285" s="260">
        <v>1460.5666666666671</v>
      </c>
      <c r="H285" s="260">
        <v>1510.5666666666671</v>
      </c>
      <c r="I285" s="260">
        <v>1522.7833333333338</v>
      </c>
      <c r="J285" s="260">
        <v>1535.5666666666671</v>
      </c>
      <c r="K285" s="259">
        <v>1510</v>
      </c>
      <c r="L285" s="259">
        <v>1485</v>
      </c>
      <c r="M285" s="259">
        <v>0.30640000000000001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88.4</v>
      </c>
      <c r="D286" s="260">
        <v>88.233333333333348</v>
      </c>
      <c r="E286" s="260">
        <v>87.266666666666694</v>
      </c>
      <c r="F286" s="260">
        <v>86.13333333333334</v>
      </c>
      <c r="G286" s="260">
        <v>85.166666666666686</v>
      </c>
      <c r="H286" s="260">
        <v>89.366666666666703</v>
      </c>
      <c r="I286" s="260">
        <v>90.333333333333343</v>
      </c>
      <c r="J286" s="260">
        <v>91.466666666666711</v>
      </c>
      <c r="K286" s="259">
        <v>89.2</v>
      </c>
      <c r="L286" s="259">
        <v>87.1</v>
      </c>
      <c r="M286" s="259">
        <v>84.994829999999993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4159.75</v>
      </c>
      <c r="D287" s="260">
        <v>4068.4500000000003</v>
      </c>
      <c r="E287" s="260">
        <v>3947.9000000000005</v>
      </c>
      <c r="F287" s="260">
        <v>3736.05</v>
      </c>
      <c r="G287" s="260">
        <v>3615.5000000000005</v>
      </c>
      <c r="H287" s="260">
        <v>4280.3000000000011</v>
      </c>
      <c r="I287" s="260">
        <v>4400.8500000000004</v>
      </c>
      <c r="J287" s="260">
        <v>4612.7000000000007</v>
      </c>
      <c r="K287" s="259">
        <v>4189</v>
      </c>
      <c r="L287" s="259">
        <v>3856.6</v>
      </c>
      <c r="M287" s="259">
        <v>19.045000000000002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394</v>
      </c>
      <c r="D288" s="260">
        <v>392.16666666666669</v>
      </c>
      <c r="E288" s="260">
        <v>386.88333333333338</v>
      </c>
      <c r="F288" s="260">
        <v>379.76666666666671</v>
      </c>
      <c r="G288" s="260">
        <v>374.48333333333341</v>
      </c>
      <c r="H288" s="260">
        <v>399.28333333333336</v>
      </c>
      <c r="I288" s="260">
        <v>404.56666666666666</v>
      </c>
      <c r="J288" s="260">
        <v>411.68333333333334</v>
      </c>
      <c r="K288" s="259">
        <v>397.45</v>
      </c>
      <c r="L288" s="259">
        <v>385.05</v>
      </c>
      <c r="M288" s="259">
        <v>21.91564</v>
      </c>
      <c r="N288" s="1"/>
      <c r="O288" s="1"/>
    </row>
    <row r="289" spans="1:15" ht="12.75" customHeight="1">
      <c r="A289" s="30">
        <v>279</v>
      </c>
      <c r="B289" s="269" t="s">
        <v>414</v>
      </c>
      <c r="C289" s="259">
        <v>13254.2</v>
      </c>
      <c r="D289" s="260">
        <v>13308.25</v>
      </c>
      <c r="E289" s="260">
        <v>13177.7</v>
      </c>
      <c r="F289" s="260">
        <v>13101.2</v>
      </c>
      <c r="G289" s="260">
        <v>12970.650000000001</v>
      </c>
      <c r="H289" s="260">
        <v>13384.75</v>
      </c>
      <c r="I289" s="260">
        <v>13515.3</v>
      </c>
      <c r="J289" s="260">
        <v>13591.8</v>
      </c>
      <c r="K289" s="259">
        <v>13438.8</v>
      </c>
      <c r="L289" s="259">
        <v>13231.75</v>
      </c>
      <c r="M289" s="259">
        <v>3.5499999999999997E-2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5010.45</v>
      </c>
      <c r="D290" s="260">
        <v>4996.4666666666662</v>
      </c>
      <c r="E290" s="260">
        <v>4914.9833333333327</v>
      </c>
      <c r="F290" s="260">
        <v>4819.5166666666664</v>
      </c>
      <c r="G290" s="260">
        <v>4738.0333333333328</v>
      </c>
      <c r="H290" s="260">
        <v>5091.9333333333325</v>
      </c>
      <c r="I290" s="260">
        <v>5173.4166666666661</v>
      </c>
      <c r="J290" s="260">
        <v>5268.8833333333323</v>
      </c>
      <c r="K290" s="259">
        <v>5077.95</v>
      </c>
      <c r="L290" s="259">
        <v>4901</v>
      </c>
      <c r="M290" s="259">
        <v>13.43248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2104.25</v>
      </c>
      <c r="D291" s="260">
        <v>2097.9</v>
      </c>
      <c r="E291" s="260">
        <v>2085.8000000000002</v>
      </c>
      <c r="F291" s="260">
        <v>2067.35</v>
      </c>
      <c r="G291" s="260">
        <v>2055.25</v>
      </c>
      <c r="H291" s="260">
        <v>2116.3500000000004</v>
      </c>
      <c r="I291" s="260">
        <v>2128.4499999999998</v>
      </c>
      <c r="J291" s="260">
        <v>2146.9000000000005</v>
      </c>
      <c r="K291" s="259">
        <v>2110</v>
      </c>
      <c r="L291" s="259">
        <v>2079.4499999999998</v>
      </c>
      <c r="M291" s="259">
        <v>26.14357</v>
      </c>
      <c r="N291" s="1"/>
      <c r="O291" s="1"/>
    </row>
    <row r="292" spans="1:15" ht="12.75" customHeight="1">
      <c r="A292" s="30">
        <v>282</v>
      </c>
      <c r="B292" s="269" t="s">
        <v>825</v>
      </c>
      <c r="C292" s="259">
        <v>375.7</v>
      </c>
      <c r="D292" s="260">
        <v>376.8</v>
      </c>
      <c r="E292" s="260">
        <v>373.1</v>
      </c>
      <c r="F292" s="260">
        <v>370.5</v>
      </c>
      <c r="G292" s="260">
        <v>366.8</v>
      </c>
      <c r="H292" s="260">
        <v>379.40000000000003</v>
      </c>
      <c r="I292" s="260">
        <v>383.09999999999997</v>
      </c>
      <c r="J292" s="260">
        <v>385.70000000000005</v>
      </c>
      <c r="K292" s="259">
        <v>380.5</v>
      </c>
      <c r="L292" s="259">
        <v>374.2</v>
      </c>
      <c r="M292" s="259">
        <v>6.04861</v>
      </c>
      <c r="N292" s="1"/>
      <c r="O292" s="1"/>
    </row>
    <row r="293" spans="1:15" ht="12.75" customHeight="1">
      <c r="A293" s="30">
        <v>283</v>
      </c>
      <c r="B293" s="269" t="s">
        <v>265</v>
      </c>
      <c r="C293" s="259">
        <v>418.55</v>
      </c>
      <c r="D293" s="260">
        <v>417.84999999999997</v>
      </c>
      <c r="E293" s="260">
        <v>413.69999999999993</v>
      </c>
      <c r="F293" s="260">
        <v>408.84999999999997</v>
      </c>
      <c r="G293" s="260">
        <v>404.69999999999993</v>
      </c>
      <c r="H293" s="260">
        <v>422.69999999999993</v>
      </c>
      <c r="I293" s="260">
        <v>426.84999999999991</v>
      </c>
      <c r="J293" s="260">
        <v>431.69999999999993</v>
      </c>
      <c r="K293" s="259">
        <v>422</v>
      </c>
      <c r="L293" s="259">
        <v>413</v>
      </c>
      <c r="M293" s="259">
        <v>24.797619999999998</v>
      </c>
      <c r="N293" s="1"/>
      <c r="O293" s="1"/>
    </row>
    <row r="294" spans="1:15" ht="12.75" customHeight="1">
      <c r="A294" s="30">
        <v>284</v>
      </c>
      <c r="B294" s="269" t="s">
        <v>785</v>
      </c>
      <c r="C294" s="259">
        <v>303.10000000000002</v>
      </c>
      <c r="D294" s="260">
        <v>303.8</v>
      </c>
      <c r="E294" s="260">
        <v>300.60000000000002</v>
      </c>
      <c r="F294" s="260">
        <v>298.10000000000002</v>
      </c>
      <c r="G294" s="260">
        <v>294.90000000000003</v>
      </c>
      <c r="H294" s="260">
        <v>306.3</v>
      </c>
      <c r="I294" s="260">
        <v>309.49999999999994</v>
      </c>
      <c r="J294" s="260">
        <v>312</v>
      </c>
      <c r="K294" s="259">
        <v>307</v>
      </c>
      <c r="L294" s="259">
        <v>301.3</v>
      </c>
      <c r="M294" s="259">
        <v>4.3477699999999997</v>
      </c>
      <c r="N294" s="1"/>
      <c r="O294" s="1"/>
    </row>
    <row r="295" spans="1:15" ht="12.75" customHeight="1">
      <c r="A295" s="30">
        <v>285</v>
      </c>
      <c r="B295" s="269" t="s">
        <v>855</v>
      </c>
      <c r="C295" s="259">
        <v>650.9</v>
      </c>
      <c r="D295" s="260">
        <v>649</v>
      </c>
      <c r="E295" s="260">
        <v>639.9</v>
      </c>
      <c r="F295" s="260">
        <v>628.9</v>
      </c>
      <c r="G295" s="260">
        <v>619.79999999999995</v>
      </c>
      <c r="H295" s="260">
        <v>660</v>
      </c>
      <c r="I295" s="260">
        <v>669.09999999999991</v>
      </c>
      <c r="J295" s="260">
        <v>680.1</v>
      </c>
      <c r="K295" s="259">
        <v>658.1</v>
      </c>
      <c r="L295" s="259">
        <v>638</v>
      </c>
      <c r="M295" s="259">
        <v>31.63335</v>
      </c>
      <c r="N295" s="1"/>
      <c r="O295" s="1"/>
    </row>
    <row r="296" spans="1:15" ht="12.75" customHeight="1">
      <c r="A296" s="30">
        <v>286</v>
      </c>
      <c r="B296" s="269" t="s">
        <v>415</v>
      </c>
      <c r="C296" s="259">
        <v>3029.8</v>
      </c>
      <c r="D296" s="260">
        <v>3038.7666666666669</v>
      </c>
      <c r="E296" s="260">
        <v>3012.1333333333337</v>
      </c>
      <c r="F296" s="260">
        <v>2994.4666666666667</v>
      </c>
      <c r="G296" s="260">
        <v>2967.8333333333335</v>
      </c>
      <c r="H296" s="260">
        <v>3056.4333333333338</v>
      </c>
      <c r="I296" s="260">
        <v>3083.0666666666671</v>
      </c>
      <c r="J296" s="260">
        <v>3100.733333333334</v>
      </c>
      <c r="K296" s="259">
        <v>3065.4</v>
      </c>
      <c r="L296" s="259">
        <v>3021.1</v>
      </c>
      <c r="M296" s="259">
        <v>0.20330999999999999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770.3</v>
      </c>
      <c r="D297" s="260">
        <v>768.78333333333342</v>
      </c>
      <c r="E297" s="260">
        <v>763.71666666666681</v>
      </c>
      <c r="F297" s="260">
        <v>757.13333333333344</v>
      </c>
      <c r="G297" s="260">
        <v>752.06666666666683</v>
      </c>
      <c r="H297" s="260">
        <v>775.36666666666679</v>
      </c>
      <c r="I297" s="260">
        <v>780.43333333333339</v>
      </c>
      <c r="J297" s="260">
        <v>787.01666666666677</v>
      </c>
      <c r="K297" s="259">
        <v>773.85</v>
      </c>
      <c r="L297" s="259">
        <v>762.2</v>
      </c>
      <c r="M297" s="259">
        <v>7.94733</v>
      </c>
      <c r="N297" s="1"/>
      <c r="O297" s="1"/>
    </row>
    <row r="298" spans="1:15" ht="12.75" customHeight="1">
      <c r="A298" s="30">
        <v>288</v>
      </c>
      <c r="B298" s="269" t="s">
        <v>416</v>
      </c>
      <c r="C298" s="259">
        <v>1698.15</v>
      </c>
      <c r="D298" s="260">
        <v>1699.55</v>
      </c>
      <c r="E298" s="260">
        <v>1690.1999999999998</v>
      </c>
      <c r="F298" s="260">
        <v>1682.2499999999998</v>
      </c>
      <c r="G298" s="260">
        <v>1672.8999999999996</v>
      </c>
      <c r="H298" s="260">
        <v>1707.5</v>
      </c>
      <c r="I298" s="260">
        <v>1716.85</v>
      </c>
      <c r="J298" s="260">
        <v>1724.8000000000002</v>
      </c>
      <c r="K298" s="259">
        <v>1708.9</v>
      </c>
      <c r="L298" s="259">
        <v>1691.6</v>
      </c>
      <c r="M298" s="259">
        <v>0.34348000000000001</v>
      </c>
      <c r="N298" s="1"/>
      <c r="O298" s="1"/>
    </row>
    <row r="299" spans="1:15" ht="12.75" customHeight="1">
      <c r="A299" s="30">
        <v>289</v>
      </c>
      <c r="B299" s="269" t="s">
        <v>417</v>
      </c>
      <c r="C299" s="259">
        <v>41.2</v>
      </c>
      <c r="D299" s="260">
        <v>41.5</v>
      </c>
      <c r="E299" s="260">
        <v>40.700000000000003</v>
      </c>
      <c r="F299" s="260">
        <v>40.200000000000003</v>
      </c>
      <c r="G299" s="260">
        <v>39.400000000000006</v>
      </c>
      <c r="H299" s="260">
        <v>42</v>
      </c>
      <c r="I299" s="260">
        <v>42.8</v>
      </c>
      <c r="J299" s="260">
        <v>43.3</v>
      </c>
      <c r="K299" s="259">
        <v>42.3</v>
      </c>
      <c r="L299" s="259">
        <v>41</v>
      </c>
      <c r="M299" s="259">
        <v>30.79637</v>
      </c>
      <c r="N299" s="1"/>
      <c r="O299" s="1"/>
    </row>
    <row r="300" spans="1:15" ht="12.75" customHeight="1">
      <c r="A300" s="30">
        <v>290</v>
      </c>
      <c r="B300" s="269" t="s">
        <v>418</v>
      </c>
      <c r="C300" s="259">
        <v>161.65</v>
      </c>
      <c r="D300" s="260">
        <v>161.65</v>
      </c>
      <c r="E300" s="260">
        <v>160.30000000000001</v>
      </c>
      <c r="F300" s="260">
        <v>158.95000000000002</v>
      </c>
      <c r="G300" s="260">
        <v>157.60000000000002</v>
      </c>
      <c r="H300" s="260">
        <v>163</v>
      </c>
      <c r="I300" s="260">
        <v>164.34999999999997</v>
      </c>
      <c r="J300" s="260">
        <v>165.7</v>
      </c>
      <c r="K300" s="259">
        <v>163</v>
      </c>
      <c r="L300" s="259">
        <v>160.30000000000001</v>
      </c>
      <c r="M300" s="259">
        <v>1.96034</v>
      </c>
      <c r="N300" s="1"/>
      <c r="O300" s="1"/>
    </row>
    <row r="301" spans="1:15" ht="12.75" customHeight="1">
      <c r="A301" s="30">
        <v>291</v>
      </c>
      <c r="B301" s="269" t="s">
        <v>159</v>
      </c>
      <c r="C301" s="259">
        <v>94325.5</v>
      </c>
      <c r="D301" s="260">
        <v>94237.10000000002</v>
      </c>
      <c r="E301" s="260">
        <v>93323.000000000044</v>
      </c>
      <c r="F301" s="260">
        <v>92320.500000000029</v>
      </c>
      <c r="G301" s="260">
        <v>91406.400000000052</v>
      </c>
      <c r="H301" s="260">
        <v>95239.600000000035</v>
      </c>
      <c r="I301" s="260">
        <v>96153.700000000012</v>
      </c>
      <c r="J301" s="260">
        <v>97156.200000000026</v>
      </c>
      <c r="K301" s="259">
        <v>95151.2</v>
      </c>
      <c r="L301" s="259">
        <v>93234.6</v>
      </c>
      <c r="M301" s="259">
        <v>0.1638</v>
      </c>
      <c r="N301" s="1"/>
      <c r="O301" s="1"/>
    </row>
    <row r="302" spans="1:15" ht="12.75" customHeight="1">
      <c r="A302" s="30">
        <v>292</v>
      </c>
      <c r="B302" s="269" t="s">
        <v>826</v>
      </c>
      <c r="C302" s="259">
        <v>1600.45</v>
      </c>
      <c r="D302" s="260">
        <v>1600.7166666666665</v>
      </c>
      <c r="E302" s="260">
        <v>1592.4833333333329</v>
      </c>
      <c r="F302" s="260">
        <v>1584.5166666666664</v>
      </c>
      <c r="G302" s="260">
        <v>1576.2833333333328</v>
      </c>
      <c r="H302" s="260">
        <v>1608.6833333333329</v>
      </c>
      <c r="I302" s="260">
        <v>1616.9166666666665</v>
      </c>
      <c r="J302" s="260">
        <v>1624.883333333333</v>
      </c>
      <c r="K302" s="259">
        <v>1608.95</v>
      </c>
      <c r="L302" s="259">
        <v>1592.75</v>
      </c>
      <c r="M302" s="259">
        <v>0.37141000000000002</v>
      </c>
      <c r="N302" s="1"/>
      <c r="O302" s="1"/>
    </row>
    <row r="303" spans="1:15" ht="12.75" customHeight="1">
      <c r="A303" s="30">
        <v>293</v>
      </c>
      <c r="B303" s="269" t="s">
        <v>784</v>
      </c>
      <c r="C303" s="259">
        <v>1000.55</v>
      </c>
      <c r="D303" s="260">
        <v>998.18333333333339</v>
      </c>
      <c r="E303" s="260">
        <v>989.36666666666679</v>
      </c>
      <c r="F303" s="260">
        <v>978.18333333333339</v>
      </c>
      <c r="G303" s="260">
        <v>969.36666666666679</v>
      </c>
      <c r="H303" s="260">
        <v>1009.3666666666668</v>
      </c>
      <c r="I303" s="260">
        <v>1018.1833333333334</v>
      </c>
      <c r="J303" s="260">
        <v>1029.3666666666668</v>
      </c>
      <c r="K303" s="259">
        <v>1007</v>
      </c>
      <c r="L303" s="259">
        <v>987</v>
      </c>
      <c r="M303" s="259">
        <v>1.97889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899.75</v>
      </c>
      <c r="D304" s="260">
        <v>906.4</v>
      </c>
      <c r="E304" s="260">
        <v>890.34999999999991</v>
      </c>
      <c r="F304" s="260">
        <v>880.94999999999993</v>
      </c>
      <c r="G304" s="260">
        <v>864.89999999999986</v>
      </c>
      <c r="H304" s="260">
        <v>915.8</v>
      </c>
      <c r="I304" s="260">
        <v>931.84999999999991</v>
      </c>
      <c r="J304" s="260">
        <v>941.25</v>
      </c>
      <c r="K304" s="259">
        <v>922.45</v>
      </c>
      <c r="L304" s="259">
        <v>897</v>
      </c>
      <c r="M304" s="259">
        <v>5.4476100000000001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220.3</v>
      </c>
      <c r="D305" s="260">
        <v>218.88333333333333</v>
      </c>
      <c r="E305" s="260">
        <v>216.81666666666666</v>
      </c>
      <c r="F305" s="260">
        <v>213.33333333333334</v>
      </c>
      <c r="G305" s="260">
        <v>211.26666666666668</v>
      </c>
      <c r="H305" s="260">
        <v>222.36666666666665</v>
      </c>
      <c r="I305" s="260">
        <v>224.43333333333331</v>
      </c>
      <c r="J305" s="260">
        <v>227.91666666666663</v>
      </c>
      <c r="K305" s="259">
        <v>220.95</v>
      </c>
      <c r="L305" s="259">
        <v>215.4</v>
      </c>
      <c r="M305" s="259">
        <v>31.1252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1293.45</v>
      </c>
      <c r="D306" s="260">
        <v>1299.4666666666667</v>
      </c>
      <c r="E306" s="260">
        <v>1281.9833333333333</v>
      </c>
      <c r="F306" s="260">
        <v>1270.5166666666667</v>
      </c>
      <c r="G306" s="260">
        <v>1253.0333333333333</v>
      </c>
      <c r="H306" s="260">
        <v>1310.9333333333334</v>
      </c>
      <c r="I306" s="260">
        <v>1328.416666666667</v>
      </c>
      <c r="J306" s="260">
        <v>1339.8833333333334</v>
      </c>
      <c r="K306" s="259">
        <v>1316.95</v>
      </c>
      <c r="L306" s="259">
        <v>1288</v>
      </c>
      <c r="M306" s="259">
        <v>26.137609999999999</v>
      </c>
      <c r="N306" s="1"/>
      <c r="O306" s="1"/>
    </row>
    <row r="307" spans="1:15" ht="12.75" customHeight="1">
      <c r="A307" s="30">
        <v>297</v>
      </c>
      <c r="B307" s="269" t="s">
        <v>419</v>
      </c>
      <c r="C307" s="259">
        <v>287.64999999999998</v>
      </c>
      <c r="D307" s="260">
        <v>287.85000000000002</v>
      </c>
      <c r="E307" s="260">
        <v>284.90000000000003</v>
      </c>
      <c r="F307" s="260">
        <v>282.15000000000003</v>
      </c>
      <c r="G307" s="260">
        <v>279.20000000000005</v>
      </c>
      <c r="H307" s="260">
        <v>290.60000000000002</v>
      </c>
      <c r="I307" s="260">
        <v>293.55000000000007</v>
      </c>
      <c r="J307" s="260">
        <v>296.3</v>
      </c>
      <c r="K307" s="259">
        <v>290.8</v>
      </c>
      <c r="L307" s="259">
        <v>285.10000000000002</v>
      </c>
      <c r="M307" s="259">
        <v>1.93265</v>
      </c>
      <c r="N307" s="1"/>
      <c r="O307" s="1"/>
    </row>
    <row r="308" spans="1:15" ht="12.75" customHeight="1">
      <c r="A308" s="30">
        <v>298</v>
      </c>
      <c r="B308" s="269" t="s">
        <v>420</v>
      </c>
      <c r="C308" s="259">
        <v>283.95</v>
      </c>
      <c r="D308" s="260">
        <v>286.36666666666662</v>
      </c>
      <c r="E308" s="260">
        <v>279.78333333333325</v>
      </c>
      <c r="F308" s="260">
        <v>275.61666666666662</v>
      </c>
      <c r="G308" s="260">
        <v>269.03333333333325</v>
      </c>
      <c r="H308" s="260">
        <v>290.53333333333325</v>
      </c>
      <c r="I308" s="260">
        <v>297.11666666666662</v>
      </c>
      <c r="J308" s="260">
        <v>301.28333333333325</v>
      </c>
      <c r="K308" s="259">
        <v>292.95</v>
      </c>
      <c r="L308" s="259">
        <v>282.2</v>
      </c>
      <c r="M308" s="259">
        <v>4.3013399999999997</v>
      </c>
      <c r="N308" s="1"/>
      <c r="O308" s="1"/>
    </row>
    <row r="309" spans="1:15" ht="12.75" customHeight="1">
      <c r="A309" s="30">
        <v>299</v>
      </c>
      <c r="B309" s="269" t="s">
        <v>864</v>
      </c>
      <c r="C309" s="259">
        <v>389.3</v>
      </c>
      <c r="D309" s="260">
        <v>390.13333333333338</v>
      </c>
      <c r="E309" s="260">
        <v>386.26666666666677</v>
      </c>
      <c r="F309" s="260">
        <v>383.23333333333341</v>
      </c>
      <c r="G309" s="260">
        <v>379.36666666666679</v>
      </c>
      <c r="H309" s="260">
        <v>393.16666666666674</v>
      </c>
      <c r="I309" s="260">
        <v>397.03333333333342</v>
      </c>
      <c r="J309" s="260">
        <v>400.06666666666672</v>
      </c>
      <c r="K309" s="259">
        <v>394</v>
      </c>
      <c r="L309" s="259">
        <v>387.1</v>
      </c>
      <c r="M309" s="259">
        <v>0.89427000000000001</v>
      </c>
      <c r="N309" s="1"/>
      <c r="O309" s="1"/>
    </row>
    <row r="310" spans="1:15" ht="12.75" customHeight="1">
      <c r="A310" s="30">
        <v>300</v>
      </c>
      <c r="B310" s="269" t="s">
        <v>421</v>
      </c>
      <c r="C310" s="259">
        <v>507.45</v>
      </c>
      <c r="D310" s="260">
        <v>509.65000000000003</v>
      </c>
      <c r="E310" s="260">
        <v>502.30000000000007</v>
      </c>
      <c r="F310" s="260">
        <v>497.15000000000003</v>
      </c>
      <c r="G310" s="260">
        <v>489.80000000000007</v>
      </c>
      <c r="H310" s="260">
        <v>514.80000000000007</v>
      </c>
      <c r="I310" s="260">
        <v>522.15000000000009</v>
      </c>
      <c r="J310" s="260">
        <v>527.30000000000007</v>
      </c>
      <c r="K310" s="259">
        <v>517</v>
      </c>
      <c r="L310" s="259">
        <v>504.5</v>
      </c>
      <c r="M310" s="259">
        <v>5.0145099999999996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116.35</v>
      </c>
      <c r="D311" s="260">
        <v>116.15000000000002</v>
      </c>
      <c r="E311" s="260">
        <v>115.35000000000004</v>
      </c>
      <c r="F311" s="260">
        <v>114.35000000000002</v>
      </c>
      <c r="G311" s="260">
        <v>113.55000000000004</v>
      </c>
      <c r="H311" s="260">
        <v>117.15000000000003</v>
      </c>
      <c r="I311" s="260">
        <v>117.95000000000002</v>
      </c>
      <c r="J311" s="260">
        <v>118.95000000000003</v>
      </c>
      <c r="K311" s="259">
        <v>116.95</v>
      </c>
      <c r="L311" s="259">
        <v>115.15</v>
      </c>
      <c r="M311" s="259">
        <v>57.466999999999999</v>
      </c>
      <c r="N311" s="1"/>
      <c r="O311" s="1"/>
    </row>
    <row r="312" spans="1:15" ht="12.75" customHeight="1">
      <c r="A312" s="30">
        <v>302</v>
      </c>
      <c r="B312" s="269" t="s">
        <v>422</v>
      </c>
      <c r="C312" s="259">
        <v>58.15</v>
      </c>
      <c r="D312" s="260">
        <v>58.616666666666667</v>
      </c>
      <c r="E312" s="260">
        <v>57.533333333333331</v>
      </c>
      <c r="F312" s="260">
        <v>56.916666666666664</v>
      </c>
      <c r="G312" s="260">
        <v>55.833333333333329</v>
      </c>
      <c r="H312" s="260">
        <v>59.233333333333334</v>
      </c>
      <c r="I312" s="260">
        <v>60.316666666666663</v>
      </c>
      <c r="J312" s="260">
        <v>60.933333333333337</v>
      </c>
      <c r="K312" s="259">
        <v>59.7</v>
      </c>
      <c r="L312" s="259">
        <v>58</v>
      </c>
      <c r="M312" s="259">
        <v>17.158110000000001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501.5</v>
      </c>
      <c r="D313" s="260">
        <v>504.0333333333333</v>
      </c>
      <c r="E313" s="260">
        <v>498.11666666666662</v>
      </c>
      <c r="F313" s="260">
        <v>494.73333333333329</v>
      </c>
      <c r="G313" s="260">
        <v>488.81666666666661</v>
      </c>
      <c r="H313" s="260">
        <v>507.41666666666663</v>
      </c>
      <c r="I313" s="260">
        <v>513.33333333333337</v>
      </c>
      <c r="J313" s="260">
        <v>516.7166666666667</v>
      </c>
      <c r="K313" s="259">
        <v>509.95</v>
      </c>
      <c r="L313" s="259">
        <v>500.65</v>
      </c>
      <c r="M313" s="259">
        <v>11.80104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8958.15</v>
      </c>
      <c r="D314" s="260">
        <v>8971.0500000000011</v>
      </c>
      <c r="E314" s="260">
        <v>8917.1000000000022</v>
      </c>
      <c r="F314" s="260">
        <v>8876.0500000000011</v>
      </c>
      <c r="G314" s="260">
        <v>8822.1000000000022</v>
      </c>
      <c r="H314" s="260">
        <v>9012.1000000000022</v>
      </c>
      <c r="I314" s="260">
        <v>9066.0500000000029</v>
      </c>
      <c r="J314" s="260">
        <v>9107.1000000000022</v>
      </c>
      <c r="K314" s="259">
        <v>9025</v>
      </c>
      <c r="L314" s="259">
        <v>8930</v>
      </c>
      <c r="M314" s="259">
        <v>6.94489</v>
      </c>
      <c r="N314" s="1"/>
      <c r="O314" s="1"/>
    </row>
    <row r="315" spans="1:15" ht="12.75" customHeight="1">
      <c r="A315" s="30">
        <v>305</v>
      </c>
      <c r="B315" s="269" t="s">
        <v>786</v>
      </c>
      <c r="C315" s="259">
        <v>1793.05</v>
      </c>
      <c r="D315" s="260">
        <v>1780.7</v>
      </c>
      <c r="E315" s="260">
        <v>1736.5</v>
      </c>
      <c r="F315" s="260">
        <v>1679.95</v>
      </c>
      <c r="G315" s="260">
        <v>1635.75</v>
      </c>
      <c r="H315" s="260">
        <v>1837.25</v>
      </c>
      <c r="I315" s="260">
        <v>1881.4500000000003</v>
      </c>
      <c r="J315" s="260">
        <v>1938</v>
      </c>
      <c r="K315" s="259">
        <v>1824.9</v>
      </c>
      <c r="L315" s="259">
        <v>1724.15</v>
      </c>
      <c r="M315" s="259">
        <v>3.0352800000000002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701.25</v>
      </c>
      <c r="D316" s="260">
        <v>703.43333333333339</v>
      </c>
      <c r="E316" s="260">
        <v>695.21666666666681</v>
      </c>
      <c r="F316" s="260">
        <v>689.18333333333339</v>
      </c>
      <c r="G316" s="260">
        <v>680.96666666666681</v>
      </c>
      <c r="H316" s="260">
        <v>709.46666666666681</v>
      </c>
      <c r="I316" s="260">
        <v>717.68333333333351</v>
      </c>
      <c r="J316" s="260">
        <v>723.71666666666681</v>
      </c>
      <c r="K316" s="259">
        <v>711.65</v>
      </c>
      <c r="L316" s="259">
        <v>697.4</v>
      </c>
      <c r="M316" s="259">
        <v>6.6646400000000003</v>
      </c>
      <c r="N316" s="1"/>
      <c r="O316" s="1"/>
    </row>
    <row r="317" spans="1:15" ht="12.75" customHeight="1">
      <c r="A317" s="30">
        <v>307</v>
      </c>
      <c r="B317" s="269" t="s">
        <v>423</v>
      </c>
      <c r="C317" s="259">
        <v>452.3</v>
      </c>
      <c r="D317" s="260">
        <v>452.7833333333333</v>
      </c>
      <c r="E317" s="260">
        <v>447.56666666666661</v>
      </c>
      <c r="F317" s="260">
        <v>442.83333333333331</v>
      </c>
      <c r="G317" s="260">
        <v>437.61666666666662</v>
      </c>
      <c r="H317" s="260">
        <v>457.51666666666659</v>
      </c>
      <c r="I317" s="260">
        <v>462.73333333333329</v>
      </c>
      <c r="J317" s="260">
        <v>467.46666666666658</v>
      </c>
      <c r="K317" s="259">
        <v>458</v>
      </c>
      <c r="L317" s="259">
        <v>448.05</v>
      </c>
      <c r="M317" s="259">
        <v>27.37715</v>
      </c>
      <c r="N317" s="1"/>
      <c r="O317" s="1"/>
    </row>
    <row r="318" spans="1:15" ht="12.75" customHeight="1">
      <c r="A318" s="30">
        <v>308</v>
      </c>
      <c r="B318" s="269" t="s">
        <v>424</v>
      </c>
      <c r="C318" s="259">
        <v>911.9</v>
      </c>
      <c r="D318" s="260">
        <v>917.19999999999993</v>
      </c>
      <c r="E318" s="260">
        <v>901.69999999999982</v>
      </c>
      <c r="F318" s="260">
        <v>891.49999999999989</v>
      </c>
      <c r="G318" s="260">
        <v>875.99999999999977</v>
      </c>
      <c r="H318" s="260">
        <v>927.39999999999986</v>
      </c>
      <c r="I318" s="260">
        <v>942.90000000000009</v>
      </c>
      <c r="J318" s="260">
        <v>953.09999999999991</v>
      </c>
      <c r="K318" s="259">
        <v>932.7</v>
      </c>
      <c r="L318" s="259">
        <v>907</v>
      </c>
      <c r="M318" s="259">
        <v>52.252580000000002</v>
      </c>
      <c r="N318" s="1"/>
      <c r="O318" s="1"/>
    </row>
    <row r="319" spans="1:15" ht="12.75" customHeight="1">
      <c r="A319" s="30">
        <v>309</v>
      </c>
      <c r="B319" s="269" t="s">
        <v>827</v>
      </c>
      <c r="C319" s="259">
        <v>678.4</v>
      </c>
      <c r="D319" s="260">
        <v>641.06666666666661</v>
      </c>
      <c r="E319" s="260">
        <v>585.58333333333326</v>
      </c>
      <c r="F319" s="260">
        <v>492.76666666666665</v>
      </c>
      <c r="G319" s="260">
        <v>437.2833333333333</v>
      </c>
      <c r="H319" s="260">
        <v>733.88333333333321</v>
      </c>
      <c r="I319" s="260">
        <v>789.36666666666656</v>
      </c>
      <c r="J319" s="260">
        <v>882.18333333333317</v>
      </c>
      <c r="K319" s="259">
        <v>696.55</v>
      </c>
      <c r="L319" s="259">
        <v>548.25</v>
      </c>
      <c r="M319" s="259">
        <v>0.77700999999999998</v>
      </c>
      <c r="N319" s="1"/>
      <c r="O319" s="1"/>
    </row>
    <row r="320" spans="1:15" ht="12.75" customHeight="1">
      <c r="A320" s="30">
        <v>310</v>
      </c>
      <c r="B320" s="269" t="s">
        <v>828</v>
      </c>
      <c r="C320" s="259">
        <v>830.95</v>
      </c>
      <c r="D320" s="260">
        <v>834.0333333333333</v>
      </c>
      <c r="E320" s="260">
        <v>819.06666666666661</v>
      </c>
      <c r="F320" s="260">
        <v>807.18333333333328</v>
      </c>
      <c r="G320" s="260">
        <v>792.21666666666658</v>
      </c>
      <c r="H320" s="260">
        <v>845.91666666666663</v>
      </c>
      <c r="I320" s="260">
        <v>860.88333333333333</v>
      </c>
      <c r="J320" s="260">
        <v>872.76666666666665</v>
      </c>
      <c r="K320" s="259">
        <v>849</v>
      </c>
      <c r="L320" s="259">
        <v>822.15</v>
      </c>
      <c r="M320" s="259">
        <v>1.37304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1476.55</v>
      </c>
      <c r="D321" s="260">
        <v>1471.2833333333335</v>
      </c>
      <c r="E321" s="260">
        <v>1460.5666666666671</v>
      </c>
      <c r="F321" s="260">
        <v>1444.5833333333335</v>
      </c>
      <c r="G321" s="260">
        <v>1433.866666666667</v>
      </c>
      <c r="H321" s="260">
        <v>1487.2666666666671</v>
      </c>
      <c r="I321" s="260">
        <v>1497.9833333333338</v>
      </c>
      <c r="J321" s="260">
        <v>1513.9666666666672</v>
      </c>
      <c r="K321" s="259">
        <v>1482</v>
      </c>
      <c r="L321" s="259">
        <v>1455.3</v>
      </c>
      <c r="M321" s="259">
        <v>1.8499300000000001</v>
      </c>
      <c r="N321" s="1"/>
      <c r="O321" s="1"/>
    </row>
    <row r="322" spans="1:15" ht="12.75" customHeight="1">
      <c r="A322" s="30">
        <v>312</v>
      </c>
      <c r="B322" s="269" t="s">
        <v>856</v>
      </c>
      <c r="C322" s="259">
        <v>60.05</v>
      </c>
      <c r="D322" s="260">
        <v>60.583333333333336</v>
      </c>
      <c r="E322" s="260">
        <v>59.466666666666669</v>
      </c>
      <c r="F322" s="260">
        <v>58.883333333333333</v>
      </c>
      <c r="G322" s="260">
        <v>57.766666666666666</v>
      </c>
      <c r="H322" s="260">
        <v>61.166666666666671</v>
      </c>
      <c r="I322" s="260">
        <v>62.283333333333331</v>
      </c>
      <c r="J322" s="260">
        <v>62.866666666666674</v>
      </c>
      <c r="K322" s="259">
        <v>61.7</v>
      </c>
      <c r="L322" s="259">
        <v>60</v>
      </c>
      <c r="M322" s="259">
        <v>35.111669999999997</v>
      </c>
      <c r="N322" s="1"/>
      <c r="O322" s="1"/>
    </row>
    <row r="323" spans="1:15" ht="12.75" customHeight="1">
      <c r="A323" s="30">
        <v>313</v>
      </c>
      <c r="B323" s="269" t="s">
        <v>426</v>
      </c>
      <c r="C323" s="259">
        <v>665.7</v>
      </c>
      <c r="D323" s="260">
        <v>667.15</v>
      </c>
      <c r="E323" s="260">
        <v>662.59999999999991</v>
      </c>
      <c r="F323" s="260">
        <v>659.49999999999989</v>
      </c>
      <c r="G323" s="260">
        <v>654.94999999999982</v>
      </c>
      <c r="H323" s="260">
        <v>670.25</v>
      </c>
      <c r="I323" s="260">
        <v>674.8</v>
      </c>
      <c r="J323" s="260">
        <v>677.90000000000009</v>
      </c>
      <c r="K323" s="259">
        <v>671.7</v>
      </c>
      <c r="L323" s="259">
        <v>664.05</v>
      </c>
      <c r="M323" s="259">
        <v>1.19173</v>
      </c>
      <c r="N323" s="1"/>
      <c r="O323" s="1"/>
    </row>
    <row r="324" spans="1:15" ht="12.75" customHeight="1">
      <c r="A324" s="30">
        <v>314</v>
      </c>
      <c r="B324" s="269" t="s">
        <v>158</v>
      </c>
      <c r="C324" s="259">
        <v>2135.1999999999998</v>
      </c>
      <c r="D324" s="260">
        <v>2107.0666666666666</v>
      </c>
      <c r="E324" s="260">
        <v>2068.1333333333332</v>
      </c>
      <c r="F324" s="260">
        <v>2001.0666666666666</v>
      </c>
      <c r="G324" s="260">
        <v>1962.1333333333332</v>
      </c>
      <c r="H324" s="260">
        <v>2174.1333333333332</v>
      </c>
      <c r="I324" s="260">
        <v>2213.0666666666666</v>
      </c>
      <c r="J324" s="260">
        <v>2280.1333333333332</v>
      </c>
      <c r="K324" s="259">
        <v>2146</v>
      </c>
      <c r="L324" s="259">
        <v>2040</v>
      </c>
      <c r="M324" s="259">
        <v>17.99183</v>
      </c>
      <c r="N324" s="1"/>
      <c r="O324" s="1"/>
    </row>
    <row r="325" spans="1:15" ht="12.75" customHeight="1">
      <c r="A325" s="30">
        <v>315</v>
      </c>
      <c r="B325" s="269" t="s">
        <v>427</v>
      </c>
      <c r="C325" s="259">
        <v>1573.85</v>
      </c>
      <c r="D325" s="260">
        <v>1574.0166666666667</v>
      </c>
      <c r="E325" s="260">
        <v>1565.0333333333333</v>
      </c>
      <c r="F325" s="260">
        <v>1556.2166666666667</v>
      </c>
      <c r="G325" s="260">
        <v>1547.2333333333333</v>
      </c>
      <c r="H325" s="260">
        <v>1582.8333333333333</v>
      </c>
      <c r="I325" s="260">
        <v>1591.8166666666664</v>
      </c>
      <c r="J325" s="260">
        <v>1600.6333333333332</v>
      </c>
      <c r="K325" s="259">
        <v>1583</v>
      </c>
      <c r="L325" s="259">
        <v>1565.2</v>
      </c>
      <c r="M325" s="259">
        <v>2.0527500000000001</v>
      </c>
      <c r="N325" s="1"/>
      <c r="O325" s="1"/>
    </row>
    <row r="326" spans="1:15" ht="12.75" customHeight="1">
      <c r="A326" s="30">
        <v>316</v>
      </c>
      <c r="B326" s="269" t="s">
        <v>160</v>
      </c>
      <c r="C326" s="259">
        <v>1111.3499999999999</v>
      </c>
      <c r="D326" s="260">
        <v>1102.8333333333333</v>
      </c>
      <c r="E326" s="260">
        <v>1091.6666666666665</v>
      </c>
      <c r="F326" s="260">
        <v>1071.9833333333333</v>
      </c>
      <c r="G326" s="260">
        <v>1060.8166666666666</v>
      </c>
      <c r="H326" s="260">
        <v>1122.5166666666664</v>
      </c>
      <c r="I326" s="260">
        <v>1133.6833333333329</v>
      </c>
      <c r="J326" s="260">
        <v>1153.3666666666663</v>
      </c>
      <c r="K326" s="259">
        <v>1114</v>
      </c>
      <c r="L326" s="259">
        <v>1083.1500000000001</v>
      </c>
      <c r="M326" s="259">
        <v>5.7153</v>
      </c>
      <c r="N326" s="1"/>
      <c r="O326" s="1"/>
    </row>
    <row r="327" spans="1:15" ht="12.75" customHeight="1">
      <c r="A327" s="30">
        <v>317</v>
      </c>
      <c r="B327" s="269" t="s">
        <v>266</v>
      </c>
      <c r="C327" s="259">
        <v>576.95000000000005</v>
      </c>
      <c r="D327" s="260">
        <v>573.30000000000007</v>
      </c>
      <c r="E327" s="260">
        <v>568.10000000000014</v>
      </c>
      <c r="F327" s="260">
        <v>559.25000000000011</v>
      </c>
      <c r="G327" s="260">
        <v>554.05000000000018</v>
      </c>
      <c r="H327" s="260">
        <v>582.15000000000009</v>
      </c>
      <c r="I327" s="260">
        <v>587.35000000000014</v>
      </c>
      <c r="J327" s="260">
        <v>596.20000000000005</v>
      </c>
      <c r="K327" s="259">
        <v>578.5</v>
      </c>
      <c r="L327" s="259">
        <v>564.45000000000005</v>
      </c>
      <c r="M327" s="259">
        <v>5.6136600000000003</v>
      </c>
      <c r="N327" s="1"/>
      <c r="O327" s="1"/>
    </row>
    <row r="328" spans="1:15" ht="12.75" customHeight="1">
      <c r="A328" s="30">
        <v>318</v>
      </c>
      <c r="B328" s="269" t="s">
        <v>428</v>
      </c>
      <c r="C328" s="259">
        <v>42.2</v>
      </c>
      <c r="D328" s="260">
        <v>42.533333333333339</v>
      </c>
      <c r="E328" s="260">
        <v>41.716666666666676</v>
      </c>
      <c r="F328" s="260">
        <v>41.233333333333334</v>
      </c>
      <c r="G328" s="260">
        <v>40.416666666666671</v>
      </c>
      <c r="H328" s="260">
        <v>43.01666666666668</v>
      </c>
      <c r="I328" s="260">
        <v>43.833333333333343</v>
      </c>
      <c r="J328" s="260">
        <v>44.316666666666684</v>
      </c>
      <c r="K328" s="259">
        <v>43.35</v>
      </c>
      <c r="L328" s="259">
        <v>42.05</v>
      </c>
      <c r="M328" s="259">
        <v>94.715440000000001</v>
      </c>
      <c r="N328" s="1"/>
      <c r="O328" s="1"/>
    </row>
    <row r="329" spans="1:15" ht="12.75" customHeight="1">
      <c r="A329" s="30">
        <v>319</v>
      </c>
      <c r="B329" s="269" t="s">
        <v>429</v>
      </c>
      <c r="C329" s="259">
        <v>79.650000000000006</v>
      </c>
      <c r="D329" s="260">
        <v>80.266666666666666</v>
      </c>
      <c r="E329" s="260">
        <v>76.933333333333337</v>
      </c>
      <c r="F329" s="260">
        <v>74.216666666666669</v>
      </c>
      <c r="G329" s="260">
        <v>70.88333333333334</v>
      </c>
      <c r="H329" s="260">
        <v>82.983333333333334</v>
      </c>
      <c r="I329" s="260">
        <v>86.316666666666677</v>
      </c>
      <c r="J329" s="260">
        <v>89.033333333333331</v>
      </c>
      <c r="K329" s="259">
        <v>83.6</v>
      </c>
      <c r="L329" s="259">
        <v>77.55</v>
      </c>
      <c r="M329" s="259">
        <v>186.59116</v>
      </c>
      <c r="N329" s="1"/>
      <c r="O329" s="1"/>
    </row>
    <row r="330" spans="1:15" ht="12.75" customHeight="1">
      <c r="A330" s="30">
        <v>320</v>
      </c>
      <c r="B330" s="269" t="s">
        <v>430</v>
      </c>
      <c r="C330" s="259">
        <v>42.05</v>
      </c>
      <c r="D330" s="260">
        <v>42.216666666666669</v>
      </c>
      <c r="E330" s="260">
        <v>41.733333333333334</v>
      </c>
      <c r="F330" s="260">
        <v>41.416666666666664</v>
      </c>
      <c r="G330" s="260">
        <v>40.93333333333333</v>
      </c>
      <c r="H330" s="260">
        <v>42.533333333333339</v>
      </c>
      <c r="I330" s="260">
        <v>43.016666666666673</v>
      </c>
      <c r="J330" s="260">
        <v>43.333333333333343</v>
      </c>
      <c r="K330" s="259">
        <v>42.7</v>
      </c>
      <c r="L330" s="259">
        <v>41.9</v>
      </c>
      <c r="M330" s="259">
        <v>110.32545</v>
      </c>
      <c r="N330" s="1"/>
      <c r="O330" s="1"/>
    </row>
    <row r="331" spans="1:15" ht="12.75" customHeight="1">
      <c r="A331" s="30">
        <v>321</v>
      </c>
      <c r="B331" s="269" t="s">
        <v>865</v>
      </c>
      <c r="C331" s="259">
        <v>338.75</v>
      </c>
      <c r="D331" s="260">
        <v>334.43333333333334</v>
      </c>
      <c r="E331" s="260">
        <v>324.9666666666667</v>
      </c>
      <c r="F331" s="260">
        <v>311.18333333333334</v>
      </c>
      <c r="G331" s="260">
        <v>301.7166666666667</v>
      </c>
      <c r="H331" s="260">
        <v>348.2166666666667</v>
      </c>
      <c r="I331" s="260">
        <v>357.68333333333328</v>
      </c>
      <c r="J331" s="260">
        <v>371.4666666666667</v>
      </c>
      <c r="K331" s="259">
        <v>343.9</v>
      </c>
      <c r="L331" s="259">
        <v>320.64999999999998</v>
      </c>
      <c r="M331" s="259">
        <v>32.757489999999997</v>
      </c>
      <c r="N331" s="1"/>
      <c r="O331" s="1"/>
    </row>
    <row r="332" spans="1:15" ht="12.75" customHeight="1">
      <c r="A332" s="30">
        <v>322</v>
      </c>
      <c r="B332" s="269" t="s">
        <v>431</v>
      </c>
      <c r="C332" s="259">
        <v>83.4</v>
      </c>
      <c r="D332" s="260">
        <v>84</v>
      </c>
      <c r="E332" s="260">
        <v>82.4</v>
      </c>
      <c r="F332" s="260">
        <v>81.400000000000006</v>
      </c>
      <c r="G332" s="260">
        <v>79.800000000000011</v>
      </c>
      <c r="H332" s="260">
        <v>85</v>
      </c>
      <c r="I332" s="260">
        <v>86.6</v>
      </c>
      <c r="J332" s="260">
        <v>87.6</v>
      </c>
      <c r="K332" s="259">
        <v>85.6</v>
      </c>
      <c r="L332" s="259">
        <v>83</v>
      </c>
      <c r="M332" s="259">
        <v>34.041379999999997</v>
      </c>
      <c r="N332" s="1"/>
      <c r="O332" s="1"/>
    </row>
    <row r="333" spans="1:15" ht="12.75" customHeight="1">
      <c r="A333" s="30">
        <v>323</v>
      </c>
      <c r="B333" s="269" t="s">
        <v>432</v>
      </c>
      <c r="C333" s="259">
        <v>235.6</v>
      </c>
      <c r="D333" s="260">
        <v>236.66666666666666</v>
      </c>
      <c r="E333" s="260">
        <v>233.23333333333332</v>
      </c>
      <c r="F333" s="260">
        <v>230.86666666666667</v>
      </c>
      <c r="G333" s="260">
        <v>227.43333333333334</v>
      </c>
      <c r="H333" s="260">
        <v>239.0333333333333</v>
      </c>
      <c r="I333" s="260">
        <v>242.46666666666664</v>
      </c>
      <c r="J333" s="260">
        <v>244.83333333333329</v>
      </c>
      <c r="K333" s="259">
        <v>240.1</v>
      </c>
      <c r="L333" s="259">
        <v>234.3</v>
      </c>
      <c r="M333" s="259">
        <v>2.7364999999999999</v>
      </c>
      <c r="N333" s="1"/>
      <c r="O333" s="1"/>
    </row>
    <row r="334" spans="1:15" ht="12.75" customHeight="1">
      <c r="A334" s="30">
        <v>324</v>
      </c>
      <c r="B334" s="269" t="s">
        <v>168</v>
      </c>
      <c r="C334" s="259">
        <v>172.2</v>
      </c>
      <c r="D334" s="260">
        <v>172.23333333333335</v>
      </c>
      <c r="E334" s="260">
        <v>170.81666666666669</v>
      </c>
      <c r="F334" s="260">
        <v>169.43333333333334</v>
      </c>
      <c r="G334" s="260">
        <v>168.01666666666668</v>
      </c>
      <c r="H334" s="260">
        <v>173.6166666666667</v>
      </c>
      <c r="I334" s="260">
        <v>175.03333333333333</v>
      </c>
      <c r="J334" s="260">
        <v>176.41666666666671</v>
      </c>
      <c r="K334" s="259">
        <v>173.65</v>
      </c>
      <c r="L334" s="259">
        <v>170.85</v>
      </c>
      <c r="M334" s="259">
        <v>92.149140000000003</v>
      </c>
      <c r="N334" s="1"/>
      <c r="O334" s="1"/>
    </row>
    <row r="335" spans="1:15" ht="12.75" customHeight="1">
      <c r="A335" s="30">
        <v>325</v>
      </c>
      <c r="B335" s="269" t="s">
        <v>433</v>
      </c>
      <c r="C335" s="259">
        <v>753.1</v>
      </c>
      <c r="D335" s="260">
        <v>752.9666666666667</v>
      </c>
      <c r="E335" s="260">
        <v>747.13333333333344</v>
      </c>
      <c r="F335" s="260">
        <v>741.16666666666674</v>
      </c>
      <c r="G335" s="260">
        <v>735.33333333333348</v>
      </c>
      <c r="H335" s="260">
        <v>758.93333333333339</v>
      </c>
      <c r="I335" s="260">
        <v>764.76666666666665</v>
      </c>
      <c r="J335" s="260">
        <v>770.73333333333335</v>
      </c>
      <c r="K335" s="259">
        <v>758.8</v>
      </c>
      <c r="L335" s="259">
        <v>747</v>
      </c>
      <c r="M335" s="259">
        <v>1.00621</v>
      </c>
      <c r="N335" s="1"/>
      <c r="O335" s="1"/>
    </row>
    <row r="336" spans="1:15" ht="12.75" customHeight="1">
      <c r="A336" s="30">
        <v>326</v>
      </c>
      <c r="B336" s="269" t="s">
        <v>162</v>
      </c>
      <c r="C336" s="259">
        <v>78</v>
      </c>
      <c r="D336" s="260">
        <v>78.233333333333334</v>
      </c>
      <c r="E336" s="260">
        <v>77.566666666666663</v>
      </c>
      <c r="F336" s="260">
        <v>77.133333333333326</v>
      </c>
      <c r="G336" s="260">
        <v>76.466666666666654</v>
      </c>
      <c r="H336" s="260">
        <v>78.666666666666671</v>
      </c>
      <c r="I336" s="260">
        <v>79.333333333333329</v>
      </c>
      <c r="J336" s="260">
        <v>79.76666666666668</v>
      </c>
      <c r="K336" s="259">
        <v>78.900000000000006</v>
      </c>
      <c r="L336" s="259">
        <v>77.8</v>
      </c>
      <c r="M336" s="259">
        <v>179.10379</v>
      </c>
      <c r="N336" s="1"/>
      <c r="O336" s="1"/>
    </row>
    <row r="337" spans="1:15" ht="12.75" customHeight="1">
      <c r="A337" s="30">
        <v>327</v>
      </c>
      <c r="B337" s="269" t="s">
        <v>164</v>
      </c>
      <c r="C337" s="259">
        <v>4367.55</v>
      </c>
      <c r="D337" s="260">
        <v>4384.5166666666664</v>
      </c>
      <c r="E337" s="260">
        <v>4345.0333333333328</v>
      </c>
      <c r="F337" s="260">
        <v>4322.5166666666664</v>
      </c>
      <c r="G337" s="260">
        <v>4283.0333333333328</v>
      </c>
      <c r="H337" s="260">
        <v>4407.0333333333328</v>
      </c>
      <c r="I337" s="260">
        <v>4446.5166666666664</v>
      </c>
      <c r="J337" s="260">
        <v>4469.0333333333328</v>
      </c>
      <c r="K337" s="259">
        <v>4424</v>
      </c>
      <c r="L337" s="259">
        <v>4362</v>
      </c>
      <c r="M337" s="259">
        <v>1.0164</v>
      </c>
      <c r="N337" s="1"/>
      <c r="O337" s="1"/>
    </row>
    <row r="338" spans="1:15" ht="12.75" customHeight="1">
      <c r="A338" s="30">
        <v>328</v>
      </c>
      <c r="B338" s="269" t="s">
        <v>787</v>
      </c>
      <c r="C338" s="259">
        <v>612.4</v>
      </c>
      <c r="D338" s="260">
        <v>606.73333333333323</v>
      </c>
      <c r="E338" s="260">
        <v>598.26666666666642</v>
      </c>
      <c r="F338" s="260">
        <v>584.13333333333321</v>
      </c>
      <c r="G338" s="260">
        <v>575.6666666666664</v>
      </c>
      <c r="H338" s="260">
        <v>620.86666666666645</v>
      </c>
      <c r="I338" s="260">
        <v>629.33333333333337</v>
      </c>
      <c r="J338" s="260">
        <v>643.46666666666647</v>
      </c>
      <c r="K338" s="259">
        <v>615.20000000000005</v>
      </c>
      <c r="L338" s="259">
        <v>592.6</v>
      </c>
      <c r="M338" s="259">
        <v>4.42164</v>
      </c>
      <c r="N338" s="1"/>
      <c r="O338" s="1"/>
    </row>
    <row r="339" spans="1:15" ht="12.75" customHeight="1">
      <c r="A339" s="30">
        <v>329</v>
      </c>
      <c r="B339" s="269" t="s">
        <v>165</v>
      </c>
      <c r="C339" s="259">
        <v>20049.5</v>
      </c>
      <c r="D339" s="260">
        <v>20111.466666666667</v>
      </c>
      <c r="E339" s="260">
        <v>19873.033333333333</v>
      </c>
      <c r="F339" s="260">
        <v>19696.566666666666</v>
      </c>
      <c r="G339" s="260">
        <v>19458.133333333331</v>
      </c>
      <c r="H339" s="260">
        <v>20287.933333333334</v>
      </c>
      <c r="I339" s="260">
        <v>20526.366666666669</v>
      </c>
      <c r="J339" s="260">
        <v>20702.833333333336</v>
      </c>
      <c r="K339" s="259">
        <v>20349.900000000001</v>
      </c>
      <c r="L339" s="259">
        <v>19935</v>
      </c>
      <c r="M339" s="259">
        <v>0.52925999999999995</v>
      </c>
      <c r="N339" s="1"/>
      <c r="O339" s="1"/>
    </row>
    <row r="340" spans="1:15" ht="12.75" customHeight="1">
      <c r="A340" s="30">
        <v>330</v>
      </c>
      <c r="B340" s="269" t="s">
        <v>434</v>
      </c>
      <c r="C340" s="259">
        <v>73.400000000000006</v>
      </c>
      <c r="D340" s="260">
        <v>72.666666666666671</v>
      </c>
      <c r="E340" s="260">
        <v>69.13333333333334</v>
      </c>
      <c r="F340" s="260">
        <v>64.866666666666674</v>
      </c>
      <c r="G340" s="260">
        <v>61.333333333333343</v>
      </c>
      <c r="H340" s="260">
        <v>76.933333333333337</v>
      </c>
      <c r="I340" s="260">
        <v>80.466666666666669</v>
      </c>
      <c r="J340" s="260">
        <v>84.733333333333334</v>
      </c>
      <c r="K340" s="259">
        <v>76.2</v>
      </c>
      <c r="L340" s="259">
        <v>68.400000000000006</v>
      </c>
      <c r="M340" s="259">
        <v>140.82737</v>
      </c>
      <c r="N340" s="1"/>
      <c r="O340" s="1"/>
    </row>
    <row r="341" spans="1:15" ht="12.75" customHeight="1">
      <c r="A341" s="30">
        <v>331</v>
      </c>
      <c r="B341" s="269" t="s">
        <v>161</v>
      </c>
      <c r="C341" s="259">
        <v>268.60000000000002</v>
      </c>
      <c r="D341" s="260">
        <v>269.84999999999997</v>
      </c>
      <c r="E341" s="260">
        <v>265.29999999999995</v>
      </c>
      <c r="F341" s="260">
        <v>262</v>
      </c>
      <c r="G341" s="260">
        <v>257.45</v>
      </c>
      <c r="H341" s="260">
        <v>273.14999999999992</v>
      </c>
      <c r="I341" s="260">
        <v>277.7</v>
      </c>
      <c r="J341" s="260">
        <v>280.99999999999989</v>
      </c>
      <c r="K341" s="259">
        <v>274.39999999999998</v>
      </c>
      <c r="L341" s="259">
        <v>266.55</v>
      </c>
      <c r="M341" s="259">
        <v>4.96591</v>
      </c>
      <c r="N341" s="1"/>
      <c r="O341" s="1"/>
    </row>
    <row r="342" spans="1:15" ht="12.75" customHeight="1">
      <c r="A342" s="30">
        <v>332</v>
      </c>
      <c r="B342" s="269" t="s">
        <v>829</v>
      </c>
      <c r="C342" s="259">
        <v>377.35</v>
      </c>
      <c r="D342" s="260">
        <v>376.45</v>
      </c>
      <c r="E342" s="260">
        <v>370.9</v>
      </c>
      <c r="F342" s="260">
        <v>364.45</v>
      </c>
      <c r="G342" s="260">
        <v>358.9</v>
      </c>
      <c r="H342" s="260">
        <v>382.9</v>
      </c>
      <c r="I342" s="260">
        <v>388.45000000000005</v>
      </c>
      <c r="J342" s="260">
        <v>394.9</v>
      </c>
      <c r="K342" s="259">
        <v>382</v>
      </c>
      <c r="L342" s="259">
        <v>370</v>
      </c>
      <c r="M342" s="259">
        <v>2.5498699999999999</v>
      </c>
      <c r="N342" s="1"/>
      <c r="O342" s="1"/>
    </row>
    <row r="343" spans="1:15" ht="12.75" customHeight="1">
      <c r="A343" s="30">
        <v>333</v>
      </c>
      <c r="B343" s="269" t="s">
        <v>267</v>
      </c>
      <c r="C343" s="259">
        <v>960.8</v>
      </c>
      <c r="D343" s="260">
        <v>948.33333333333337</v>
      </c>
      <c r="E343" s="260">
        <v>930.4666666666667</v>
      </c>
      <c r="F343" s="260">
        <v>900.13333333333333</v>
      </c>
      <c r="G343" s="260">
        <v>882.26666666666665</v>
      </c>
      <c r="H343" s="260">
        <v>978.66666666666674</v>
      </c>
      <c r="I343" s="260">
        <v>996.5333333333333</v>
      </c>
      <c r="J343" s="260">
        <v>1026.8666666666668</v>
      </c>
      <c r="K343" s="259">
        <v>966.2</v>
      </c>
      <c r="L343" s="259">
        <v>918</v>
      </c>
      <c r="M343" s="259">
        <v>9.0300999999999991</v>
      </c>
      <c r="N343" s="1"/>
      <c r="O343" s="1"/>
    </row>
    <row r="344" spans="1:15" ht="12.75" customHeight="1">
      <c r="A344" s="30">
        <v>334</v>
      </c>
      <c r="B344" s="269" t="s">
        <v>169</v>
      </c>
      <c r="C344" s="259">
        <v>140.05000000000001</v>
      </c>
      <c r="D344" s="260">
        <v>140.61666666666667</v>
      </c>
      <c r="E344" s="260">
        <v>139.23333333333335</v>
      </c>
      <c r="F344" s="260">
        <v>138.41666666666669</v>
      </c>
      <c r="G344" s="260">
        <v>137.03333333333336</v>
      </c>
      <c r="H344" s="260">
        <v>141.43333333333334</v>
      </c>
      <c r="I344" s="260">
        <v>142.81666666666666</v>
      </c>
      <c r="J344" s="260">
        <v>143.63333333333333</v>
      </c>
      <c r="K344" s="259">
        <v>142</v>
      </c>
      <c r="L344" s="259">
        <v>139.80000000000001</v>
      </c>
      <c r="M344" s="259">
        <v>277.27625</v>
      </c>
      <c r="N344" s="1"/>
      <c r="O344" s="1"/>
    </row>
    <row r="345" spans="1:15" ht="12.75" customHeight="1">
      <c r="A345" s="30">
        <v>335</v>
      </c>
      <c r="B345" s="269" t="s">
        <v>268</v>
      </c>
      <c r="C345" s="259">
        <v>207.25</v>
      </c>
      <c r="D345" s="260">
        <v>207.19999999999996</v>
      </c>
      <c r="E345" s="260">
        <v>205.49999999999991</v>
      </c>
      <c r="F345" s="260">
        <v>203.74999999999994</v>
      </c>
      <c r="G345" s="260">
        <v>202.0499999999999</v>
      </c>
      <c r="H345" s="260">
        <v>208.94999999999993</v>
      </c>
      <c r="I345" s="260">
        <v>210.64999999999998</v>
      </c>
      <c r="J345" s="260">
        <v>212.39999999999995</v>
      </c>
      <c r="K345" s="259">
        <v>208.9</v>
      </c>
      <c r="L345" s="259">
        <v>205.45</v>
      </c>
      <c r="M345" s="259">
        <v>7.5418599999999998</v>
      </c>
      <c r="N345" s="1"/>
      <c r="O345" s="1"/>
    </row>
    <row r="346" spans="1:15" ht="12.75" customHeight="1">
      <c r="A346" s="30">
        <v>336</v>
      </c>
      <c r="B346" s="269" t="s">
        <v>866</v>
      </c>
      <c r="C346" s="259">
        <v>499.5</v>
      </c>
      <c r="D346" s="260">
        <v>500.66666666666669</v>
      </c>
      <c r="E346" s="260">
        <v>495.68333333333339</v>
      </c>
      <c r="F346" s="260">
        <v>491.86666666666673</v>
      </c>
      <c r="G346" s="260">
        <v>486.88333333333344</v>
      </c>
      <c r="H346" s="260">
        <v>504.48333333333335</v>
      </c>
      <c r="I346" s="260">
        <v>509.46666666666658</v>
      </c>
      <c r="J346" s="260">
        <v>513.2833333333333</v>
      </c>
      <c r="K346" s="259">
        <v>505.65</v>
      </c>
      <c r="L346" s="259">
        <v>496.85</v>
      </c>
      <c r="M346" s="259">
        <v>1.3445</v>
      </c>
      <c r="N346" s="1"/>
      <c r="O346" s="1"/>
    </row>
    <row r="347" spans="1:15" ht="12.75" customHeight="1">
      <c r="A347" s="30">
        <v>337</v>
      </c>
      <c r="B347" s="269" t="s">
        <v>811</v>
      </c>
      <c r="C347" s="259">
        <v>501.05</v>
      </c>
      <c r="D347" s="260">
        <v>497</v>
      </c>
      <c r="E347" s="260">
        <v>489.3</v>
      </c>
      <c r="F347" s="260">
        <v>477.55</v>
      </c>
      <c r="G347" s="260">
        <v>469.85</v>
      </c>
      <c r="H347" s="260">
        <v>508.75</v>
      </c>
      <c r="I347" s="260">
        <v>516.45000000000005</v>
      </c>
      <c r="J347" s="260">
        <v>528.20000000000005</v>
      </c>
      <c r="K347" s="259">
        <v>504.7</v>
      </c>
      <c r="L347" s="259">
        <v>485.25</v>
      </c>
      <c r="M347" s="259">
        <v>129.60605000000001</v>
      </c>
      <c r="N347" s="1"/>
      <c r="O347" s="1"/>
    </row>
    <row r="348" spans="1:15" ht="12.75" customHeight="1">
      <c r="A348" s="30">
        <v>338</v>
      </c>
      <c r="B348" s="269" t="s">
        <v>435</v>
      </c>
      <c r="C348" s="259">
        <v>3122</v>
      </c>
      <c r="D348" s="260">
        <v>3126.0166666666664</v>
      </c>
      <c r="E348" s="260">
        <v>3102.0333333333328</v>
      </c>
      <c r="F348" s="260">
        <v>3082.0666666666666</v>
      </c>
      <c r="G348" s="260">
        <v>3058.083333333333</v>
      </c>
      <c r="H348" s="260">
        <v>3145.9833333333327</v>
      </c>
      <c r="I348" s="260">
        <v>3169.9666666666662</v>
      </c>
      <c r="J348" s="260">
        <v>3189.9333333333325</v>
      </c>
      <c r="K348" s="259">
        <v>3150</v>
      </c>
      <c r="L348" s="259">
        <v>3106.05</v>
      </c>
      <c r="M348" s="259">
        <v>2.0160200000000001</v>
      </c>
      <c r="N348" s="1"/>
      <c r="O348" s="1"/>
    </row>
    <row r="349" spans="1:15" ht="12.75" customHeight="1">
      <c r="A349" s="30">
        <v>339</v>
      </c>
      <c r="B349" s="269" t="s">
        <v>436</v>
      </c>
      <c r="C349" s="259">
        <v>278.39999999999998</v>
      </c>
      <c r="D349" s="260">
        <v>279.58333333333331</v>
      </c>
      <c r="E349" s="260">
        <v>275.81666666666661</v>
      </c>
      <c r="F349" s="260">
        <v>273.23333333333329</v>
      </c>
      <c r="G349" s="260">
        <v>269.46666666666658</v>
      </c>
      <c r="H349" s="260">
        <v>282.16666666666663</v>
      </c>
      <c r="I349" s="260">
        <v>285.93333333333339</v>
      </c>
      <c r="J349" s="260">
        <v>288.51666666666665</v>
      </c>
      <c r="K349" s="259">
        <v>283.35000000000002</v>
      </c>
      <c r="L349" s="259">
        <v>277</v>
      </c>
      <c r="M349" s="259">
        <v>1.6658200000000001</v>
      </c>
      <c r="N349" s="1"/>
      <c r="O349" s="1"/>
    </row>
    <row r="350" spans="1:15" ht="12.75" customHeight="1">
      <c r="A350" s="30">
        <v>340</v>
      </c>
      <c r="B350" s="269" t="s">
        <v>812</v>
      </c>
      <c r="C350" s="259">
        <v>461</v>
      </c>
      <c r="D350" s="260">
        <v>460.08333333333331</v>
      </c>
      <c r="E350" s="260">
        <v>454.16666666666663</v>
      </c>
      <c r="F350" s="260">
        <v>447.33333333333331</v>
      </c>
      <c r="G350" s="260">
        <v>441.41666666666663</v>
      </c>
      <c r="H350" s="260">
        <v>466.91666666666663</v>
      </c>
      <c r="I350" s="260">
        <v>472.83333333333326</v>
      </c>
      <c r="J350" s="260">
        <v>479.66666666666663</v>
      </c>
      <c r="K350" s="259">
        <v>466</v>
      </c>
      <c r="L350" s="259">
        <v>453.25</v>
      </c>
      <c r="M350" s="259">
        <v>19.163239999999998</v>
      </c>
      <c r="N350" s="1"/>
      <c r="O350" s="1"/>
    </row>
    <row r="351" spans="1:15" ht="12.75" customHeight="1">
      <c r="A351" s="30">
        <v>341</v>
      </c>
      <c r="B351" s="269" t="s">
        <v>801</v>
      </c>
      <c r="C351" s="259">
        <v>142.65</v>
      </c>
      <c r="D351" s="260">
        <v>142.98333333333332</v>
      </c>
      <c r="E351" s="260">
        <v>141.36666666666665</v>
      </c>
      <c r="F351" s="260">
        <v>140.08333333333331</v>
      </c>
      <c r="G351" s="260">
        <v>138.46666666666664</v>
      </c>
      <c r="H351" s="260">
        <v>144.26666666666665</v>
      </c>
      <c r="I351" s="260">
        <v>145.88333333333333</v>
      </c>
      <c r="J351" s="260">
        <v>147.16666666666666</v>
      </c>
      <c r="K351" s="259">
        <v>144.6</v>
      </c>
      <c r="L351" s="259">
        <v>141.69999999999999</v>
      </c>
      <c r="M351" s="259">
        <v>16.941120000000002</v>
      </c>
      <c r="N351" s="1"/>
      <c r="O351" s="1"/>
    </row>
    <row r="352" spans="1:15" ht="12.75" customHeight="1">
      <c r="A352" s="30">
        <v>342</v>
      </c>
      <c r="B352" s="269" t="s">
        <v>176</v>
      </c>
      <c r="C352" s="259">
        <v>3499</v>
      </c>
      <c r="D352" s="260">
        <v>3494.5499999999997</v>
      </c>
      <c r="E352" s="260">
        <v>3464.4499999999994</v>
      </c>
      <c r="F352" s="260">
        <v>3429.8999999999996</v>
      </c>
      <c r="G352" s="260">
        <v>3399.7999999999993</v>
      </c>
      <c r="H352" s="260">
        <v>3529.0999999999995</v>
      </c>
      <c r="I352" s="260">
        <v>3559.2</v>
      </c>
      <c r="J352" s="260">
        <v>3593.7499999999995</v>
      </c>
      <c r="K352" s="259">
        <v>3524.65</v>
      </c>
      <c r="L352" s="259">
        <v>3460</v>
      </c>
      <c r="M352" s="259">
        <v>3.3715899999999999</v>
      </c>
      <c r="N352" s="1"/>
      <c r="O352" s="1"/>
    </row>
    <row r="353" spans="1:15" ht="12.75" customHeight="1">
      <c r="A353" s="30">
        <v>343</v>
      </c>
      <c r="B353" s="269" t="s">
        <v>438</v>
      </c>
      <c r="C353" s="259">
        <v>443.1</v>
      </c>
      <c r="D353" s="260">
        <v>446.9666666666667</v>
      </c>
      <c r="E353" s="260">
        <v>434.93333333333339</v>
      </c>
      <c r="F353" s="260">
        <v>426.76666666666671</v>
      </c>
      <c r="G353" s="260">
        <v>414.73333333333341</v>
      </c>
      <c r="H353" s="260">
        <v>455.13333333333338</v>
      </c>
      <c r="I353" s="260">
        <v>467.16666666666669</v>
      </c>
      <c r="J353" s="260">
        <v>475.33333333333337</v>
      </c>
      <c r="K353" s="259">
        <v>459</v>
      </c>
      <c r="L353" s="259">
        <v>438.8</v>
      </c>
      <c r="M353" s="259">
        <v>5.85907</v>
      </c>
      <c r="N353" s="1"/>
      <c r="O353" s="1"/>
    </row>
    <row r="354" spans="1:15" ht="12.75" customHeight="1">
      <c r="A354" s="30">
        <v>344</v>
      </c>
      <c r="B354" s="269" t="s">
        <v>439</v>
      </c>
      <c r="C354" s="259">
        <v>272.39999999999998</v>
      </c>
      <c r="D354" s="260">
        <v>273.5</v>
      </c>
      <c r="E354" s="260">
        <v>270.14999999999998</v>
      </c>
      <c r="F354" s="260">
        <v>267.89999999999998</v>
      </c>
      <c r="G354" s="260">
        <v>264.54999999999995</v>
      </c>
      <c r="H354" s="260">
        <v>275.75</v>
      </c>
      <c r="I354" s="260">
        <v>279.10000000000002</v>
      </c>
      <c r="J354" s="260">
        <v>281.35000000000002</v>
      </c>
      <c r="K354" s="259">
        <v>276.85000000000002</v>
      </c>
      <c r="L354" s="259">
        <v>271.25</v>
      </c>
      <c r="M354" s="259">
        <v>1.0889200000000001</v>
      </c>
      <c r="N354" s="1"/>
      <c r="O354" s="1"/>
    </row>
    <row r="355" spans="1:15" ht="12.75" customHeight="1">
      <c r="A355" s="30">
        <v>345</v>
      </c>
      <c r="B355" s="269" t="s">
        <v>180</v>
      </c>
      <c r="C355" s="259">
        <v>1898.05</v>
      </c>
      <c r="D355" s="260">
        <v>1885.7333333333333</v>
      </c>
      <c r="E355" s="260">
        <v>1863.9166666666667</v>
      </c>
      <c r="F355" s="260">
        <v>1829.7833333333333</v>
      </c>
      <c r="G355" s="260">
        <v>1807.9666666666667</v>
      </c>
      <c r="H355" s="260">
        <v>1919.8666666666668</v>
      </c>
      <c r="I355" s="260">
        <v>1941.6833333333334</v>
      </c>
      <c r="J355" s="260">
        <v>1975.8166666666668</v>
      </c>
      <c r="K355" s="259">
        <v>1907.55</v>
      </c>
      <c r="L355" s="259">
        <v>1851.6</v>
      </c>
      <c r="M355" s="259">
        <v>8.1356199999999994</v>
      </c>
      <c r="N355" s="1"/>
      <c r="O355" s="1"/>
    </row>
    <row r="356" spans="1:15" ht="12.75" customHeight="1">
      <c r="A356" s="30">
        <v>346</v>
      </c>
      <c r="B356" s="269" t="s">
        <v>170</v>
      </c>
      <c r="C356" s="259">
        <v>47566.05</v>
      </c>
      <c r="D356" s="260">
        <v>47527.166666666664</v>
      </c>
      <c r="E356" s="260">
        <v>47204.333333333328</v>
      </c>
      <c r="F356" s="260">
        <v>46842.616666666661</v>
      </c>
      <c r="G356" s="260">
        <v>46519.783333333326</v>
      </c>
      <c r="H356" s="260">
        <v>47888.883333333331</v>
      </c>
      <c r="I356" s="260">
        <v>48211.71666666666</v>
      </c>
      <c r="J356" s="260">
        <v>48573.433333333334</v>
      </c>
      <c r="K356" s="259">
        <v>47850</v>
      </c>
      <c r="L356" s="259">
        <v>47165.45</v>
      </c>
      <c r="M356" s="259">
        <v>0.17810000000000001</v>
      </c>
      <c r="N356" s="1"/>
      <c r="O356" s="1"/>
    </row>
    <row r="357" spans="1:15" ht="12.75" customHeight="1">
      <c r="A357" s="30">
        <v>347</v>
      </c>
      <c r="B357" s="269" t="s">
        <v>857</v>
      </c>
      <c r="C357" s="259">
        <v>1252</v>
      </c>
      <c r="D357" s="260">
        <v>1258.3333333333333</v>
      </c>
      <c r="E357" s="260">
        <v>1241.6666666666665</v>
      </c>
      <c r="F357" s="260">
        <v>1231.3333333333333</v>
      </c>
      <c r="G357" s="260">
        <v>1214.6666666666665</v>
      </c>
      <c r="H357" s="260">
        <v>1268.6666666666665</v>
      </c>
      <c r="I357" s="260">
        <v>1285.333333333333</v>
      </c>
      <c r="J357" s="260">
        <v>1295.6666666666665</v>
      </c>
      <c r="K357" s="259">
        <v>1275</v>
      </c>
      <c r="L357" s="259">
        <v>1248</v>
      </c>
      <c r="M357" s="259">
        <v>2.0977100000000002</v>
      </c>
      <c r="N357" s="1"/>
      <c r="O357" s="1"/>
    </row>
    <row r="358" spans="1:15" ht="12.75" customHeight="1">
      <c r="A358" s="30">
        <v>348</v>
      </c>
      <c r="B358" s="269" t="s">
        <v>440</v>
      </c>
      <c r="C358" s="259">
        <v>4323.8999999999996</v>
      </c>
      <c r="D358" s="260">
        <v>4309.5999999999995</v>
      </c>
      <c r="E358" s="260">
        <v>4194.2999999999993</v>
      </c>
      <c r="F358" s="260">
        <v>4064.7</v>
      </c>
      <c r="G358" s="260">
        <v>3949.3999999999996</v>
      </c>
      <c r="H358" s="260">
        <v>4439.1999999999989</v>
      </c>
      <c r="I358" s="260">
        <v>4554.5</v>
      </c>
      <c r="J358" s="260">
        <v>4684.0999999999985</v>
      </c>
      <c r="K358" s="259">
        <v>4424.8999999999996</v>
      </c>
      <c r="L358" s="259">
        <v>4180</v>
      </c>
      <c r="M358" s="259">
        <v>13.846410000000001</v>
      </c>
      <c r="N358" s="1"/>
      <c r="O358" s="1"/>
    </row>
    <row r="359" spans="1:15" ht="12.75" customHeight="1">
      <c r="A359" s="30">
        <v>349</v>
      </c>
      <c r="B359" s="269" t="s">
        <v>172</v>
      </c>
      <c r="C359" s="259">
        <v>210.9</v>
      </c>
      <c r="D359" s="260">
        <v>211.85</v>
      </c>
      <c r="E359" s="260">
        <v>209.6</v>
      </c>
      <c r="F359" s="260">
        <v>208.3</v>
      </c>
      <c r="G359" s="260">
        <v>206.05</v>
      </c>
      <c r="H359" s="260">
        <v>213.14999999999998</v>
      </c>
      <c r="I359" s="260">
        <v>215.39999999999998</v>
      </c>
      <c r="J359" s="260">
        <v>216.69999999999996</v>
      </c>
      <c r="K359" s="259">
        <v>214.1</v>
      </c>
      <c r="L359" s="259">
        <v>210.55</v>
      </c>
      <c r="M359" s="259">
        <v>18.237929999999999</v>
      </c>
      <c r="N359" s="1"/>
      <c r="O359" s="1"/>
    </row>
    <row r="360" spans="1:15" ht="12.75" customHeight="1">
      <c r="A360" s="30">
        <v>350</v>
      </c>
      <c r="B360" s="269" t="s">
        <v>174</v>
      </c>
      <c r="C360" s="259">
        <v>4550.3500000000004</v>
      </c>
      <c r="D360" s="260">
        <v>4568.45</v>
      </c>
      <c r="E360" s="260">
        <v>4511.8999999999996</v>
      </c>
      <c r="F360" s="260">
        <v>4473.45</v>
      </c>
      <c r="G360" s="260">
        <v>4416.8999999999996</v>
      </c>
      <c r="H360" s="260">
        <v>4606.8999999999996</v>
      </c>
      <c r="I360" s="260">
        <v>4663.4500000000007</v>
      </c>
      <c r="J360" s="260">
        <v>4701.8999999999996</v>
      </c>
      <c r="K360" s="259">
        <v>4625</v>
      </c>
      <c r="L360" s="259">
        <v>4530</v>
      </c>
      <c r="M360" s="259">
        <v>9.6290000000000001E-2</v>
      </c>
      <c r="N360" s="1"/>
      <c r="O360" s="1"/>
    </row>
    <row r="361" spans="1:15" ht="12.75" customHeight="1">
      <c r="A361" s="30">
        <v>351</v>
      </c>
      <c r="B361" s="269" t="s">
        <v>442</v>
      </c>
      <c r="C361" s="259">
        <v>1447.75</v>
      </c>
      <c r="D361" s="260">
        <v>1462.05</v>
      </c>
      <c r="E361" s="260">
        <v>1425.75</v>
      </c>
      <c r="F361" s="260">
        <v>1403.75</v>
      </c>
      <c r="G361" s="260">
        <v>1367.45</v>
      </c>
      <c r="H361" s="260">
        <v>1484.05</v>
      </c>
      <c r="I361" s="260">
        <v>1520.3499999999997</v>
      </c>
      <c r="J361" s="260">
        <v>1542.35</v>
      </c>
      <c r="K361" s="259">
        <v>1498.35</v>
      </c>
      <c r="L361" s="259">
        <v>1440.05</v>
      </c>
      <c r="M361" s="259">
        <v>3.09091</v>
      </c>
      <c r="N361" s="1"/>
      <c r="O361" s="1"/>
    </row>
    <row r="362" spans="1:15" ht="12.75" customHeight="1">
      <c r="A362" s="30">
        <v>352</v>
      </c>
      <c r="B362" s="269" t="s">
        <v>175</v>
      </c>
      <c r="C362" s="259">
        <v>2733.55</v>
      </c>
      <c r="D362" s="260">
        <v>2742.1833333333329</v>
      </c>
      <c r="E362" s="260">
        <v>2718.3666666666659</v>
      </c>
      <c r="F362" s="260">
        <v>2703.1833333333329</v>
      </c>
      <c r="G362" s="260">
        <v>2679.3666666666659</v>
      </c>
      <c r="H362" s="260">
        <v>2757.3666666666659</v>
      </c>
      <c r="I362" s="260">
        <v>2781.1833333333325</v>
      </c>
      <c r="J362" s="260">
        <v>2796.3666666666659</v>
      </c>
      <c r="K362" s="259">
        <v>2766</v>
      </c>
      <c r="L362" s="259">
        <v>2727</v>
      </c>
      <c r="M362" s="259">
        <v>2.6881499999999998</v>
      </c>
      <c r="N362" s="1"/>
      <c r="O362" s="1"/>
    </row>
    <row r="363" spans="1:15" ht="12.75" customHeight="1">
      <c r="A363" s="30">
        <v>353</v>
      </c>
      <c r="B363" s="269" t="s">
        <v>443</v>
      </c>
      <c r="C363" s="259">
        <v>964.75</v>
      </c>
      <c r="D363" s="260">
        <v>969.93333333333339</v>
      </c>
      <c r="E363" s="260">
        <v>956.86666666666679</v>
      </c>
      <c r="F363" s="260">
        <v>948.98333333333335</v>
      </c>
      <c r="G363" s="260">
        <v>935.91666666666674</v>
      </c>
      <c r="H363" s="260">
        <v>977.81666666666683</v>
      </c>
      <c r="I363" s="260">
        <v>990.88333333333344</v>
      </c>
      <c r="J363" s="260">
        <v>998.76666666666688</v>
      </c>
      <c r="K363" s="259">
        <v>983</v>
      </c>
      <c r="L363" s="259">
        <v>962.05</v>
      </c>
      <c r="M363" s="259">
        <v>0.2142</v>
      </c>
      <c r="N363" s="1"/>
      <c r="O363" s="1"/>
    </row>
    <row r="364" spans="1:15" ht="12.75" customHeight="1">
      <c r="A364" s="30">
        <v>354</v>
      </c>
      <c r="B364" s="269" t="s">
        <v>269</v>
      </c>
      <c r="C364" s="259">
        <v>2606.75</v>
      </c>
      <c r="D364" s="260">
        <v>2593.1666666666665</v>
      </c>
      <c r="E364" s="260">
        <v>2573.583333333333</v>
      </c>
      <c r="F364" s="260">
        <v>2540.4166666666665</v>
      </c>
      <c r="G364" s="260">
        <v>2520.833333333333</v>
      </c>
      <c r="H364" s="260">
        <v>2626.333333333333</v>
      </c>
      <c r="I364" s="260">
        <v>2645.9166666666661</v>
      </c>
      <c r="J364" s="260">
        <v>2679.083333333333</v>
      </c>
      <c r="K364" s="259">
        <v>2612.75</v>
      </c>
      <c r="L364" s="259">
        <v>2560</v>
      </c>
      <c r="M364" s="259">
        <v>3.2349000000000001</v>
      </c>
      <c r="N364" s="1"/>
      <c r="O364" s="1"/>
    </row>
    <row r="365" spans="1:15" ht="12.75" customHeight="1">
      <c r="A365" s="30">
        <v>355</v>
      </c>
      <c r="B365" s="269" t="s">
        <v>444</v>
      </c>
      <c r="C365" s="259">
        <v>1780.05</v>
      </c>
      <c r="D365" s="260">
        <v>1789.4333333333334</v>
      </c>
      <c r="E365" s="260">
        <v>1765.6166666666668</v>
      </c>
      <c r="F365" s="260">
        <v>1751.1833333333334</v>
      </c>
      <c r="G365" s="260">
        <v>1727.3666666666668</v>
      </c>
      <c r="H365" s="260">
        <v>1803.8666666666668</v>
      </c>
      <c r="I365" s="260">
        <v>1827.6833333333334</v>
      </c>
      <c r="J365" s="260">
        <v>1842.1166666666668</v>
      </c>
      <c r="K365" s="259">
        <v>1813.25</v>
      </c>
      <c r="L365" s="259">
        <v>1775</v>
      </c>
      <c r="M365" s="259">
        <v>0.60667000000000004</v>
      </c>
      <c r="N365" s="1"/>
      <c r="O365" s="1"/>
    </row>
    <row r="366" spans="1:15" ht="12.75" customHeight="1">
      <c r="A366" s="30">
        <v>356</v>
      </c>
      <c r="B366" s="269" t="s">
        <v>788</v>
      </c>
      <c r="C366" s="259">
        <v>307.45</v>
      </c>
      <c r="D366" s="260">
        <v>309.35000000000002</v>
      </c>
      <c r="E366" s="260">
        <v>304.20000000000005</v>
      </c>
      <c r="F366" s="260">
        <v>300.95000000000005</v>
      </c>
      <c r="G366" s="260">
        <v>295.80000000000007</v>
      </c>
      <c r="H366" s="260">
        <v>312.60000000000002</v>
      </c>
      <c r="I366" s="260">
        <v>317.75</v>
      </c>
      <c r="J366" s="260">
        <v>321</v>
      </c>
      <c r="K366" s="259">
        <v>314.5</v>
      </c>
      <c r="L366" s="259">
        <v>306.10000000000002</v>
      </c>
      <c r="M366" s="259">
        <v>20.998069999999998</v>
      </c>
      <c r="N366" s="1"/>
      <c r="O366" s="1"/>
    </row>
    <row r="367" spans="1:15" ht="12.75" customHeight="1">
      <c r="A367" s="30">
        <v>357</v>
      </c>
      <c r="B367" s="269" t="s">
        <v>173</v>
      </c>
      <c r="C367" s="259">
        <v>138.5</v>
      </c>
      <c r="D367" s="260">
        <v>137.41666666666666</v>
      </c>
      <c r="E367" s="260">
        <v>135.73333333333332</v>
      </c>
      <c r="F367" s="260">
        <v>132.96666666666667</v>
      </c>
      <c r="G367" s="260">
        <v>131.28333333333333</v>
      </c>
      <c r="H367" s="260">
        <v>140.18333333333331</v>
      </c>
      <c r="I367" s="260">
        <v>141.86666666666665</v>
      </c>
      <c r="J367" s="260">
        <v>144.6333333333333</v>
      </c>
      <c r="K367" s="259">
        <v>139.1</v>
      </c>
      <c r="L367" s="259">
        <v>134.65</v>
      </c>
      <c r="M367" s="259">
        <v>68.74203</v>
      </c>
      <c r="N367" s="1"/>
      <c r="O367" s="1"/>
    </row>
    <row r="368" spans="1:15" ht="12.75" customHeight="1">
      <c r="A368" s="30">
        <v>358</v>
      </c>
      <c r="B368" s="269" t="s">
        <v>178</v>
      </c>
      <c r="C368" s="259">
        <v>221.9</v>
      </c>
      <c r="D368" s="260">
        <v>222.41666666666666</v>
      </c>
      <c r="E368" s="260">
        <v>219.98333333333332</v>
      </c>
      <c r="F368" s="260">
        <v>218.06666666666666</v>
      </c>
      <c r="G368" s="260">
        <v>215.63333333333333</v>
      </c>
      <c r="H368" s="260">
        <v>224.33333333333331</v>
      </c>
      <c r="I368" s="260">
        <v>226.76666666666665</v>
      </c>
      <c r="J368" s="260">
        <v>228.68333333333331</v>
      </c>
      <c r="K368" s="259">
        <v>224.85</v>
      </c>
      <c r="L368" s="259">
        <v>220.5</v>
      </c>
      <c r="M368" s="259">
        <v>99.314710000000005</v>
      </c>
      <c r="N368" s="1"/>
      <c r="O368" s="1"/>
    </row>
    <row r="369" spans="1:15" ht="12.75" customHeight="1">
      <c r="A369" s="30">
        <v>359</v>
      </c>
      <c r="B369" s="269" t="s">
        <v>789</v>
      </c>
      <c r="C369" s="259">
        <v>386.2</v>
      </c>
      <c r="D369" s="260">
        <v>388.5</v>
      </c>
      <c r="E369" s="260">
        <v>382.7</v>
      </c>
      <c r="F369" s="260">
        <v>379.2</v>
      </c>
      <c r="G369" s="260">
        <v>373.4</v>
      </c>
      <c r="H369" s="260">
        <v>392</v>
      </c>
      <c r="I369" s="260">
        <v>397.79999999999995</v>
      </c>
      <c r="J369" s="260">
        <v>401.3</v>
      </c>
      <c r="K369" s="259">
        <v>394.3</v>
      </c>
      <c r="L369" s="259">
        <v>385</v>
      </c>
      <c r="M369" s="259">
        <v>5.9899100000000001</v>
      </c>
      <c r="N369" s="1"/>
      <c r="O369" s="1"/>
    </row>
    <row r="370" spans="1:15" ht="12.75" customHeight="1">
      <c r="A370" s="30">
        <v>360</v>
      </c>
      <c r="B370" s="269" t="s">
        <v>270</v>
      </c>
      <c r="C370" s="259">
        <v>496</v>
      </c>
      <c r="D370" s="260">
        <v>490.16666666666669</v>
      </c>
      <c r="E370" s="260">
        <v>480.33333333333337</v>
      </c>
      <c r="F370" s="260">
        <v>464.66666666666669</v>
      </c>
      <c r="G370" s="260">
        <v>454.83333333333337</v>
      </c>
      <c r="H370" s="260">
        <v>505.83333333333337</v>
      </c>
      <c r="I370" s="260">
        <v>515.66666666666674</v>
      </c>
      <c r="J370" s="260">
        <v>531.33333333333337</v>
      </c>
      <c r="K370" s="259">
        <v>500</v>
      </c>
      <c r="L370" s="259">
        <v>474.5</v>
      </c>
      <c r="M370" s="259">
        <v>13.72678</v>
      </c>
      <c r="N370" s="1"/>
      <c r="O370" s="1"/>
    </row>
    <row r="371" spans="1:15" ht="12.75" customHeight="1">
      <c r="A371" s="30">
        <v>361</v>
      </c>
      <c r="B371" s="269" t="s">
        <v>445</v>
      </c>
      <c r="C371" s="259">
        <v>562.70000000000005</v>
      </c>
      <c r="D371" s="260">
        <v>563.0333333333333</v>
      </c>
      <c r="E371" s="260">
        <v>556.56666666666661</v>
      </c>
      <c r="F371" s="260">
        <v>550.43333333333328</v>
      </c>
      <c r="G371" s="260">
        <v>543.96666666666658</v>
      </c>
      <c r="H371" s="260">
        <v>569.16666666666663</v>
      </c>
      <c r="I371" s="260">
        <v>575.63333333333333</v>
      </c>
      <c r="J371" s="260">
        <v>581.76666666666665</v>
      </c>
      <c r="K371" s="259">
        <v>569.5</v>
      </c>
      <c r="L371" s="259">
        <v>556.9</v>
      </c>
      <c r="M371" s="259">
        <v>0.92600000000000005</v>
      </c>
      <c r="N371" s="1"/>
      <c r="O371" s="1"/>
    </row>
    <row r="372" spans="1:15" ht="12.75" customHeight="1">
      <c r="A372" s="30">
        <v>362</v>
      </c>
      <c r="B372" s="269" t="s">
        <v>446</v>
      </c>
      <c r="C372" s="259">
        <v>129.1</v>
      </c>
      <c r="D372" s="260">
        <v>130.9</v>
      </c>
      <c r="E372" s="260">
        <v>126.45000000000002</v>
      </c>
      <c r="F372" s="260">
        <v>123.80000000000001</v>
      </c>
      <c r="G372" s="260">
        <v>119.35000000000002</v>
      </c>
      <c r="H372" s="260">
        <v>133.55000000000001</v>
      </c>
      <c r="I372" s="260">
        <v>138</v>
      </c>
      <c r="J372" s="260">
        <v>140.65</v>
      </c>
      <c r="K372" s="259">
        <v>135.35</v>
      </c>
      <c r="L372" s="259">
        <v>128.25</v>
      </c>
      <c r="M372" s="259">
        <v>15.833410000000001</v>
      </c>
      <c r="N372" s="1"/>
      <c r="O372" s="1"/>
    </row>
    <row r="373" spans="1:15" ht="12.75" customHeight="1">
      <c r="A373" s="30">
        <v>363</v>
      </c>
      <c r="B373" s="269" t="s">
        <v>830</v>
      </c>
      <c r="C373" s="259">
        <v>1206.55</v>
      </c>
      <c r="D373" s="260">
        <v>1224.3</v>
      </c>
      <c r="E373" s="260">
        <v>1167.25</v>
      </c>
      <c r="F373" s="260">
        <v>1127.95</v>
      </c>
      <c r="G373" s="260">
        <v>1070.9000000000001</v>
      </c>
      <c r="H373" s="260">
        <v>1263.5999999999999</v>
      </c>
      <c r="I373" s="260">
        <v>1320.6499999999996</v>
      </c>
      <c r="J373" s="260">
        <v>1359.9499999999998</v>
      </c>
      <c r="K373" s="259">
        <v>1281.3499999999999</v>
      </c>
      <c r="L373" s="259">
        <v>1185</v>
      </c>
      <c r="M373" s="259">
        <v>0.70814999999999995</v>
      </c>
      <c r="N373" s="1"/>
      <c r="O373" s="1"/>
    </row>
    <row r="374" spans="1:15" ht="12.75" customHeight="1">
      <c r="A374" s="30">
        <v>364</v>
      </c>
      <c r="B374" s="269" t="s">
        <v>447</v>
      </c>
      <c r="C374" s="259">
        <v>4148.1499999999996</v>
      </c>
      <c r="D374" s="260">
        <v>4174.1833333333334</v>
      </c>
      <c r="E374" s="260">
        <v>4115.9666666666672</v>
      </c>
      <c r="F374" s="260">
        <v>4083.7833333333338</v>
      </c>
      <c r="G374" s="260">
        <v>4025.5666666666675</v>
      </c>
      <c r="H374" s="260">
        <v>4206.3666666666668</v>
      </c>
      <c r="I374" s="260">
        <v>4264.5833333333321</v>
      </c>
      <c r="J374" s="260">
        <v>4296.7666666666664</v>
      </c>
      <c r="K374" s="259">
        <v>4232.3999999999996</v>
      </c>
      <c r="L374" s="259">
        <v>4142</v>
      </c>
      <c r="M374" s="259">
        <v>5.228E-2</v>
      </c>
      <c r="N374" s="1"/>
      <c r="O374" s="1"/>
    </row>
    <row r="375" spans="1:15" ht="12.75" customHeight="1">
      <c r="A375" s="30">
        <v>365</v>
      </c>
      <c r="B375" s="269" t="s">
        <v>271</v>
      </c>
      <c r="C375" s="259">
        <v>14268.45</v>
      </c>
      <c r="D375" s="260">
        <v>14270.866666666667</v>
      </c>
      <c r="E375" s="260">
        <v>14131.833333333334</v>
      </c>
      <c r="F375" s="260">
        <v>13995.216666666667</v>
      </c>
      <c r="G375" s="260">
        <v>13856.183333333334</v>
      </c>
      <c r="H375" s="260">
        <v>14407.483333333334</v>
      </c>
      <c r="I375" s="260">
        <v>14546.516666666666</v>
      </c>
      <c r="J375" s="260">
        <v>14683.133333333333</v>
      </c>
      <c r="K375" s="259">
        <v>14409.9</v>
      </c>
      <c r="L375" s="259">
        <v>14134.25</v>
      </c>
      <c r="M375" s="259">
        <v>4.3729999999999998E-2</v>
      </c>
      <c r="N375" s="1"/>
      <c r="O375" s="1"/>
    </row>
    <row r="376" spans="1:15" ht="12.75" customHeight="1">
      <c r="A376" s="30">
        <v>366</v>
      </c>
      <c r="B376" s="269" t="s">
        <v>177</v>
      </c>
      <c r="C376" s="259">
        <v>53.25</v>
      </c>
      <c r="D376" s="260">
        <v>52.716666666666661</v>
      </c>
      <c r="E376" s="260">
        <v>51.833333333333321</v>
      </c>
      <c r="F376" s="260">
        <v>50.416666666666657</v>
      </c>
      <c r="G376" s="260">
        <v>49.533333333333317</v>
      </c>
      <c r="H376" s="260">
        <v>54.133333333333326</v>
      </c>
      <c r="I376" s="260">
        <v>55.016666666666666</v>
      </c>
      <c r="J376" s="260">
        <v>56.43333333333333</v>
      </c>
      <c r="K376" s="259">
        <v>53.6</v>
      </c>
      <c r="L376" s="259">
        <v>51.3</v>
      </c>
      <c r="M376" s="259">
        <v>1066.2562700000001</v>
      </c>
      <c r="N376" s="1"/>
      <c r="O376" s="1"/>
    </row>
    <row r="377" spans="1:15" ht="12.75" customHeight="1">
      <c r="A377" s="30">
        <v>367</v>
      </c>
      <c r="B377" s="269" t="s">
        <v>448</v>
      </c>
      <c r="C377" s="259">
        <v>441.5</v>
      </c>
      <c r="D377" s="260">
        <v>442.63333333333338</v>
      </c>
      <c r="E377" s="260">
        <v>436.86666666666679</v>
      </c>
      <c r="F377" s="260">
        <v>432.23333333333341</v>
      </c>
      <c r="G377" s="260">
        <v>426.46666666666681</v>
      </c>
      <c r="H377" s="260">
        <v>447.26666666666677</v>
      </c>
      <c r="I377" s="260">
        <v>453.0333333333333</v>
      </c>
      <c r="J377" s="260">
        <v>457.66666666666674</v>
      </c>
      <c r="K377" s="259">
        <v>448.4</v>
      </c>
      <c r="L377" s="259">
        <v>438</v>
      </c>
      <c r="M377" s="259">
        <v>3.2931900000000001</v>
      </c>
      <c r="N377" s="1"/>
      <c r="O377" s="1"/>
    </row>
    <row r="378" spans="1:15" ht="12.75" customHeight="1">
      <c r="A378" s="30">
        <v>368</v>
      </c>
      <c r="B378" s="269" t="s">
        <v>182</v>
      </c>
      <c r="C378" s="259">
        <v>153.30000000000001</v>
      </c>
      <c r="D378" s="260">
        <v>153.66666666666666</v>
      </c>
      <c r="E378" s="260">
        <v>152.13333333333333</v>
      </c>
      <c r="F378" s="260">
        <v>150.96666666666667</v>
      </c>
      <c r="G378" s="260">
        <v>149.43333333333334</v>
      </c>
      <c r="H378" s="260">
        <v>154.83333333333331</v>
      </c>
      <c r="I378" s="260">
        <v>156.36666666666667</v>
      </c>
      <c r="J378" s="260">
        <v>157.5333333333333</v>
      </c>
      <c r="K378" s="259">
        <v>155.19999999999999</v>
      </c>
      <c r="L378" s="259">
        <v>152.5</v>
      </c>
      <c r="M378" s="259">
        <v>89.685370000000006</v>
      </c>
      <c r="N378" s="1"/>
      <c r="O378" s="1"/>
    </row>
    <row r="379" spans="1:15" ht="12.75" customHeight="1">
      <c r="A379" s="30">
        <v>369</v>
      </c>
      <c r="B379" s="269" t="s">
        <v>183</v>
      </c>
      <c r="C379" s="259">
        <v>110.95</v>
      </c>
      <c r="D379" s="260">
        <v>110.86666666666667</v>
      </c>
      <c r="E379" s="260">
        <v>109.73333333333335</v>
      </c>
      <c r="F379" s="260">
        <v>108.51666666666668</v>
      </c>
      <c r="G379" s="260">
        <v>107.38333333333335</v>
      </c>
      <c r="H379" s="260">
        <v>112.08333333333334</v>
      </c>
      <c r="I379" s="260">
        <v>113.21666666666667</v>
      </c>
      <c r="J379" s="260">
        <v>114.43333333333334</v>
      </c>
      <c r="K379" s="259">
        <v>112</v>
      </c>
      <c r="L379" s="259">
        <v>109.65</v>
      </c>
      <c r="M379" s="259">
        <v>99.370440000000002</v>
      </c>
      <c r="N379" s="1"/>
      <c r="O379" s="1"/>
    </row>
    <row r="380" spans="1:15" ht="12.75" customHeight="1">
      <c r="A380" s="30">
        <v>370</v>
      </c>
      <c r="B380" s="269" t="s">
        <v>790</v>
      </c>
      <c r="C380" s="259">
        <v>798.45</v>
      </c>
      <c r="D380" s="260">
        <v>791.18333333333339</v>
      </c>
      <c r="E380" s="260">
        <v>768.36666666666679</v>
      </c>
      <c r="F380" s="260">
        <v>738.28333333333342</v>
      </c>
      <c r="G380" s="260">
        <v>715.46666666666681</v>
      </c>
      <c r="H380" s="260">
        <v>821.26666666666677</v>
      </c>
      <c r="I380" s="260">
        <v>844.08333333333337</v>
      </c>
      <c r="J380" s="260">
        <v>874.16666666666674</v>
      </c>
      <c r="K380" s="259">
        <v>814</v>
      </c>
      <c r="L380" s="259">
        <v>761.1</v>
      </c>
      <c r="M380" s="259">
        <v>6.9946200000000003</v>
      </c>
      <c r="N380" s="1"/>
      <c r="O380" s="1"/>
    </row>
    <row r="381" spans="1:15" ht="12.75" customHeight="1">
      <c r="A381" s="30">
        <v>371</v>
      </c>
      <c r="B381" s="269" t="s">
        <v>449</v>
      </c>
      <c r="C381" s="259">
        <v>373.55</v>
      </c>
      <c r="D381" s="260">
        <v>372.63333333333338</v>
      </c>
      <c r="E381" s="260">
        <v>368.91666666666674</v>
      </c>
      <c r="F381" s="260">
        <v>364.28333333333336</v>
      </c>
      <c r="G381" s="260">
        <v>360.56666666666672</v>
      </c>
      <c r="H381" s="260">
        <v>377.26666666666677</v>
      </c>
      <c r="I381" s="260">
        <v>380.98333333333335</v>
      </c>
      <c r="J381" s="260">
        <v>385.61666666666679</v>
      </c>
      <c r="K381" s="259">
        <v>376.35</v>
      </c>
      <c r="L381" s="259">
        <v>368</v>
      </c>
      <c r="M381" s="259">
        <v>6.1389399999999998</v>
      </c>
      <c r="N381" s="1"/>
      <c r="O381" s="1"/>
    </row>
    <row r="382" spans="1:15" ht="12.75" customHeight="1">
      <c r="A382" s="30">
        <v>372</v>
      </c>
      <c r="B382" s="269" t="s">
        <v>450</v>
      </c>
      <c r="C382" s="259">
        <v>1059.4000000000001</v>
      </c>
      <c r="D382" s="260">
        <v>1061.45</v>
      </c>
      <c r="E382" s="260">
        <v>1054.2</v>
      </c>
      <c r="F382" s="260">
        <v>1049</v>
      </c>
      <c r="G382" s="260">
        <v>1041.75</v>
      </c>
      <c r="H382" s="260">
        <v>1066.6500000000001</v>
      </c>
      <c r="I382" s="260">
        <v>1073.9000000000001</v>
      </c>
      <c r="J382" s="260">
        <v>1079.1000000000001</v>
      </c>
      <c r="K382" s="259">
        <v>1068.7</v>
      </c>
      <c r="L382" s="259">
        <v>1056.25</v>
      </c>
      <c r="M382" s="259">
        <v>1.4367700000000001</v>
      </c>
      <c r="N382" s="1"/>
      <c r="O382" s="1"/>
    </row>
    <row r="383" spans="1:15" ht="12.75" customHeight="1">
      <c r="A383" s="30">
        <v>373</v>
      </c>
      <c r="B383" s="269" t="s">
        <v>451</v>
      </c>
      <c r="C383" s="259">
        <v>75.05</v>
      </c>
      <c r="D383" s="260">
        <v>75.149999999999991</v>
      </c>
      <c r="E383" s="260">
        <v>72.499999999999986</v>
      </c>
      <c r="F383" s="260">
        <v>69.949999999999989</v>
      </c>
      <c r="G383" s="260">
        <v>67.299999999999983</v>
      </c>
      <c r="H383" s="260">
        <v>77.699999999999989</v>
      </c>
      <c r="I383" s="260">
        <v>80.349999999999994</v>
      </c>
      <c r="J383" s="260">
        <v>82.899999999999991</v>
      </c>
      <c r="K383" s="259">
        <v>77.8</v>
      </c>
      <c r="L383" s="259">
        <v>72.599999999999994</v>
      </c>
      <c r="M383" s="259">
        <v>640.56280000000004</v>
      </c>
      <c r="N383" s="1"/>
      <c r="O383" s="1"/>
    </row>
    <row r="384" spans="1:15" ht="12.75" customHeight="1">
      <c r="A384" s="30">
        <v>374</v>
      </c>
      <c r="B384" s="269" t="s">
        <v>452</v>
      </c>
      <c r="C384" s="259">
        <v>186.3</v>
      </c>
      <c r="D384" s="260">
        <v>185.63333333333335</v>
      </c>
      <c r="E384" s="260">
        <v>181.8666666666667</v>
      </c>
      <c r="F384" s="260">
        <v>177.43333333333334</v>
      </c>
      <c r="G384" s="260">
        <v>173.66666666666669</v>
      </c>
      <c r="H384" s="260">
        <v>190.06666666666672</v>
      </c>
      <c r="I384" s="260">
        <v>193.83333333333337</v>
      </c>
      <c r="J384" s="260">
        <v>198.26666666666674</v>
      </c>
      <c r="K384" s="259">
        <v>189.4</v>
      </c>
      <c r="L384" s="259">
        <v>181.2</v>
      </c>
      <c r="M384" s="259">
        <v>45.772440000000003</v>
      </c>
      <c r="N384" s="1"/>
      <c r="O384" s="1"/>
    </row>
    <row r="385" spans="1:15" ht="12.75" customHeight="1">
      <c r="A385" s="30">
        <v>375</v>
      </c>
      <c r="B385" s="269" t="s">
        <v>453</v>
      </c>
      <c r="C385" s="259">
        <v>745.9</v>
      </c>
      <c r="D385" s="260">
        <v>757.75</v>
      </c>
      <c r="E385" s="260">
        <v>725.15</v>
      </c>
      <c r="F385" s="260">
        <v>704.4</v>
      </c>
      <c r="G385" s="260">
        <v>671.8</v>
      </c>
      <c r="H385" s="260">
        <v>778.5</v>
      </c>
      <c r="I385" s="260">
        <v>811.09999999999991</v>
      </c>
      <c r="J385" s="260">
        <v>831.85</v>
      </c>
      <c r="K385" s="259">
        <v>790.35</v>
      </c>
      <c r="L385" s="259">
        <v>737</v>
      </c>
      <c r="M385" s="259">
        <v>8.7176399999999994</v>
      </c>
      <c r="N385" s="1"/>
      <c r="O385" s="1"/>
    </row>
    <row r="386" spans="1:15" ht="12.75" customHeight="1">
      <c r="A386" s="30">
        <v>376</v>
      </c>
      <c r="B386" s="269" t="s">
        <v>454</v>
      </c>
      <c r="C386" s="259">
        <v>240.8</v>
      </c>
      <c r="D386" s="260">
        <v>241.5333333333333</v>
      </c>
      <c r="E386" s="260">
        <v>238.46666666666661</v>
      </c>
      <c r="F386" s="260">
        <v>236.1333333333333</v>
      </c>
      <c r="G386" s="260">
        <v>233.06666666666661</v>
      </c>
      <c r="H386" s="260">
        <v>243.86666666666662</v>
      </c>
      <c r="I386" s="260">
        <v>246.93333333333334</v>
      </c>
      <c r="J386" s="260">
        <v>249.26666666666662</v>
      </c>
      <c r="K386" s="259">
        <v>244.6</v>
      </c>
      <c r="L386" s="259">
        <v>239.2</v>
      </c>
      <c r="M386" s="259">
        <v>2.0413600000000001</v>
      </c>
      <c r="N386" s="1"/>
      <c r="O386" s="1"/>
    </row>
    <row r="387" spans="1:15" ht="12.75" customHeight="1">
      <c r="A387" s="30">
        <v>377</v>
      </c>
      <c r="B387" s="269" t="s">
        <v>455</v>
      </c>
      <c r="C387" s="259">
        <v>120.2</v>
      </c>
      <c r="D387" s="260">
        <v>120.66666666666667</v>
      </c>
      <c r="E387" s="260">
        <v>118.83333333333334</v>
      </c>
      <c r="F387" s="260">
        <v>117.46666666666667</v>
      </c>
      <c r="G387" s="260">
        <v>115.63333333333334</v>
      </c>
      <c r="H387" s="260">
        <v>122.03333333333335</v>
      </c>
      <c r="I387" s="260">
        <v>123.86666666666669</v>
      </c>
      <c r="J387" s="260">
        <v>125.23333333333335</v>
      </c>
      <c r="K387" s="259">
        <v>122.5</v>
      </c>
      <c r="L387" s="259">
        <v>119.3</v>
      </c>
      <c r="M387" s="259">
        <v>41.786940000000001</v>
      </c>
      <c r="N387" s="1"/>
      <c r="O387" s="1"/>
    </row>
    <row r="388" spans="1:15" ht="12.75" customHeight="1">
      <c r="A388" s="30">
        <v>378</v>
      </c>
      <c r="B388" s="269" t="s">
        <v>456</v>
      </c>
      <c r="C388" s="259">
        <v>1940.25</v>
      </c>
      <c r="D388" s="260">
        <v>1938.7833333333335</v>
      </c>
      <c r="E388" s="260">
        <v>1923.116666666667</v>
      </c>
      <c r="F388" s="260">
        <v>1905.9833333333336</v>
      </c>
      <c r="G388" s="260">
        <v>1890.3166666666671</v>
      </c>
      <c r="H388" s="260">
        <v>1955.916666666667</v>
      </c>
      <c r="I388" s="260">
        <v>1971.5833333333335</v>
      </c>
      <c r="J388" s="260">
        <v>1988.7166666666669</v>
      </c>
      <c r="K388" s="259">
        <v>1954.45</v>
      </c>
      <c r="L388" s="259">
        <v>1921.65</v>
      </c>
      <c r="M388" s="259">
        <v>6.6930000000000003E-2</v>
      </c>
      <c r="N388" s="1"/>
      <c r="O388" s="1"/>
    </row>
    <row r="389" spans="1:15" ht="12.75" customHeight="1">
      <c r="A389" s="30">
        <v>379</v>
      </c>
      <c r="B389" s="269" t="s">
        <v>831</v>
      </c>
      <c r="C389" s="259">
        <v>49.15</v>
      </c>
      <c r="D389" s="260">
        <v>49.416666666666664</v>
      </c>
      <c r="E389" s="260">
        <v>48.733333333333327</v>
      </c>
      <c r="F389" s="260">
        <v>48.316666666666663</v>
      </c>
      <c r="G389" s="260">
        <v>47.633333333333326</v>
      </c>
      <c r="H389" s="260">
        <v>49.833333333333329</v>
      </c>
      <c r="I389" s="260">
        <v>50.516666666666666</v>
      </c>
      <c r="J389" s="260">
        <v>50.93333333333333</v>
      </c>
      <c r="K389" s="259">
        <v>50.1</v>
      </c>
      <c r="L389" s="259">
        <v>49</v>
      </c>
      <c r="M389" s="259">
        <v>9.1926100000000002</v>
      </c>
      <c r="N389" s="1"/>
      <c r="O389" s="1"/>
    </row>
    <row r="390" spans="1:15" ht="12.75" customHeight="1">
      <c r="A390" s="30">
        <v>380</v>
      </c>
      <c r="B390" s="269" t="s">
        <v>867</v>
      </c>
      <c r="C390" s="259">
        <v>1369.65</v>
      </c>
      <c r="D390" s="260">
        <v>1377.1833333333334</v>
      </c>
      <c r="E390" s="260">
        <v>1354.3666666666668</v>
      </c>
      <c r="F390" s="260">
        <v>1339.0833333333335</v>
      </c>
      <c r="G390" s="260">
        <v>1316.2666666666669</v>
      </c>
      <c r="H390" s="260">
        <v>1392.4666666666667</v>
      </c>
      <c r="I390" s="260">
        <v>1415.2833333333333</v>
      </c>
      <c r="J390" s="260">
        <v>1430.5666666666666</v>
      </c>
      <c r="K390" s="259">
        <v>1400</v>
      </c>
      <c r="L390" s="259">
        <v>1361.9</v>
      </c>
      <c r="M390" s="259">
        <v>3.51363</v>
      </c>
      <c r="N390" s="1"/>
      <c r="O390" s="1"/>
    </row>
    <row r="391" spans="1:15" ht="12.75" customHeight="1">
      <c r="A391" s="30">
        <v>381</v>
      </c>
      <c r="B391" s="269" t="s">
        <v>457</v>
      </c>
      <c r="C391" s="259">
        <v>179.75</v>
      </c>
      <c r="D391" s="260">
        <v>180.9666666666667</v>
      </c>
      <c r="E391" s="260">
        <v>177.5833333333334</v>
      </c>
      <c r="F391" s="260">
        <v>175.41666666666671</v>
      </c>
      <c r="G391" s="260">
        <v>172.03333333333342</v>
      </c>
      <c r="H391" s="260">
        <v>183.13333333333338</v>
      </c>
      <c r="I391" s="260">
        <v>186.51666666666671</v>
      </c>
      <c r="J391" s="260">
        <v>188.68333333333337</v>
      </c>
      <c r="K391" s="259">
        <v>184.35</v>
      </c>
      <c r="L391" s="259">
        <v>178.8</v>
      </c>
      <c r="M391" s="259">
        <v>39.915709999999997</v>
      </c>
      <c r="N391" s="1"/>
      <c r="O391" s="1"/>
    </row>
    <row r="392" spans="1:15" ht="12.75" customHeight="1">
      <c r="A392" s="30">
        <v>382</v>
      </c>
      <c r="B392" s="269" t="s">
        <v>458</v>
      </c>
      <c r="C392" s="259">
        <v>952.4</v>
      </c>
      <c r="D392" s="260">
        <v>951.01666666666677</v>
      </c>
      <c r="E392" s="260">
        <v>945.53333333333353</v>
      </c>
      <c r="F392" s="260">
        <v>938.66666666666674</v>
      </c>
      <c r="G392" s="260">
        <v>933.18333333333351</v>
      </c>
      <c r="H392" s="260">
        <v>957.88333333333355</v>
      </c>
      <c r="I392" s="260">
        <v>963.3666666666669</v>
      </c>
      <c r="J392" s="260">
        <v>970.23333333333358</v>
      </c>
      <c r="K392" s="259">
        <v>956.5</v>
      </c>
      <c r="L392" s="259">
        <v>944.15</v>
      </c>
      <c r="M392" s="259">
        <v>1.53156</v>
      </c>
      <c r="N392" s="1"/>
      <c r="O392" s="1"/>
    </row>
    <row r="393" spans="1:15" ht="12.75" customHeight="1">
      <c r="A393" s="30">
        <v>383</v>
      </c>
      <c r="B393" s="269" t="s">
        <v>184</v>
      </c>
      <c r="C393" s="259">
        <v>2723.3</v>
      </c>
      <c r="D393" s="260">
        <v>2731.4333333333329</v>
      </c>
      <c r="E393" s="260">
        <v>2707.8666666666659</v>
      </c>
      <c r="F393" s="260">
        <v>2692.4333333333329</v>
      </c>
      <c r="G393" s="260">
        <v>2668.8666666666659</v>
      </c>
      <c r="H393" s="260">
        <v>2746.8666666666659</v>
      </c>
      <c r="I393" s="260">
        <v>2770.4333333333325</v>
      </c>
      <c r="J393" s="260">
        <v>2785.8666666666659</v>
      </c>
      <c r="K393" s="259">
        <v>2755</v>
      </c>
      <c r="L393" s="259">
        <v>2716</v>
      </c>
      <c r="M393" s="259">
        <v>43.776960000000003</v>
      </c>
      <c r="N393" s="1"/>
      <c r="O393" s="1"/>
    </row>
    <row r="394" spans="1:15" ht="12.75" customHeight="1">
      <c r="A394" s="30">
        <v>384</v>
      </c>
      <c r="B394" s="269" t="s">
        <v>802</v>
      </c>
      <c r="C394" s="259">
        <v>119.5</v>
      </c>
      <c r="D394" s="260">
        <v>119.85000000000001</v>
      </c>
      <c r="E394" s="260">
        <v>118.30000000000001</v>
      </c>
      <c r="F394" s="260">
        <v>117.10000000000001</v>
      </c>
      <c r="G394" s="260">
        <v>115.55000000000001</v>
      </c>
      <c r="H394" s="260">
        <v>121.05000000000001</v>
      </c>
      <c r="I394" s="260">
        <v>122.6</v>
      </c>
      <c r="J394" s="260">
        <v>123.80000000000001</v>
      </c>
      <c r="K394" s="259">
        <v>121.4</v>
      </c>
      <c r="L394" s="259">
        <v>118.65</v>
      </c>
      <c r="M394" s="259">
        <v>3.3981300000000001</v>
      </c>
      <c r="N394" s="1"/>
      <c r="O394" s="1"/>
    </row>
    <row r="395" spans="1:15" ht="12.75" customHeight="1">
      <c r="A395" s="30">
        <v>385</v>
      </c>
      <c r="B395" s="269" t="s">
        <v>459</v>
      </c>
      <c r="C395" s="259">
        <v>804.45</v>
      </c>
      <c r="D395" s="260">
        <v>804.5</v>
      </c>
      <c r="E395" s="260">
        <v>790</v>
      </c>
      <c r="F395" s="260">
        <v>775.55</v>
      </c>
      <c r="G395" s="260">
        <v>761.05</v>
      </c>
      <c r="H395" s="260">
        <v>818.95</v>
      </c>
      <c r="I395" s="260">
        <v>833.45</v>
      </c>
      <c r="J395" s="260">
        <v>847.90000000000009</v>
      </c>
      <c r="K395" s="259">
        <v>819</v>
      </c>
      <c r="L395" s="259">
        <v>790.05</v>
      </c>
      <c r="M395" s="259">
        <v>0.50012999999999996</v>
      </c>
      <c r="N395" s="1"/>
      <c r="O395" s="1"/>
    </row>
    <row r="396" spans="1:15" ht="12.75" customHeight="1">
      <c r="A396" s="30">
        <v>386</v>
      </c>
      <c r="B396" s="269" t="s">
        <v>460</v>
      </c>
      <c r="C396" s="259">
        <v>1353.85</v>
      </c>
      <c r="D396" s="260">
        <v>1361.7833333333333</v>
      </c>
      <c r="E396" s="260">
        <v>1324.5666666666666</v>
      </c>
      <c r="F396" s="260">
        <v>1295.2833333333333</v>
      </c>
      <c r="G396" s="260">
        <v>1258.0666666666666</v>
      </c>
      <c r="H396" s="260">
        <v>1391.0666666666666</v>
      </c>
      <c r="I396" s="260">
        <v>1428.2833333333333</v>
      </c>
      <c r="J396" s="260">
        <v>1457.5666666666666</v>
      </c>
      <c r="K396" s="259">
        <v>1399</v>
      </c>
      <c r="L396" s="259">
        <v>1332.5</v>
      </c>
      <c r="M396" s="259">
        <v>6.63469</v>
      </c>
      <c r="N396" s="1"/>
      <c r="O396" s="1"/>
    </row>
    <row r="397" spans="1:15" ht="12.75" customHeight="1">
      <c r="A397" s="30">
        <v>387</v>
      </c>
      <c r="B397" s="269" t="s">
        <v>272</v>
      </c>
      <c r="C397" s="259">
        <v>834.45</v>
      </c>
      <c r="D397" s="260">
        <v>830.88333333333321</v>
      </c>
      <c r="E397" s="260">
        <v>826.11666666666645</v>
      </c>
      <c r="F397" s="260">
        <v>817.78333333333319</v>
      </c>
      <c r="G397" s="260">
        <v>813.01666666666642</v>
      </c>
      <c r="H397" s="260">
        <v>839.21666666666647</v>
      </c>
      <c r="I397" s="260">
        <v>843.98333333333335</v>
      </c>
      <c r="J397" s="260">
        <v>852.31666666666649</v>
      </c>
      <c r="K397" s="259">
        <v>835.65</v>
      </c>
      <c r="L397" s="259">
        <v>822.55</v>
      </c>
      <c r="M397" s="259">
        <v>18.351140000000001</v>
      </c>
      <c r="N397" s="1"/>
      <c r="O397" s="1"/>
    </row>
    <row r="398" spans="1:15" ht="12.75" customHeight="1">
      <c r="A398" s="30">
        <v>388</v>
      </c>
      <c r="B398" s="269" t="s">
        <v>186</v>
      </c>
      <c r="C398" s="259">
        <v>1290.75</v>
      </c>
      <c r="D398" s="260">
        <v>1288.3666666666668</v>
      </c>
      <c r="E398" s="260">
        <v>1278.5833333333335</v>
      </c>
      <c r="F398" s="260">
        <v>1266.4166666666667</v>
      </c>
      <c r="G398" s="260">
        <v>1256.6333333333334</v>
      </c>
      <c r="H398" s="260">
        <v>1300.5333333333335</v>
      </c>
      <c r="I398" s="260">
        <v>1310.3166666666668</v>
      </c>
      <c r="J398" s="260">
        <v>1322.4833333333336</v>
      </c>
      <c r="K398" s="259">
        <v>1298.1500000000001</v>
      </c>
      <c r="L398" s="259">
        <v>1276.2</v>
      </c>
      <c r="M398" s="259">
        <v>9.4960400000000007</v>
      </c>
      <c r="N398" s="1"/>
      <c r="O398" s="1"/>
    </row>
    <row r="399" spans="1:15" ht="12.75" customHeight="1">
      <c r="A399" s="30">
        <v>389</v>
      </c>
      <c r="B399" s="269" t="s">
        <v>461</v>
      </c>
      <c r="C399" s="259">
        <v>399.75</v>
      </c>
      <c r="D399" s="260">
        <v>400.93333333333334</v>
      </c>
      <c r="E399" s="260">
        <v>396.86666666666667</v>
      </c>
      <c r="F399" s="260">
        <v>393.98333333333335</v>
      </c>
      <c r="G399" s="260">
        <v>389.91666666666669</v>
      </c>
      <c r="H399" s="260">
        <v>403.81666666666666</v>
      </c>
      <c r="I399" s="260">
        <v>407.88333333333338</v>
      </c>
      <c r="J399" s="260">
        <v>410.76666666666665</v>
      </c>
      <c r="K399" s="259">
        <v>405</v>
      </c>
      <c r="L399" s="259">
        <v>398.05</v>
      </c>
      <c r="M399" s="259">
        <v>0.70599999999999996</v>
      </c>
      <c r="N399" s="1"/>
      <c r="O399" s="1"/>
    </row>
    <row r="400" spans="1:15" ht="12.75" customHeight="1">
      <c r="A400" s="30">
        <v>390</v>
      </c>
      <c r="B400" s="269" t="s">
        <v>462</v>
      </c>
      <c r="C400" s="259">
        <v>39.25</v>
      </c>
      <c r="D400" s="260">
        <v>39.533333333333331</v>
      </c>
      <c r="E400" s="260">
        <v>38.516666666666666</v>
      </c>
      <c r="F400" s="260">
        <v>37.783333333333331</v>
      </c>
      <c r="G400" s="260">
        <v>36.766666666666666</v>
      </c>
      <c r="H400" s="260">
        <v>40.266666666666666</v>
      </c>
      <c r="I400" s="260">
        <v>41.283333333333331</v>
      </c>
      <c r="J400" s="260">
        <v>42.016666666666666</v>
      </c>
      <c r="K400" s="259">
        <v>40.549999999999997</v>
      </c>
      <c r="L400" s="259">
        <v>38.799999999999997</v>
      </c>
      <c r="M400" s="259">
        <v>62.414619999999999</v>
      </c>
      <c r="N400" s="1"/>
      <c r="O400" s="1"/>
    </row>
    <row r="401" spans="1:15" ht="12.75" customHeight="1">
      <c r="A401" s="30">
        <v>391</v>
      </c>
      <c r="B401" s="269" t="s">
        <v>463</v>
      </c>
      <c r="C401" s="259">
        <v>4848.95</v>
      </c>
      <c r="D401" s="260">
        <v>4813.2999999999993</v>
      </c>
      <c r="E401" s="260">
        <v>4766.6999999999989</v>
      </c>
      <c r="F401" s="260">
        <v>4684.45</v>
      </c>
      <c r="G401" s="260">
        <v>4637.8499999999995</v>
      </c>
      <c r="H401" s="260">
        <v>4895.5499999999984</v>
      </c>
      <c r="I401" s="260">
        <v>4942.1499999999987</v>
      </c>
      <c r="J401" s="260">
        <v>5024.3999999999978</v>
      </c>
      <c r="K401" s="259">
        <v>4859.8999999999996</v>
      </c>
      <c r="L401" s="259">
        <v>4731.05</v>
      </c>
      <c r="M401" s="259">
        <v>0.64851000000000003</v>
      </c>
      <c r="N401" s="1"/>
      <c r="O401" s="1"/>
    </row>
    <row r="402" spans="1:15" ht="12.75" customHeight="1">
      <c r="A402" s="30">
        <v>392</v>
      </c>
      <c r="B402" s="269" t="s">
        <v>190</v>
      </c>
      <c r="C402" s="259">
        <v>2398.5500000000002</v>
      </c>
      <c r="D402" s="260">
        <v>2385.85</v>
      </c>
      <c r="E402" s="260">
        <v>2361.6999999999998</v>
      </c>
      <c r="F402" s="260">
        <v>2324.85</v>
      </c>
      <c r="G402" s="260">
        <v>2300.6999999999998</v>
      </c>
      <c r="H402" s="260">
        <v>2422.6999999999998</v>
      </c>
      <c r="I402" s="260">
        <v>2446.8500000000004</v>
      </c>
      <c r="J402" s="260">
        <v>2483.6999999999998</v>
      </c>
      <c r="K402" s="259">
        <v>2410</v>
      </c>
      <c r="L402" s="259">
        <v>2349</v>
      </c>
      <c r="M402" s="259">
        <v>7.4282599999999999</v>
      </c>
      <c r="N402" s="1"/>
      <c r="O402" s="1"/>
    </row>
    <row r="403" spans="1:15" ht="12.75" customHeight="1">
      <c r="A403" s="30">
        <v>393</v>
      </c>
      <c r="B403" s="269" t="s">
        <v>808</v>
      </c>
      <c r="C403" s="259">
        <v>74</v>
      </c>
      <c r="D403" s="260">
        <v>74.3</v>
      </c>
      <c r="E403" s="260">
        <v>73.349999999999994</v>
      </c>
      <c r="F403" s="260">
        <v>72.7</v>
      </c>
      <c r="G403" s="260">
        <v>71.75</v>
      </c>
      <c r="H403" s="260">
        <v>74.949999999999989</v>
      </c>
      <c r="I403" s="260">
        <v>75.900000000000006</v>
      </c>
      <c r="J403" s="260">
        <v>76.549999999999983</v>
      </c>
      <c r="K403" s="259">
        <v>75.25</v>
      </c>
      <c r="L403" s="259">
        <v>73.650000000000006</v>
      </c>
      <c r="M403" s="259">
        <v>97.821439999999996</v>
      </c>
      <c r="N403" s="1"/>
      <c r="O403" s="1"/>
    </row>
    <row r="404" spans="1:15" ht="12.75" customHeight="1">
      <c r="A404" s="30">
        <v>394</v>
      </c>
      <c r="B404" s="269" t="s">
        <v>273</v>
      </c>
      <c r="C404" s="259">
        <v>5687.45</v>
      </c>
      <c r="D404" s="260">
        <v>5691.4833333333336</v>
      </c>
      <c r="E404" s="260">
        <v>5647.9666666666672</v>
      </c>
      <c r="F404" s="260">
        <v>5608.4833333333336</v>
      </c>
      <c r="G404" s="260">
        <v>5564.9666666666672</v>
      </c>
      <c r="H404" s="260">
        <v>5730.9666666666672</v>
      </c>
      <c r="I404" s="260">
        <v>5774.4833333333336</v>
      </c>
      <c r="J404" s="260">
        <v>5813.9666666666672</v>
      </c>
      <c r="K404" s="259">
        <v>5735</v>
      </c>
      <c r="L404" s="259">
        <v>5652</v>
      </c>
      <c r="M404" s="259">
        <v>0.16077</v>
      </c>
      <c r="N404" s="1"/>
      <c r="O404" s="1"/>
    </row>
    <row r="405" spans="1:15" ht="12.75" customHeight="1">
      <c r="A405" s="30">
        <v>395</v>
      </c>
      <c r="B405" s="269" t="s">
        <v>832</v>
      </c>
      <c r="C405" s="259">
        <v>1358.1</v>
      </c>
      <c r="D405" s="260">
        <v>1356.3666666666666</v>
      </c>
      <c r="E405" s="260">
        <v>1346.833333333333</v>
      </c>
      <c r="F405" s="260">
        <v>1335.5666666666664</v>
      </c>
      <c r="G405" s="260">
        <v>1326.0333333333328</v>
      </c>
      <c r="H405" s="260">
        <v>1367.6333333333332</v>
      </c>
      <c r="I405" s="260">
        <v>1377.1666666666665</v>
      </c>
      <c r="J405" s="260">
        <v>1388.4333333333334</v>
      </c>
      <c r="K405" s="259">
        <v>1365.9</v>
      </c>
      <c r="L405" s="259">
        <v>1345.1</v>
      </c>
      <c r="M405" s="259">
        <v>3.16303</v>
      </c>
      <c r="N405" s="1"/>
      <c r="O405" s="1"/>
    </row>
    <row r="406" spans="1:15" ht="12.75" customHeight="1">
      <c r="A406" s="30">
        <v>396</v>
      </c>
      <c r="B406" s="269" t="s">
        <v>833</v>
      </c>
      <c r="C406" s="259">
        <v>381.25</v>
      </c>
      <c r="D406" s="260">
        <v>380.5333333333333</v>
      </c>
      <c r="E406" s="260">
        <v>376.86666666666662</v>
      </c>
      <c r="F406" s="260">
        <v>372.48333333333329</v>
      </c>
      <c r="G406" s="260">
        <v>368.81666666666661</v>
      </c>
      <c r="H406" s="260">
        <v>384.91666666666663</v>
      </c>
      <c r="I406" s="260">
        <v>388.58333333333337</v>
      </c>
      <c r="J406" s="260">
        <v>392.96666666666664</v>
      </c>
      <c r="K406" s="259">
        <v>384.2</v>
      </c>
      <c r="L406" s="259">
        <v>376.15</v>
      </c>
      <c r="M406" s="259">
        <v>1.10846</v>
      </c>
      <c r="N406" s="1"/>
      <c r="O406" s="1"/>
    </row>
    <row r="407" spans="1:15" ht="12.75" customHeight="1">
      <c r="A407" s="30">
        <v>397</v>
      </c>
      <c r="B407" s="269" t="s">
        <v>464</v>
      </c>
      <c r="C407" s="259">
        <v>2772.7</v>
      </c>
      <c r="D407" s="260">
        <v>2746.7666666666664</v>
      </c>
      <c r="E407" s="260">
        <v>2703.5333333333328</v>
      </c>
      <c r="F407" s="260">
        <v>2634.3666666666663</v>
      </c>
      <c r="G407" s="260">
        <v>2591.1333333333328</v>
      </c>
      <c r="H407" s="260">
        <v>2815.9333333333329</v>
      </c>
      <c r="I407" s="260">
        <v>2859.1666666666665</v>
      </c>
      <c r="J407" s="260">
        <v>2928.333333333333</v>
      </c>
      <c r="K407" s="259">
        <v>2790</v>
      </c>
      <c r="L407" s="259">
        <v>2677.6</v>
      </c>
      <c r="M407" s="259">
        <v>3.4130400000000001</v>
      </c>
      <c r="N407" s="1"/>
      <c r="O407" s="1"/>
    </row>
    <row r="408" spans="1:15" ht="12.75" customHeight="1">
      <c r="A408" s="30">
        <v>398</v>
      </c>
      <c r="B408" s="269" t="s">
        <v>868</v>
      </c>
      <c r="C408" s="259">
        <v>417.25</v>
      </c>
      <c r="D408" s="260">
        <v>417.09999999999997</v>
      </c>
      <c r="E408" s="260">
        <v>411.19999999999993</v>
      </c>
      <c r="F408" s="260">
        <v>405.15</v>
      </c>
      <c r="G408" s="260">
        <v>399.24999999999994</v>
      </c>
      <c r="H408" s="260">
        <v>423.14999999999992</v>
      </c>
      <c r="I408" s="260">
        <v>429.0499999999999</v>
      </c>
      <c r="J408" s="260">
        <v>435.09999999999991</v>
      </c>
      <c r="K408" s="259">
        <v>423</v>
      </c>
      <c r="L408" s="259">
        <v>411.05</v>
      </c>
      <c r="M408" s="259">
        <v>1.15551</v>
      </c>
      <c r="N408" s="1"/>
      <c r="O408" s="1"/>
    </row>
    <row r="409" spans="1:15" ht="12.75" customHeight="1">
      <c r="A409" s="30">
        <v>399</v>
      </c>
      <c r="B409" s="269" t="s">
        <v>465</v>
      </c>
      <c r="C409" s="259">
        <v>2618.65</v>
      </c>
      <c r="D409" s="260">
        <v>2613.9833333333336</v>
      </c>
      <c r="E409" s="260">
        <v>2585.166666666667</v>
      </c>
      <c r="F409" s="260">
        <v>2551.6833333333334</v>
      </c>
      <c r="G409" s="260">
        <v>2522.8666666666668</v>
      </c>
      <c r="H409" s="260">
        <v>2647.4666666666672</v>
      </c>
      <c r="I409" s="260">
        <v>2676.2833333333338</v>
      </c>
      <c r="J409" s="260">
        <v>2709.7666666666673</v>
      </c>
      <c r="K409" s="259">
        <v>2642.8</v>
      </c>
      <c r="L409" s="259">
        <v>2580.5</v>
      </c>
      <c r="M409" s="259">
        <v>0.20321</v>
      </c>
      <c r="N409" s="1"/>
      <c r="O409" s="1"/>
    </row>
    <row r="410" spans="1:15" ht="12.75" customHeight="1">
      <c r="A410" s="30">
        <v>400</v>
      </c>
      <c r="B410" s="269" t="s">
        <v>466</v>
      </c>
      <c r="C410" s="259">
        <v>304.7</v>
      </c>
      <c r="D410" s="260">
        <v>303.63333333333333</v>
      </c>
      <c r="E410" s="260">
        <v>297.46666666666664</v>
      </c>
      <c r="F410" s="260">
        <v>290.23333333333329</v>
      </c>
      <c r="G410" s="260">
        <v>284.06666666666661</v>
      </c>
      <c r="H410" s="260">
        <v>310.86666666666667</v>
      </c>
      <c r="I410" s="260">
        <v>317.03333333333342</v>
      </c>
      <c r="J410" s="260">
        <v>324.26666666666671</v>
      </c>
      <c r="K410" s="259">
        <v>309.8</v>
      </c>
      <c r="L410" s="259">
        <v>296.39999999999998</v>
      </c>
      <c r="M410" s="259">
        <v>40.357190000000003</v>
      </c>
      <c r="N410" s="1"/>
      <c r="O410" s="1"/>
    </row>
    <row r="411" spans="1:15" ht="12.75" customHeight="1">
      <c r="A411" s="30">
        <v>401</v>
      </c>
      <c r="B411" s="269" t="s">
        <v>467</v>
      </c>
      <c r="C411" s="259">
        <v>134.69999999999999</v>
      </c>
      <c r="D411" s="260">
        <v>135.11666666666665</v>
      </c>
      <c r="E411" s="260">
        <v>133.6333333333333</v>
      </c>
      <c r="F411" s="260">
        <v>132.56666666666666</v>
      </c>
      <c r="G411" s="260">
        <v>131.08333333333331</v>
      </c>
      <c r="H411" s="260">
        <v>136.18333333333328</v>
      </c>
      <c r="I411" s="260">
        <v>137.66666666666663</v>
      </c>
      <c r="J411" s="260">
        <v>138.73333333333326</v>
      </c>
      <c r="K411" s="259">
        <v>136.6</v>
      </c>
      <c r="L411" s="259">
        <v>134.05000000000001</v>
      </c>
      <c r="M411" s="259">
        <v>6.0052000000000003</v>
      </c>
      <c r="N411" s="1"/>
      <c r="O411" s="1"/>
    </row>
    <row r="412" spans="1:15" ht="12.75" customHeight="1">
      <c r="A412" s="30">
        <v>402</v>
      </c>
      <c r="B412" s="269" t="s">
        <v>869</v>
      </c>
      <c r="C412" s="259">
        <v>700.9</v>
      </c>
      <c r="D412" s="260">
        <v>697.13333333333333</v>
      </c>
      <c r="E412" s="260">
        <v>689.26666666666665</v>
      </c>
      <c r="F412" s="260">
        <v>677.63333333333333</v>
      </c>
      <c r="G412" s="260">
        <v>669.76666666666665</v>
      </c>
      <c r="H412" s="260">
        <v>708.76666666666665</v>
      </c>
      <c r="I412" s="260">
        <v>716.63333333333321</v>
      </c>
      <c r="J412" s="260">
        <v>728.26666666666665</v>
      </c>
      <c r="K412" s="259">
        <v>705</v>
      </c>
      <c r="L412" s="259">
        <v>685.5</v>
      </c>
      <c r="M412" s="259">
        <v>0.75166999999999995</v>
      </c>
      <c r="N412" s="1"/>
      <c r="O412" s="1"/>
    </row>
    <row r="413" spans="1:15" ht="12.75" customHeight="1">
      <c r="A413" s="30">
        <v>403</v>
      </c>
      <c r="B413" s="269" t="s">
        <v>188</v>
      </c>
      <c r="C413" s="259">
        <v>24007.5</v>
      </c>
      <c r="D413" s="260">
        <v>23925.833333333332</v>
      </c>
      <c r="E413" s="260">
        <v>23751.666666666664</v>
      </c>
      <c r="F413" s="260">
        <v>23495.833333333332</v>
      </c>
      <c r="G413" s="260">
        <v>23321.666666666664</v>
      </c>
      <c r="H413" s="260">
        <v>24181.666666666664</v>
      </c>
      <c r="I413" s="260">
        <v>24355.833333333328</v>
      </c>
      <c r="J413" s="260">
        <v>24611.666666666664</v>
      </c>
      <c r="K413" s="259">
        <v>24100</v>
      </c>
      <c r="L413" s="259">
        <v>23670</v>
      </c>
      <c r="M413" s="259">
        <v>0.37019999999999997</v>
      </c>
      <c r="N413" s="1"/>
      <c r="O413" s="1"/>
    </row>
    <row r="414" spans="1:15" ht="12.75" customHeight="1">
      <c r="A414" s="30">
        <v>404</v>
      </c>
      <c r="B414" s="269" t="s">
        <v>834</v>
      </c>
      <c r="C414" s="259">
        <v>57.35</v>
      </c>
      <c r="D414" s="260">
        <v>57.75</v>
      </c>
      <c r="E414" s="260">
        <v>56.55</v>
      </c>
      <c r="F414" s="260">
        <v>55.75</v>
      </c>
      <c r="G414" s="260">
        <v>54.55</v>
      </c>
      <c r="H414" s="260">
        <v>58.55</v>
      </c>
      <c r="I414" s="260">
        <v>59.75</v>
      </c>
      <c r="J414" s="260">
        <v>60.55</v>
      </c>
      <c r="K414" s="259">
        <v>58.95</v>
      </c>
      <c r="L414" s="259">
        <v>56.95</v>
      </c>
      <c r="M414" s="259">
        <v>62.312759999999997</v>
      </c>
      <c r="N414" s="1"/>
      <c r="O414" s="1"/>
    </row>
    <row r="415" spans="1:15" ht="12.75" customHeight="1">
      <c r="A415" s="30">
        <v>405</v>
      </c>
      <c r="B415" s="269" t="s">
        <v>191</v>
      </c>
      <c r="C415" s="259">
        <v>1286.8499999999999</v>
      </c>
      <c r="D415" s="260">
        <v>1303.4333333333334</v>
      </c>
      <c r="E415" s="260">
        <v>1260.4166666666667</v>
      </c>
      <c r="F415" s="260">
        <v>1233.9833333333333</v>
      </c>
      <c r="G415" s="260">
        <v>1190.9666666666667</v>
      </c>
      <c r="H415" s="260">
        <v>1329.8666666666668</v>
      </c>
      <c r="I415" s="260">
        <v>1372.8833333333332</v>
      </c>
      <c r="J415" s="260">
        <v>1399.3166666666668</v>
      </c>
      <c r="K415" s="259">
        <v>1346.45</v>
      </c>
      <c r="L415" s="259">
        <v>1277</v>
      </c>
      <c r="M415" s="259">
        <v>16.022570000000002</v>
      </c>
      <c r="N415" s="1"/>
      <c r="O415" s="1"/>
    </row>
    <row r="416" spans="1:15" ht="12.75" customHeight="1">
      <c r="A416" s="30">
        <v>406</v>
      </c>
      <c r="B416" s="269" t="s">
        <v>835</v>
      </c>
      <c r="C416" s="259">
        <v>294.45</v>
      </c>
      <c r="D416" s="260">
        <v>295.14999999999998</v>
      </c>
      <c r="E416" s="260">
        <v>292.39999999999998</v>
      </c>
      <c r="F416" s="260">
        <v>290.35000000000002</v>
      </c>
      <c r="G416" s="260">
        <v>287.60000000000002</v>
      </c>
      <c r="H416" s="260">
        <v>297.19999999999993</v>
      </c>
      <c r="I416" s="260">
        <v>299.94999999999993</v>
      </c>
      <c r="J416" s="260">
        <v>301.99999999999989</v>
      </c>
      <c r="K416" s="259">
        <v>297.89999999999998</v>
      </c>
      <c r="L416" s="259">
        <v>293.10000000000002</v>
      </c>
      <c r="M416" s="259">
        <v>2.12601</v>
      </c>
      <c r="N416" s="1"/>
      <c r="O416" s="1"/>
    </row>
    <row r="417" spans="1:15" ht="12.75" customHeight="1">
      <c r="A417" s="30">
        <v>407</v>
      </c>
      <c r="B417" s="269" t="s">
        <v>189</v>
      </c>
      <c r="C417" s="259">
        <v>2774.95</v>
      </c>
      <c r="D417" s="260">
        <v>2770.0499999999997</v>
      </c>
      <c r="E417" s="260">
        <v>2749.2999999999993</v>
      </c>
      <c r="F417" s="260">
        <v>2723.6499999999996</v>
      </c>
      <c r="G417" s="260">
        <v>2702.8999999999992</v>
      </c>
      <c r="H417" s="260">
        <v>2795.6999999999994</v>
      </c>
      <c r="I417" s="260">
        <v>2816.4500000000003</v>
      </c>
      <c r="J417" s="260">
        <v>2842.0999999999995</v>
      </c>
      <c r="K417" s="259">
        <v>2790.8</v>
      </c>
      <c r="L417" s="259">
        <v>2744.4</v>
      </c>
      <c r="M417" s="259">
        <v>4.3575600000000003</v>
      </c>
      <c r="N417" s="1"/>
      <c r="O417" s="1"/>
    </row>
    <row r="418" spans="1:15" ht="12.75" customHeight="1">
      <c r="A418" s="30">
        <v>408</v>
      </c>
      <c r="B418" s="269" t="s">
        <v>468</v>
      </c>
      <c r="C418" s="259">
        <v>622.95000000000005</v>
      </c>
      <c r="D418" s="260">
        <v>625.94999999999993</v>
      </c>
      <c r="E418" s="260">
        <v>617.24999999999989</v>
      </c>
      <c r="F418" s="260">
        <v>611.54999999999995</v>
      </c>
      <c r="G418" s="260">
        <v>602.84999999999991</v>
      </c>
      <c r="H418" s="260">
        <v>631.64999999999986</v>
      </c>
      <c r="I418" s="260">
        <v>640.34999999999991</v>
      </c>
      <c r="J418" s="260">
        <v>646.04999999999984</v>
      </c>
      <c r="K418" s="259">
        <v>634.65</v>
      </c>
      <c r="L418" s="259">
        <v>620.25</v>
      </c>
      <c r="M418" s="259">
        <v>1.93483</v>
      </c>
      <c r="N418" s="1"/>
      <c r="O418" s="1"/>
    </row>
    <row r="419" spans="1:15" ht="12.75" customHeight="1">
      <c r="A419" s="30">
        <v>409</v>
      </c>
      <c r="B419" s="269" t="s">
        <v>469</v>
      </c>
      <c r="C419" s="259">
        <v>4078.55</v>
      </c>
      <c r="D419" s="260">
        <v>4021.5833333333335</v>
      </c>
      <c r="E419" s="260">
        <v>3945.166666666667</v>
      </c>
      <c r="F419" s="260">
        <v>3811.7833333333333</v>
      </c>
      <c r="G419" s="260">
        <v>3735.3666666666668</v>
      </c>
      <c r="H419" s="260">
        <v>4154.9666666666672</v>
      </c>
      <c r="I419" s="260">
        <v>4231.3833333333341</v>
      </c>
      <c r="J419" s="260">
        <v>4364.7666666666673</v>
      </c>
      <c r="K419" s="259">
        <v>4098</v>
      </c>
      <c r="L419" s="259">
        <v>3888.2</v>
      </c>
      <c r="M419" s="259">
        <v>1.20245</v>
      </c>
      <c r="N419" s="1"/>
      <c r="O419" s="1"/>
    </row>
    <row r="420" spans="1:15" ht="12.75" customHeight="1">
      <c r="A420" s="30">
        <v>410</v>
      </c>
      <c r="B420" s="269" t="s">
        <v>803</v>
      </c>
      <c r="C420" s="259">
        <v>463.2</v>
      </c>
      <c r="D420" s="260">
        <v>460.90000000000003</v>
      </c>
      <c r="E420" s="260">
        <v>456.50000000000006</v>
      </c>
      <c r="F420" s="260">
        <v>449.8</v>
      </c>
      <c r="G420" s="260">
        <v>445.40000000000003</v>
      </c>
      <c r="H420" s="260">
        <v>467.60000000000008</v>
      </c>
      <c r="I420" s="260">
        <v>472.00000000000006</v>
      </c>
      <c r="J420" s="260">
        <v>478.7000000000001</v>
      </c>
      <c r="K420" s="259">
        <v>465.3</v>
      </c>
      <c r="L420" s="259">
        <v>454.2</v>
      </c>
      <c r="M420" s="259">
        <v>12.78107</v>
      </c>
      <c r="N420" s="1"/>
      <c r="O420" s="1"/>
    </row>
    <row r="421" spans="1:15" ht="12.75" customHeight="1">
      <c r="A421" s="30">
        <v>411</v>
      </c>
      <c r="B421" s="269" t="s">
        <v>470</v>
      </c>
      <c r="C421" s="259">
        <v>581.45000000000005</v>
      </c>
      <c r="D421" s="260">
        <v>582.83333333333337</v>
      </c>
      <c r="E421" s="260">
        <v>574.66666666666674</v>
      </c>
      <c r="F421" s="260">
        <v>567.88333333333333</v>
      </c>
      <c r="G421" s="260">
        <v>559.7166666666667</v>
      </c>
      <c r="H421" s="260">
        <v>589.61666666666679</v>
      </c>
      <c r="I421" s="260">
        <v>597.78333333333353</v>
      </c>
      <c r="J421" s="260">
        <v>604.56666666666683</v>
      </c>
      <c r="K421" s="259">
        <v>591</v>
      </c>
      <c r="L421" s="259">
        <v>576.04999999999995</v>
      </c>
      <c r="M421" s="259">
        <v>2.1625700000000001</v>
      </c>
      <c r="N421" s="1"/>
      <c r="O421" s="1"/>
    </row>
    <row r="422" spans="1:15" ht="12.75" customHeight="1">
      <c r="A422" s="30">
        <v>412</v>
      </c>
      <c r="B422" s="269" t="s">
        <v>836</v>
      </c>
      <c r="C422" s="259">
        <v>637.5</v>
      </c>
      <c r="D422" s="260">
        <v>640.11666666666667</v>
      </c>
      <c r="E422" s="260">
        <v>630.43333333333339</v>
      </c>
      <c r="F422" s="260">
        <v>623.36666666666667</v>
      </c>
      <c r="G422" s="260">
        <v>613.68333333333339</v>
      </c>
      <c r="H422" s="260">
        <v>647.18333333333339</v>
      </c>
      <c r="I422" s="260">
        <v>656.86666666666656</v>
      </c>
      <c r="J422" s="260">
        <v>663.93333333333339</v>
      </c>
      <c r="K422" s="259">
        <v>649.79999999999995</v>
      </c>
      <c r="L422" s="259">
        <v>633.04999999999995</v>
      </c>
      <c r="M422" s="259">
        <v>1.58464</v>
      </c>
      <c r="N422" s="1"/>
      <c r="O422" s="1"/>
    </row>
    <row r="423" spans="1:15" ht="12.75" customHeight="1">
      <c r="A423" s="30">
        <v>413</v>
      </c>
      <c r="B423" s="269" t="s">
        <v>187</v>
      </c>
      <c r="C423" s="259">
        <v>608.1</v>
      </c>
      <c r="D423" s="260">
        <v>606.48333333333335</v>
      </c>
      <c r="E423" s="260">
        <v>603.16666666666674</v>
      </c>
      <c r="F423" s="260">
        <v>598.23333333333335</v>
      </c>
      <c r="G423" s="260">
        <v>594.91666666666674</v>
      </c>
      <c r="H423" s="260">
        <v>611.41666666666674</v>
      </c>
      <c r="I423" s="260">
        <v>614.73333333333335</v>
      </c>
      <c r="J423" s="260">
        <v>619.66666666666674</v>
      </c>
      <c r="K423" s="259">
        <v>609.79999999999995</v>
      </c>
      <c r="L423" s="259">
        <v>601.54999999999995</v>
      </c>
      <c r="M423" s="259">
        <v>142.09313</v>
      </c>
      <c r="N423" s="1"/>
      <c r="O423" s="1"/>
    </row>
    <row r="424" spans="1:15" ht="12.75" customHeight="1">
      <c r="A424" s="30">
        <v>414</v>
      </c>
      <c r="B424" s="269" t="s">
        <v>185</v>
      </c>
      <c r="C424" s="259">
        <v>85.85</v>
      </c>
      <c r="D424" s="260">
        <v>85.616666666666674</v>
      </c>
      <c r="E424" s="260">
        <v>84.983333333333348</v>
      </c>
      <c r="F424" s="260">
        <v>84.116666666666674</v>
      </c>
      <c r="G424" s="260">
        <v>83.483333333333348</v>
      </c>
      <c r="H424" s="260">
        <v>86.483333333333348</v>
      </c>
      <c r="I424" s="260">
        <v>87.116666666666674</v>
      </c>
      <c r="J424" s="260">
        <v>87.983333333333348</v>
      </c>
      <c r="K424" s="259">
        <v>86.25</v>
      </c>
      <c r="L424" s="259">
        <v>84.75</v>
      </c>
      <c r="M424" s="259">
        <v>247.79245</v>
      </c>
      <c r="N424" s="1"/>
      <c r="O424" s="1"/>
    </row>
    <row r="425" spans="1:15" ht="12.75" customHeight="1">
      <c r="A425" s="30">
        <v>415</v>
      </c>
      <c r="B425" s="269" t="s">
        <v>471</v>
      </c>
      <c r="C425" s="259">
        <v>288.5</v>
      </c>
      <c r="D425" s="260">
        <v>292.01666666666665</v>
      </c>
      <c r="E425" s="260">
        <v>284.0333333333333</v>
      </c>
      <c r="F425" s="260">
        <v>279.56666666666666</v>
      </c>
      <c r="G425" s="260">
        <v>271.58333333333331</v>
      </c>
      <c r="H425" s="260">
        <v>296.48333333333329</v>
      </c>
      <c r="I425" s="260">
        <v>304.46666666666664</v>
      </c>
      <c r="J425" s="260">
        <v>308.93333333333328</v>
      </c>
      <c r="K425" s="259">
        <v>300</v>
      </c>
      <c r="L425" s="259">
        <v>287.55</v>
      </c>
      <c r="M425" s="259">
        <v>2.9192</v>
      </c>
      <c r="N425" s="1"/>
      <c r="O425" s="1"/>
    </row>
    <row r="426" spans="1:15" ht="12.75" customHeight="1">
      <c r="A426" s="30">
        <v>416</v>
      </c>
      <c r="B426" s="269" t="s">
        <v>472</v>
      </c>
      <c r="C426" s="259">
        <v>176.8</v>
      </c>
      <c r="D426" s="260">
        <v>177.28333333333333</v>
      </c>
      <c r="E426" s="260">
        <v>175.56666666666666</v>
      </c>
      <c r="F426" s="260">
        <v>174.33333333333334</v>
      </c>
      <c r="G426" s="260">
        <v>172.61666666666667</v>
      </c>
      <c r="H426" s="260">
        <v>178.51666666666665</v>
      </c>
      <c r="I426" s="260">
        <v>180.23333333333329</v>
      </c>
      <c r="J426" s="260">
        <v>181.46666666666664</v>
      </c>
      <c r="K426" s="259">
        <v>179</v>
      </c>
      <c r="L426" s="259">
        <v>176.05</v>
      </c>
      <c r="M426" s="259">
        <v>5.6973399999999996</v>
      </c>
      <c r="N426" s="1"/>
      <c r="O426" s="1"/>
    </row>
    <row r="427" spans="1:15" ht="12.75" customHeight="1">
      <c r="A427" s="30">
        <v>417</v>
      </c>
      <c r="B427" s="269" t="s">
        <v>473</v>
      </c>
      <c r="C427" s="259">
        <v>394.25</v>
      </c>
      <c r="D427" s="260">
        <v>394.55</v>
      </c>
      <c r="E427" s="260">
        <v>388.70000000000005</v>
      </c>
      <c r="F427" s="260">
        <v>383.15000000000003</v>
      </c>
      <c r="G427" s="260">
        <v>377.30000000000007</v>
      </c>
      <c r="H427" s="260">
        <v>400.1</v>
      </c>
      <c r="I427" s="260">
        <v>405.95000000000005</v>
      </c>
      <c r="J427" s="260">
        <v>411.5</v>
      </c>
      <c r="K427" s="259">
        <v>400.4</v>
      </c>
      <c r="L427" s="259">
        <v>389</v>
      </c>
      <c r="M427" s="259">
        <v>1.5773900000000001</v>
      </c>
      <c r="N427" s="1"/>
      <c r="O427" s="1"/>
    </row>
    <row r="428" spans="1:15" ht="12.75" customHeight="1">
      <c r="A428" s="30">
        <v>418</v>
      </c>
      <c r="B428" s="269" t="s">
        <v>474</v>
      </c>
      <c r="C428" s="259">
        <v>467.85</v>
      </c>
      <c r="D428" s="260">
        <v>471.31666666666666</v>
      </c>
      <c r="E428" s="260">
        <v>463.5333333333333</v>
      </c>
      <c r="F428" s="260">
        <v>459.21666666666664</v>
      </c>
      <c r="G428" s="260">
        <v>451.43333333333328</v>
      </c>
      <c r="H428" s="260">
        <v>475.63333333333333</v>
      </c>
      <c r="I428" s="260">
        <v>483.41666666666674</v>
      </c>
      <c r="J428" s="260">
        <v>487.73333333333335</v>
      </c>
      <c r="K428" s="259">
        <v>479.1</v>
      </c>
      <c r="L428" s="259">
        <v>467</v>
      </c>
      <c r="M428" s="259">
        <v>3.3708800000000001</v>
      </c>
      <c r="N428" s="1"/>
      <c r="O428" s="1"/>
    </row>
    <row r="429" spans="1:15" ht="12.75" customHeight="1">
      <c r="A429" s="30">
        <v>419</v>
      </c>
      <c r="B429" s="269" t="s">
        <v>475</v>
      </c>
      <c r="C429" s="259">
        <v>256.10000000000002</v>
      </c>
      <c r="D429" s="260">
        <v>254.79999999999998</v>
      </c>
      <c r="E429" s="260">
        <v>249.89999999999998</v>
      </c>
      <c r="F429" s="260">
        <v>243.7</v>
      </c>
      <c r="G429" s="260">
        <v>238.79999999999998</v>
      </c>
      <c r="H429" s="260">
        <v>261</v>
      </c>
      <c r="I429" s="260">
        <v>265.89999999999998</v>
      </c>
      <c r="J429" s="260">
        <v>272.09999999999997</v>
      </c>
      <c r="K429" s="259">
        <v>259.7</v>
      </c>
      <c r="L429" s="259">
        <v>248.6</v>
      </c>
      <c r="M429" s="259">
        <v>7.0391399999999997</v>
      </c>
      <c r="N429" s="1"/>
      <c r="O429" s="1"/>
    </row>
    <row r="430" spans="1:15" ht="12.75" customHeight="1">
      <c r="A430" s="30">
        <v>420</v>
      </c>
      <c r="B430" s="269" t="s">
        <v>192</v>
      </c>
      <c r="C430" s="259">
        <v>1046.45</v>
      </c>
      <c r="D430" s="260">
        <v>1047.9666666666667</v>
      </c>
      <c r="E430" s="260">
        <v>1038.0833333333335</v>
      </c>
      <c r="F430" s="260">
        <v>1029.7166666666667</v>
      </c>
      <c r="G430" s="260">
        <v>1019.8333333333335</v>
      </c>
      <c r="H430" s="260">
        <v>1056.3333333333335</v>
      </c>
      <c r="I430" s="260">
        <v>1066.2166666666667</v>
      </c>
      <c r="J430" s="260">
        <v>1074.5833333333335</v>
      </c>
      <c r="K430" s="259">
        <v>1057.8499999999999</v>
      </c>
      <c r="L430" s="259">
        <v>1039.5999999999999</v>
      </c>
      <c r="M430" s="259">
        <v>18.783740000000002</v>
      </c>
      <c r="N430" s="1"/>
      <c r="O430" s="1"/>
    </row>
    <row r="431" spans="1:15" ht="12.75" customHeight="1">
      <c r="A431" s="30">
        <v>421</v>
      </c>
      <c r="B431" s="269" t="s">
        <v>193</v>
      </c>
      <c r="C431" s="259">
        <v>494.65</v>
      </c>
      <c r="D431" s="260">
        <v>493.93333333333339</v>
      </c>
      <c r="E431" s="260">
        <v>491.31666666666678</v>
      </c>
      <c r="F431" s="260">
        <v>487.98333333333341</v>
      </c>
      <c r="G431" s="260">
        <v>485.36666666666679</v>
      </c>
      <c r="H431" s="260">
        <v>497.26666666666677</v>
      </c>
      <c r="I431" s="260">
        <v>499.88333333333333</v>
      </c>
      <c r="J431" s="260">
        <v>503.21666666666675</v>
      </c>
      <c r="K431" s="259">
        <v>496.55</v>
      </c>
      <c r="L431" s="259">
        <v>490.6</v>
      </c>
      <c r="M431" s="259">
        <v>11.474019999999999</v>
      </c>
      <c r="N431" s="1"/>
      <c r="O431" s="1"/>
    </row>
    <row r="432" spans="1:15" ht="12.75" customHeight="1">
      <c r="A432" s="30">
        <v>422</v>
      </c>
      <c r="B432" s="269" t="s">
        <v>476</v>
      </c>
      <c r="C432" s="259">
        <v>2250.25</v>
      </c>
      <c r="D432" s="260">
        <v>2245.15</v>
      </c>
      <c r="E432" s="260">
        <v>2236.3000000000002</v>
      </c>
      <c r="F432" s="260">
        <v>2222.35</v>
      </c>
      <c r="G432" s="260">
        <v>2213.5</v>
      </c>
      <c r="H432" s="260">
        <v>2259.1000000000004</v>
      </c>
      <c r="I432" s="260">
        <v>2267.9499999999998</v>
      </c>
      <c r="J432" s="260">
        <v>2281.9000000000005</v>
      </c>
      <c r="K432" s="259">
        <v>2254</v>
      </c>
      <c r="L432" s="259">
        <v>2231.1999999999998</v>
      </c>
      <c r="M432" s="259">
        <v>0.56045999999999996</v>
      </c>
      <c r="N432" s="1"/>
      <c r="O432" s="1"/>
    </row>
    <row r="433" spans="1:15" ht="12.75" customHeight="1">
      <c r="A433" s="30">
        <v>423</v>
      </c>
      <c r="B433" s="269" t="s">
        <v>477</v>
      </c>
      <c r="C433" s="259">
        <v>914.5</v>
      </c>
      <c r="D433" s="260">
        <v>921.31666666666661</v>
      </c>
      <c r="E433" s="260">
        <v>903.63333333333321</v>
      </c>
      <c r="F433" s="260">
        <v>892.76666666666665</v>
      </c>
      <c r="G433" s="260">
        <v>875.08333333333326</v>
      </c>
      <c r="H433" s="260">
        <v>932.18333333333317</v>
      </c>
      <c r="I433" s="260">
        <v>949.86666666666656</v>
      </c>
      <c r="J433" s="260">
        <v>960.73333333333312</v>
      </c>
      <c r="K433" s="259">
        <v>939</v>
      </c>
      <c r="L433" s="259">
        <v>910.45</v>
      </c>
      <c r="M433" s="259">
        <v>1.2001500000000001</v>
      </c>
      <c r="N433" s="1"/>
      <c r="O433" s="1"/>
    </row>
    <row r="434" spans="1:15" ht="12.75" customHeight="1">
      <c r="A434" s="30">
        <v>424</v>
      </c>
      <c r="B434" s="269" t="s">
        <v>478</v>
      </c>
      <c r="C434" s="259">
        <v>405.55</v>
      </c>
      <c r="D434" s="260">
        <v>405.7</v>
      </c>
      <c r="E434" s="260">
        <v>398.65</v>
      </c>
      <c r="F434" s="260">
        <v>391.75</v>
      </c>
      <c r="G434" s="260">
        <v>384.7</v>
      </c>
      <c r="H434" s="260">
        <v>412.59999999999997</v>
      </c>
      <c r="I434" s="260">
        <v>419.65000000000003</v>
      </c>
      <c r="J434" s="260">
        <v>426.54999999999995</v>
      </c>
      <c r="K434" s="259">
        <v>412.75</v>
      </c>
      <c r="L434" s="259">
        <v>398.8</v>
      </c>
      <c r="M434" s="259">
        <v>2.9540899999999999</v>
      </c>
      <c r="N434" s="1"/>
      <c r="O434" s="1"/>
    </row>
    <row r="435" spans="1:15" ht="12.75" customHeight="1">
      <c r="A435" s="30">
        <v>425</v>
      </c>
      <c r="B435" s="269" t="s">
        <v>479</v>
      </c>
      <c r="C435" s="259">
        <v>345</v>
      </c>
      <c r="D435" s="260">
        <v>345.05</v>
      </c>
      <c r="E435" s="260">
        <v>339.95000000000005</v>
      </c>
      <c r="F435" s="260">
        <v>334.90000000000003</v>
      </c>
      <c r="G435" s="260">
        <v>329.80000000000007</v>
      </c>
      <c r="H435" s="260">
        <v>350.1</v>
      </c>
      <c r="I435" s="260">
        <v>355.20000000000005</v>
      </c>
      <c r="J435" s="260">
        <v>360.25</v>
      </c>
      <c r="K435" s="259">
        <v>350.15</v>
      </c>
      <c r="L435" s="259">
        <v>340</v>
      </c>
      <c r="M435" s="259">
        <v>1.65387</v>
      </c>
      <c r="N435" s="1"/>
      <c r="O435" s="1"/>
    </row>
    <row r="436" spans="1:15" ht="12.75" customHeight="1">
      <c r="A436" s="30">
        <v>426</v>
      </c>
      <c r="B436" s="269" t="s">
        <v>480</v>
      </c>
      <c r="C436" s="259">
        <v>2431.15</v>
      </c>
      <c r="D436" s="260">
        <v>2437.85</v>
      </c>
      <c r="E436" s="260">
        <v>2403.75</v>
      </c>
      <c r="F436" s="260">
        <v>2376.35</v>
      </c>
      <c r="G436" s="260">
        <v>2342.25</v>
      </c>
      <c r="H436" s="260">
        <v>2465.25</v>
      </c>
      <c r="I436" s="260">
        <v>2499.3499999999995</v>
      </c>
      <c r="J436" s="260">
        <v>2526.75</v>
      </c>
      <c r="K436" s="259">
        <v>2471.9499999999998</v>
      </c>
      <c r="L436" s="259">
        <v>2410.4499999999998</v>
      </c>
      <c r="M436" s="259">
        <v>0.45251000000000002</v>
      </c>
      <c r="N436" s="1"/>
      <c r="O436" s="1"/>
    </row>
    <row r="437" spans="1:15" ht="12.75" customHeight="1">
      <c r="A437" s="30">
        <v>427</v>
      </c>
      <c r="B437" s="269" t="s">
        <v>481</v>
      </c>
      <c r="C437" s="259">
        <v>463.95</v>
      </c>
      <c r="D437" s="260">
        <v>464.63333333333338</v>
      </c>
      <c r="E437" s="260">
        <v>459.56666666666678</v>
      </c>
      <c r="F437" s="260">
        <v>455.18333333333339</v>
      </c>
      <c r="G437" s="260">
        <v>450.11666666666679</v>
      </c>
      <c r="H437" s="260">
        <v>469.01666666666677</v>
      </c>
      <c r="I437" s="260">
        <v>474.08333333333337</v>
      </c>
      <c r="J437" s="260">
        <v>478.46666666666675</v>
      </c>
      <c r="K437" s="259">
        <v>469.7</v>
      </c>
      <c r="L437" s="259">
        <v>460.25</v>
      </c>
      <c r="M437" s="259">
        <v>0.99763999999999997</v>
      </c>
      <c r="N437" s="1"/>
      <c r="O437" s="1"/>
    </row>
    <row r="438" spans="1:15" ht="12.75" customHeight="1">
      <c r="A438" s="30">
        <v>428</v>
      </c>
      <c r="B438" s="269" t="s">
        <v>482</v>
      </c>
      <c r="C438" s="259">
        <v>9.0500000000000007</v>
      </c>
      <c r="D438" s="260">
        <v>9.1833333333333336</v>
      </c>
      <c r="E438" s="260">
        <v>8.8666666666666671</v>
      </c>
      <c r="F438" s="260">
        <v>8.6833333333333336</v>
      </c>
      <c r="G438" s="260">
        <v>8.3666666666666671</v>
      </c>
      <c r="H438" s="260">
        <v>9.3666666666666671</v>
      </c>
      <c r="I438" s="260">
        <v>9.6833333333333336</v>
      </c>
      <c r="J438" s="260">
        <v>9.8666666666666671</v>
      </c>
      <c r="K438" s="259">
        <v>9.5</v>
      </c>
      <c r="L438" s="259">
        <v>9</v>
      </c>
      <c r="M438" s="259">
        <v>1071.5671299999999</v>
      </c>
      <c r="N438" s="1"/>
      <c r="O438" s="1"/>
    </row>
    <row r="439" spans="1:15" ht="12.75" customHeight="1">
      <c r="A439" s="30">
        <v>429</v>
      </c>
      <c r="B439" s="269" t="s">
        <v>870</v>
      </c>
      <c r="C439" s="259">
        <v>250.1</v>
      </c>
      <c r="D439" s="260">
        <v>249.6</v>
      </c>
      <c r="E439" s="260">
        <v>245.5</v>
      </c>
      <c r="F439" s="260">
        <v>240.9</v>
      </c>
      <c r="G439" s="260">
        <v>236.8</v>
      </c>
      <c r="H439" s="260">
        <v>254.2</v>
      </c>
      <c r="I439" s="260">
        <v>258.29999999999995</v>
      </c>
      <c r="J439" s="260">
        <v>262.89999999999998</v>
      </c>
      <c r="K439" s="259">
        <v>253.7</v>
      </c>
      <c r="L439" s="259">
        <v>245</v>
      </c>
      <c r="M439" s="259">
        <v>3.2127400000000002</v>
      </c>
      <c r="N439" s="1"/>
      <c r="O439" s="1"/>
    </row>
    <row r="440" spans="1:15" ht="12.75" customHeight="1">
      <c r="A440" s="30">
        <v>430</v>
      </c>
      <c r="B440" s="269" t="s">
        <v>483</v>
      </c>
      <c r="C440" s="259">
        <v>917.7</v>
      </c>
      <c r="D440" s="260">
        <v>914.23333333333323</v>
      </c>
      <c r="E440" s="260">
        <v>898.46666666666647</v>
      </c>
      <c r="F440" s="260">
        <v>879.23333333333323</v>
      </c>
      <c r="G440" s="260">
        <v>863.46666666666647</v>
      </c>
      <c r="H440" s="260">
        <v>933.46666666666647</v>
      </c>
      <c r="I440" s="260">
        <v>949.23333333333312</v>
      </c>
      <c r="J440" s="260">
        <v>968.46666666666647</v>
      </c>
      <c r="K440" s="259">
        <v>930</v>
      </c>
      <c r="L440" s="259">
        <v>895</v>
      </c>
      <c r="M440" s="259">
        <v>0.55130000000000001</v>
      </c>
      <c r="N440" s="1"/>
      <c r="O440" s="1"/>
    </row>
    <row r="441" spans="1:15" ht="12.75" customHeight="1">
      <c r="A441" s="30">
        <v>431</v>
      </c>
      <c r="B441" s="269" t="s">
        <v>274</v>
      </c>
      <c r="C441" s="259">
        <v>608.79999999999995</v>
      </c>
      <c r="D441" s="260">
        <v>609.01666666666665</v>
      </c>
      <c r="E441" s="260">
        <v>603.23333333333335</v>
      </c>
      <c r="F441" s="260">
        <v>597.66666666666674</v>
      </c>
      <c r="G441" s="260">
        <v>591.88333333333344</v>
      </c>
      <c r="H441" s="260">
        <v>614.58333333333326</v>
      </c>
      <c r="I441" s="260">
        <v>620.36666666666656</v>
      </c>
      <c r="J441" s="260">
        <v>625.93333333333317</v>
      </c>
      <c r="K441" s="259">
        <v>614.79999999999995</v>
      </c>
      <c r="L441" s="259">
        <v>603.45000000000005</v>
      </c>
      <c r="M441" s="259">
        <v>2.7646299999999999</v>
      </c>
      <c r="N441" s="1"/>
      <c r="O441" s="1"/>
    </row>
    <row r="442" spans="1:15" ht="12.75" customHeight="1">
      <c r="A442" s="30">
        <v>432</v>
      </c>
      <c r="B442" s="269" t="s">
        <v>484</v>
      </c>
      <c r="C442" s="259">
        <v>1874.8</v>
      </c>
      <c r="D442" s="260">
        <v>1887.9333333333334</v>
      </c>
      <c r="E442" s="260">
        <v>1854.8666666666668</v>
      </c>
      <c r="F442" s="260">
        <v>1834.9333333333334</v>
      </c>
      <c r="G442" s="260">
        <v>1801.8666666666668</v>
      </c>
      <c r="H442" s="260">
        <v>1907.8666666666668</v>
      </c>
      <c r="I442" s="260">
        <v>1940.9333333333334</v>
      </c>
      <c r="J442" s="260">
        <v>1960.8666666666668</v>
      </c>
      <c r="K442" s="259">
        <v>1921</v>
      </c>
      <c r="L442" s="259">
        <v>1868</v>
      </c>
      <c r="M442" s="259">
        <v>0.50312999999999997</v>
      </c>
      <c r="N442" s="1"/>
      <c r="O442" s="1"/>
    </row>
    <row r="443" spans="1:15" ht="12.75" customHeight="1">
      <c r="A443" s="30">
        <v>433</v>
      </c>
      <c r="B443" s="269" t="s">
        <v>485</v>
      </c>
      <c r="C443" s="259">
        <v>564.4</v>
      </c>
      <c r="D443" s="260">
        <v>567.33333333333337</v>
      </c>
      <c r="E443" s="260">
        <v>560.06666666666672</v>
      </c>
      <c r="F443" s="260">
        <v>555.73333333333335</v>
      </c>
      <c r="G443" s="260">
        <v>548.4666666666667</v>
      </c>
      <c r="H443" s="260">
        <v>571.66666666666674</v>
      </c>
      <c r="I443" s="260">
        <v>578.93333333333339</v>
      </c>
      <c r="J443" s="260">
        <v>583.26666666666677</v>
      </c>
      <c r="K443" s="259">
        <v>574.6</v>
      </c>
      <c r="L443" s="259">
        <v>563</v>
      </c>
      <c r="M443" s="259">
        <v>0.36458000000000002</v>
      </c>
      <c r="N443" s="1"/>
      <c r="O443" s="1"/>
    </row>
    <row r="444" spans="1:15" ht="12.75" customHeight="1">
      <c r="A444" s="30">
        <v>434</v>
      </c>
      <c r="B444" s="269" t="s">
        <v>486</v>
      </c>
      <c r="C444" s="259">
        <v>883.3</v>
      </c>
      <c r="D444" s="260">
        <v>886.76666666666677</v>
      </c>
      <c r="E444" s="260">
        <v>878.53333333333353</v>
      </c>
      <c r="F444" s="260">
        <v>873.76666666666677</v>
      </c>
      <c r="G444" s="260">
        <v>865.53333333333353</v>
      </c>
      <c r="H444" s="260">
        <v>891.53333333333353</v>
      </c>
      <c r="I444" s="260">
        <v>899.76666666666688</v>
      </c>
      <c r="J444" s="260">
        <v>904.53333333333353</v>
      </c>
      <c r="K444" s="259">
        <v>895</v>
      </c>
      <c r="L444" s="259">
        <v>882</v>
      </c>
      <c r="M444" s="259">
        <v>0.19797000000000001</v>
      </c>
      <c r="N444" s="1"/>
      <c r="O444" s="1"/>
    </row>
    <row r="445" spans="1:15" ht="12.75" customHeight="1">
      <c r="A445" s="30">
        <v>435</v>
      </c>
      <c r="B445" s="269" t="s">
        <v>487</v>
      </c>
      <c r="C445" s="259">
        <v>39.9</v>
      </c>
      <c r="D445" s="260">
        <v>39.516666666666673</v>
      </c>
      <c r="E445" s="260">
        <v>37.783333333333346</v>
      </c>
      <c r="F445" s="260">
        <v>35.666666666666671</v>
      </c>
      <c r="G445" s="260">
        <v>33.933333333333344</v>
      </c>
      <c r="H445" s="260">
        <v>41.633333333333347</v>
      </c>
      <c r="I445" s="260">
        <v>43.366666666666681</v>
      </c>
      <c r="J445" s="260">
        <v>45.483333333333348</v>
      </c>
      <c r="K445" s="259">
        <v>41.25</v>
      </c>
      <c r="L445" s="259">
        <v>37.4</v>
      </c>
      <c r="M445" s="259">
        <v>546.28738999999996</v>
      </c>
      <c r="N445" s="1"/>
      <c r="O445" s="1"/>
    </row>
    <row r="446" spans="1:15" ht="12.75" customHeight="1">
      <c r="A446" s="30">
        <v>436</v>
      </c>
      <c r="B446" s="269" t="s">
        <v>205</v>
      </c>
      <c r="C446" s="259">
        <v>1050</v>
      </c>
      <c r="D446" s="260">
        <v>1052.3166666666666</v>
      </c>
      <c r="E446" s="260">
        <v>1041.6833333333332</v>
      </c>
      <c r="F446" s="260">
        <v>1033.3666666666666</v>
      </c>
      <c r="G446" s="260">
        <v>1022.7333333333331</v>
      </c>
      <c r="H446" s="260">
        <v>1060.6333333333332</v>
      </c>
      <c r="I446" s="260">
        <v>1071.2666666666664</v>
      </c>
      <c r="J446" s="260">
        <v>1079.5833333333333</v>
      </c>
      <c r="K446" s="259">
        <v>1062.95</v>
      </c>
      <c r="L446" s="259">
        <v>1044</v>
      </c>
      <c r="M446" s="259">
        <v>16.21405</v>
      </c>
      <c r="N446" s="1"/>
      <c r="O446" s="1"/>
    </row>
    <row r="447" spans="1:15" ht="12.75" customHeight="1">
      <c r="A447" s="30">
        <v>437</v>
      </c>
      <c r="B447" s="269" t="s">
        <v>488</v>
      </c>
      <c r="C447" s="259">
        <v>790.1</v>
      </c>
      <c r="D447" s="260">
        <v>792.6</v>
      </c>
      <c r="E447" s="260">
        <v>783.5</v>
      </c>
      <c r="F447" s="260">
        <v>776.9</v>
      </c>
      <c r="G447" s="260">
        <v>767.8</v>
      </c>
      <c r="H447" s="260">
        <v>799.2</v>
      </c>
      <c r="I447" s="260">
        <v>808.30000000000018</v>
      </c>
      <c r="J447" s="260">
        <v>814.90000000000009</v>
      </c>
      <c r="K447" s="259">
        <v>801.7</v>
      </c>
      <c r="L447" s="259">
        <v>786</v>
      </c>
      <c r="M447" s="259">
        <v>3.2270799999999999</v>
      </c>
      <c r="N447" s="1"/>
      <c r="O447" s="1"/>
    </row>
    <row r="448" spans="1:15" ht="12.75" customHeight="1">
      <c r="A448" s="30">
        <v>438</v>
      </c>
      <c r="B448" s="269" t="s">
        <v>194</v>
      </c>
      <c r="C448" s="259">
        <v>1048.7</v>
      </c>
      <c r="D448" s="260">
        <v>1048.25</v>
      </c>
      <c r="E448" s="260">
        <v>1037.55</v>
      </c>
      <c r="F448" s="260">
        <v>1026.3999999999999</v>
      </c>
      <c r="G448" s="260">
        <v>1015.6999999999998</v>
      </c>
      <c r="H448" s="260">
        <v>1059.4000000000001</v>
      </c>
      <c r="I448" s="260">
        <v>1070.0999999999999</v>
      </c>
      <c r="J448" s="260">
        <v>1081.2500000000002</v>
      </c>
      <c r="K448" s="259">
        <v>1058.95</v>
      </c>
      <c r="L448" s="259">
        <v>1037.0999999999999</v>
      </c>
      <c r="M448" s="259">
        <v>11.69027</v>
      </c>
      <c r="N448" s="1"/>
      <c r="O448" s="1"/>
    </row>
    <row r="449" spans="1:15" ht="12.75" customHeight="1">
      <c r="A449" s="30">
        <v>439</v>
      </c>
      <c r="B449" s="269" t="s">
        <v>489</v>
      </c>
      <c r="C449" s="259">
        <v>232.35</v>
      </c>
      <c r="D449" s="260">
        <v>232.48333333333335</v>
      </c>
      <c r="E449" s="260">
        <v>230.9666666666667</v>
      </c>
      <c r="F449" s="260">
        <v>229.58333333333334</v>
      </c>
      <c r="G449" s="260">
        <v>228.06666666666669</v>
      </c>
      <c r="H449" s="260">
        <v>233.8666666666667</v>
      </c>
      <c r="I449" s="260">
        <v>235.38333333333335</v>
      </c>
      <c r="J449" s="260">
        <v>236.76666666666671</v>
      </c>
      <c r="K449" s="259">
        <v>234</v>
      </c>
      <c r="L449" s="259">
        <v>231.1</v>
      </c>
      <c r="M449" s="259">
        <v>5.0761399999999997</v>
      </c>
      <c r="N449" s="1"/>
      <c r="O449" s="1"/>
    </row>
    <row r="450" spans="1:15" ht="12.75" customHeight="1">
      <c r="A450" s="30">
        <v>440</v>
      </c>
      <c r="B450" s="269" t="s">
        <v>490</v>
      </c>
      <c r="C450" s="259">
        <v>1297.9000000000001</v>
      </c>
      <c r="D450" s="260">
        <v>1300.9666666666667</v>
      </c>
      <c r="E450" s="260">
        <v>1286.9333333333334</v>
      </c>
      <c r="F450" s="260">
        <v>1275.9666666666667</v>
      </c>
      <c r="G450" s="260">
        <v>1261.9333333333334</v>
      </c>
      <c r="H450" s="260">
        <v>1311.9333333333334</v>
      </c>
      <c r="I450" s="260">
        <v>1325.9666666666667</v>
      </c>
      <c r="J450" s="260">
        <v>1336.9333333333334</v>
      </c>
      <c r="K450" s="259">
        <v>1315</v>
      </c>
      <c r="L450" s="259">
        <v>1290</v>
      </c>
      <c r="M450" s="259">
        <v>2.3409399999999998</v>
      </c>
      <c r="N450" s="1"/>
      <c r="O450" s="1"/>
    </row>
    <row r="451" spans="1:15" ht="12.75" customHeight="1">
      <c r="A451" s="30">
        <v>441</v>
      </c>
      <c r="B451" s="269" t="s">
        <v>199</v>
      </c>
      <c r="C451" s="259">
        <v>3475.65</v>
      </c>
      <c r="D451" s="260">
        <v>3458.5499999999997</v>
      </c>
      <c r="E451" s="260">
        <v>3437.0999999999995</v>
      </c>
      <c r="F451" s="260">
        <v>3398.5499999999997</v>
      </c>
      <c r="G451" s="260">
        <v>3377.0999999999995</v>
      </c>
      <c r="H451" s="260">
        <v>3497.0999999999995</v>
      </c>
      <c r="I451" s="260">
        <v>3518.5499999999993</v>
      </c>
      <c r="J451" s="260">
        <v>3557.0999999999995</v>
      </c>
      <c r="K451" s="259">
        <v>3480</v>
      </c>
      <c r="L451" s="259">
        <v>3420</v>
      </c>
      <c r="M451" s="259">
        <v>21.80856</v>
      </c>
      <c r="N451" s="1"/>
      <c r="O451" s="1"/>
    </row>
    <row r="452" spans="1:15" ht="12.75" customHeight="1">
      <c r="A452" s="30">
        <v>442</v>
      </c>
      <c r="B452" s="269" t="s">
        <v>195</v>
      </c>
      <c r="C452" s="259">
        <v>813.2</v>
      </c>
      <c r="D452" s="260">
        <v>815.08333333333337</v>
      </c>
      <c r="E452" s="260">
        <v>808.26666666666677</v>
      </c>
      <c r="F452" s="260">
        <v>803.33333333333337</v>
      </c>
      <c r="G452" s="260">
        <v>796.51666666666677</v>
      </c>
      <c r="H452" s="260">
        <v>820.01666666666677</v>
      </c>
      <c r="I452" s="260">
        <v>826.83333333333337</v>
      </c>
      <c r="J452" s="260">
        <v>831.76666666666677</v>
      </c>
      <c r="K452" s="259">
        <v>821.9</v>
      </c>
      <c r="L452" s="259">
        <v>810.15</v>
      </c>
      <c r="M452" s="259">
        <v>9.66282</v>
      </c>
      <c r="N452" s="1"/>
      <c r="O452" s="1"/>
    </row>
    <row r="453" spans="1:15" ht="12.75" customHeight="1">
      <c r="A453" s="30">
        <v>443</v>
      </c>
      <c r="B453" s="269" t="s">
        <v>275</v>
      </c>
      <c r="C453" s="259">
        <v>7071.65</v>
      </c>
      <c r="D453" s="260">
        <v>7105.55</v>
      </c>
      <c r="E453" s="260">
        <v>7016.1</v>
      </c>
      <c r="F453" s="260">
        <v>6960.55</v>
      </c>
      <c r="G453" s="260">
        <v>6871.1</v>
      </c>
      <c r="H453" s="260">
        <v>7161.1</v>
      </c>
      <c r="I453" s="260">
        <v>7250.5499999999993</v>
      </c>
      <c r="J453" s="260">
        <v>7306.1</v>
      </c>
      <c r="K453" s="259">
        <v>7195</v>
      </c>
      <c r="L453" s="259">
        <v>7050</v>
      </c>
      <c r="M453" s="259">
        <v>4.0939199999999998</v>
      </c>
      <c r="N453" s="1"/>
      <c r="O453" s="1"/>
    </row>
    <row r="454" spans="1:15" ht="12.75" customHeight="1">
      <c r="A454" s="30">
        <v>444</v>
      </c>
      <c r="B454" s="269" t="s">
        <v>837</v>
      </c>
      <c r="C454" s="259">
        <v>2341.4</v>
      </c>
      <c r="D454" s="260">
        <v>2335.4833333333331</v>
      </c>
      <c r="E454" s="260">
        <v>2300.9666666666662</v>
      </c>
      <c r="F454" s="260">
        <v>2260.5333333333333</v>
      </c>
      <c r="G454" s="260">
        <v>2226.0166666666664</v>
      </c>
      <c r="H454" s="260">
        <v>2375.9166666666661</v>
      </c>
      <c r="I454" s="260">
        <v>2410.4333333333334</v>
      </c>
      <c r="J454" s="260">
        <v>2450.8666666666659</v>
      </c>
      <c r="K454" s="259">
        <v>2370</v>
      </c>
      <c r="L454" s="259">
        <v>2295.0500000000002</v>
      </c>
      <c r="M454" s="259">
        <v>0.24537</v>
      </c>
      <c r="N454" s="1"/>
      <c r="O454" s="1"/>
    </row>
    <row r="455" spans="1:15" ht="12.75" customHeight="1">
      <c r="A455" s="30">
        <v>445</v>
      </c>
      <c r="B455" s="269" t="s">
        <v>491</v>
      </c>
      <c r="C455" s="259">
        <v>234.55</v>
      </c>
      <c r="D455" s="260">
        <v>235.81666666666669</v>
      </c>
      <c r="E455" s="260">
        <v>231.83333333333337</v>
      </c>
      <c r="F455" s="260">
        <v>229.11666666666667</v>
      </c>
      <c r="G455" s="260">
        <v>225.13333333333335</v>
      </c>
      <c r="H455" s="260">
        <v>238.53333333333339</v>
      </c>
      <c r="I455" s="260">
        <v>242.51666666666668</v>
      </c>
      <c r="J455" s="260">
        <v>245.23333333333341</v>
      </c>
      <c r="K455" s="259">
        <v>239.8</v>
      </c>
      <c r="L455" s="259">
        <v>233.1</v>
      </c>
      <c r="M455" s="259">
        <v>21.98612</v>
      </c>
      <c r="N455" s="1"/>
      <c r="O455" s="1"/>
    </row>
    <row r="456" spans="1:15" ht="12.75" customHeight="1">
      <c r="A456" s="30">
        <v>446</v>
      </c>
      <c r="B456" s="269" t="s">
        <v>196</v>
      </c>
      <c r="C456" s="259">
        <v>438.25</v>
      </c>
      <c r="D456" s="260">
        <v>439.56666666666666</v>
      </c>
      <c r="E456" s="260">
        <v>435.5333333333333</v>
      </c>
      <c r="F456" s="260">
        <v>432.81666666666666</v>
      </c>
      <c r="G456" s="260">
        <v>428.7833333333333</v>
      </c>
      <c r="H456" s="260">
        <v>442.2833333333333</v>
      </c>
      <c r="I456" s="260">
        <v>446.31666666666672</v>
      </c>
      <c r="J456" s="260">
        <v>449.0333333333333</v>
      </c>
      <c r="K456" s="259">
        <v>443.6</v>
      </c>
      <c r="L456" s="259">
        <v>436.85</v>
      </c>
      <c r="M456" s="259">
        <v>89.093100000000007</v>
      </c>
      <c r="N456" s="1"/>
      <c r="O456" s="1"/>
    </row>
    <row r="457" spans="1:15" ht="12.75" customHeight="1">
      <c r="A457" s="30">
        <v>447</v>
      </c>
      <c r="B457" s="269" t="s">
        <v>197</v>
      </c>
      <c r="C457" s="259">
        <v>224.85</v>
      </c>
      <c r="D457" s="260">
        <v>225.20000000000002</v>
      </c>
      <c r="E457" s="260">
        <v>223.25000000000003</v>
      </c>
      <c r="F457" s="260">
        <v>221.65</v>
      </c>
      <c r="G457" s="260">
        <v>219.70000000000002</v>
      </c>
      <c r="H457" s="260">
        <v>226.80000000000004</v>
      </c>
      <c r="I457" s="260">
        <v>228.75000000000003</v>
      </c>
      <c r="J457" s="260">
        <v>230.35000000000005</v>
      </c>
      <c r="K457" s="259">
        <v>227.15</v>
      </c>
      <c r="L457" s="259">
        <v>223.6</v>
      </c>
      <c r="M457" s="259">
        <v>78.330740000000006</v>
      </c>
      <c r="N457" s="1"/>
      <c r="O457" s="1"/>
    </row>
    <row r="458" spans="1:15" ht="12.75" customHeight="1">
      <c r="A458" s="30">
        <v>448</v>
      </c>
      <c r="B458" s="269" t="s">
        <v>198</v>
      </c>
      <c r="C458" s="259">
        <v>110.75</v>
      </c>
      <c r="D458" s="260">
        <v>110.01666666666667</v>
      </c>
      <c r="E458" s="260">
        <v>108.73333333333333</v>
      </c>
      <c r="F458" s="260">
        <v>106.71666666666667</v>
      </c>
      <c r="G458" s="260">
        <v>105.43333333333334</v>
      </c>
      <c r="H458" s="260">
        <v>112.03333333333333</v>
      </c>
      <c r="I458" s="260">
        <v>113.31666666666666</v>
      </c>
      <c r="J458" s="260">
        <v>115.33333333333333</v>
      </c>
      <c r="K458" s="259">
        <v>111.3</v>
      </c>
      <c r="L458" s="259">
        <v>108</v>
      </c>
      <c r="M458" s="259">
        <v>917.02642000000003</v>
      </c>
      <c r="N458" s="1"/>
      <c r="O458" s="1"/>
    </row>
    <row r="459" spans="1:15" ht="12.75" customHeight="1">
      <c r="A459" s="30">
        <v>449</v>
      </c>
      <c r="B459" s="269" t="s">
        <v>791</v>
      </c>
      <c r="C459" s="259">
        <v>100.6</v>
      </c>
      <c r="D459" s="260">
        <v>101.14999999999999</v>
      </c>
      <c r="E459" s="260">
        <v>99.549999999999983</v>
      </c>
      <c r="F459" s="260">
        <v>98.499999999999986</v>
      </c>
      <c r="G459" s="260">
        <v>96.899999999999977</v>
      </c>
      <c r="H459" s="260">
        <v>102.19999999999999</v>
      </c>
      <c r="I459" s="260">
        <v>103.79999999999998</v>
      </c>
      <c r="J459" s="260">
        <v>104.85</v>
      </c>
      <c r="K459" s="259">
        <v>102.75</v>
      </c>
      <c r="L459" s="259">
        <v>100.1</v>
      </c>
      <c r="M459" s="259">
        <v>10.73523</v>
      </c>
      <c r="N459" s="1"/>
      <c r="O459" s="1"/>
    </row>
    <row r="460" spans="1:15" ht="12.75" customHeight="1">
      <c r="A460" s="30">
        <v>450</v>
      </c>
      <c r="B460" s="269" t="s">
        <v>492</v>
      </c>
      <c r="C460" s="259">
        <v>2510.1999999999998</v>
      </c>
      <c r="D460" s="260">
        <v>2503.6999999999998</v>
      </c>
      <c r="E460" s="260">
        <v>2488.5499999999997</v>
      </c>
      <c r="F460" s="260">
        <v>2466.9</v>
      </c>
      <c r="G460" s="260">
        <v>2451.75</v>
      </c>
      <c r="H460" s="260">
        <v>2525.3499999999995</v>
      </c>
      <c r="I460" s="260">
        <v>2540.4999999999991</v>
      </c>
      <c r="J460" s="260">
        <v>2562.1499999999992</v>
      </c>
      <c r="K460" s="259">
        <v>2518.85</v>
      </c>
      <c r="L460" s="259">
        <v>2482.0500000000002</v>
      </c>
      <c r="M460" s="259">
        <v>0.61224999999999996</v>
      </c>
      <c r="N460" s="1"/>
      <c r="O460" s="1"/>
    </row>
    <row r="461" spans="1:15" ht="12.75" customHeight="1">
      <c r="A461" s="30">
        <v>451</v>
      </c>
      <c r="B461" s="269" t="s">
        <v>200</v>
      </c>
      <c r="C461" s="259">
        <v>1101.5</v>
      </c>
      <c r="D461" s="260">
        <v>1099.2</v>
      </c>
      <c r="E461" s="260">
        <v>1090.45</v>
      </c>
      <c r="F461" s="260">
        <v>1079.4000000000001</v>
      </c>
      <c r="G461" s="260">
        <v>1070.6500000000001</v>
      </c>
      <c r="H461" s="260">
        <v>1110.25</v>
      </c>
      <c r="I461" s="260">
        <v>1119</v>
      </c>
      <c r="J461" s="260">
        <v>1130.05</v>
      </c>
      <c r="K461" s="259">
        <v>1107.95</v>
      </c>
      <c r="L461" s="259">
        <v>1088.1500000000001</v>
      </c>
      <c r="M461" s="259">
        <v>42.649169999999998</v>
      </c>
      <c r="N461" s="1"/>
      <c r="O461" s="1"/>
    </row>
    <row r="462" spans="1:15" ht="12.75" customHeight="1">
      <c r="A462" s="30">
        <v>452</v>
      </c>
      <c r="B462" s="269" t="s">
        <v>871</v>
      </c>
      <c r="C462" s="259">
        <v>662.1</v>
      </c>
      <c r="D462" s="260">
        <v>661.76666666666677</v>
      </c>
      <c r="E462" s="260">
        <v>645.93333333333351</v>
      </c>
      <c r="F462" s="260">
        <v>629.76666666666677</v>
      </c>
      <c r="G462" s="260">
        <v>613.93333333333351</v>
      </c>
      <c r="H462" s="260">
        <v>677.93333333333351</v>
      </c>
      <c r="I462" s="260">
        <v>693.76666666666677</v>
      </c>
      <c r="J462" s="260">
        <v>709.93333333333351</v>
      </c>
      <c r="K462" s="259">
        <v>677.6</v>
      </c>
      <c r="L462" s="259">
        <v>645.6</v>
      </c>
      <c r="M462" s="259">
        <v>12.6166</v>
      </c>
      <c r="N462" s="1"/>
      <c r="O462" s="1"/>
    </row>
    <row r="463" spans="1:15" ht="12.75" customHeight="1">
      <c r="A463" s="30">
        <v>453</v>
      </c>
      <c r="B463" s="269" t="s">
        <v>493</v>
      </c>
      <c r="C463" s="259">
        <v>106.95</v>
      </c>
      <c r="D463" s="260">
        <v>107.88333333333333</v>
      </c>
      <c r="E463" s="260">
        <v>105.26666666666665</v>
      </c>
      <c r="F463" s="260">
        <v>103.58333333333333</v>
      </c>
      <c r="G463" s="260">
        <v>100.96666666666665</v>
      </c>
      <c r="H463" s="260">
        <v>109.56666666666665</v>
      </c>
      <c r="I463" s="260">
        <v>112.18333333333332</v>
      </c>
      <c r="J463" s="260">
        <v>113.86666666666665</v>
      </c>
      <c r="K463" s="259">
        <v>110.5</v>
      </c>
      <c r="L463" s="259">
        <v>106.2</v>
      </c>
      <c r="M463" s="259">
        <v>14.72241</v>
      </c>
      <c r="N463" s="1"/>
      <c r="O463" s="1"/>
    </row>
    <row r="464" spans="1:15" ht="12.75" customHeight="1">
      <c r="A464" s="30">
        <v>454</v>
      </c>
      <c r="B464" s="269" t="s">
        <v>181</v>
      </c>
      <c r="C464" s="259">
        <v>679.7</v>
      </c>
      <c r="D464" s="260">
        <v>679.33333333333337</v>
      </c>
      <c r="E464" s="260">
        <v>669.66666666666674</v>
      </c>
      <c r="F464" s="260">
        <v>659.63333333333333</v>
      </c>
      <c r="G464" s="260">
        <v>649.9666666666667</v>
      </c>
      <c r="H464" s="260">
        <v>689.36666666666679</v>
      </c>
      <c r="I464" s="260">
        <v>699.03333333333353</v>
      </c>
      <c r="J464" s="260">
        <v>709.06666666666683</v>
      </c>
      <c r="K464" s="259">
        <v>689</v>
      </c>
      <c r="L464" s="259">
        <v>669.3</v>
      </c>
      <c r="M464" s="259">
        <v>9.2216500000000003</v>
      </c>
      <c r="N464" s="1"/>
      <c r="O464" s="1"/>
    </row>
    <row r="465" spans="1:15" ht="12.75" customHeight="1">
      <c r="A465" s="30">
        <v>455</v>
      </c>
      <c r="B465" s="269" t="s">
        <v>494</v>
      </c>
      <c r="C465" s="259">
        <v>2051.5500000000002</v>
      </c>
      <c r="D465" s="260">
        <v>2051.7333333333331</v>
      </c>
      <c r="E465" s="260">
        <v>2038.7666666666664</v>
      </c>
      <c r="F465" s="260">
        <v>2025.9833333333333</v>
      </c>
      <c r="G465" s="260">
        <v>2013.0166666666667</v>
      </c>
      <c r="H465" s="260">
        <v>2064.5166666666664</v>
      </c>
      <c r="I465" s="260">
        <v>2077.4833333333327</v>
      </c>
      <c r="J465" s="260">
        <v>2090.266666666666</v>
      </c>
      <c r="K465" s="259">
        <v>2064.6999999999998</v>
      </c>
      <c r="L465" s="259">
        <v>2038.95</v>
      </c>
      <c r="M465" s="259">
        <v>0.36281999999999998</v>
      </c>
      <c r="N465" s="1"/>
      <c r="O465" s="1"/>
    </row>
    <row r="466" spans="1:15" ht="12.75" customHeight="1">
      <c r="A466" s="30">
        <v>456</v>
      </c>
      <c r="B466" s="269" t="s">
        <v>495</v>
      </c>
      <c r="C466" s="259">
        <v>631.4</v>
      </c>
      <c r="D466" s="260">
        <v>632.51666666666665</v>
      </c>
      <c r="E466" s="260">
        <v>626.88333333333333</v>
      </c>
      <c r="F466" s="260">
        <v>622.36666666666667</v>
      </c>
      <c r="G466" s="260">
        <v>616.73333333333335</v>
      </c>
      <c r="H466" s="260">
        <v>637.0333333333333</v>
      </c>
      <c r="I466" s="260">
        <v>642.66666666666652</v>
      </c>
      <c r="J466" s="260">
        <v>647.18333333333328</v>
      </c>
      <c r="K466" s="259">
        <v>638.15</v>
      </c>
      <c r="L466" s="259">
        <v>628</v>
      </c>
      <c r="M466" s="259">
        <v>0.18884999999999999</v>
      </c>
      <c r="N466" s="1"/>
      <c r="O466" s="1"/>
    </row>
    <row r="467" spans="1:15" ht="12.75" customHeight="1">
      <c r="A467" s="30">
        <v>457</v>
      </c>
      <c r="B467" s="269" t="s">
        <v>496</v>
      </c>
      <c r="C467" s="259">
        <v>3525.05</v>
      </c>
      <c r="D467" s="260">
        <v>3508.0833333333335</v>
      </c>
      <c r="E467" s="260">
        <v>3327.166666666667</v>
      </c>
      <c r="F467" s="260">
        <v>3129.2833333333333</v>
      </c>
      <c r="G467" s="260">
        <v>2948.3666666666668</v>
      </c>
      <c r="H467" s="260">
        <v>3705.9666666666672</v>
      </c>
      <c r="I467" s="260">
        <v>3886.8833333333341</v>
      </c>
      <c r="J467" s="260">
        <v>4084.7666666666673</v>
      </c>
      <c r="K467" s="259">
        <v>3689</v>
      </c>
      <c r="L467" s="259">
        <v>3310.2</v>
      </c>
      <c r="M467" s="259">
        <v>10.91048</v>
      </c>
      <c r="N467" s="1"/>
      <c r="O467" s="1"/>
    </row>
    <row r="468" spans="1:15" ht="12.75" customHeight="1">
      <c r="A468" s="30">
        <v>458</v>
      </c>
      <c r="B468" s="269" t="s">
        <v>201</v>
      </c>
      <c r="C468" s="259">
        <v>2638.7</v>
      </c>
      <c r="D468" s="260">
        <v>2644.5666666666666</v>
      </c>
      <c r="E468" s="260">
        <v>2624.1333333333332</v>
      </c>
      <c r="F468" s="260">
        <v>2609.5666666666666</v>
      </c>
      <c r="G468" s="260">
        <v>2589.1333333333332</v>
      </c>
      <c r="H468" s="260">
        <v>2659.1333333333332</v>
      </c>
      <c r="I468" s="260">
        <v>2679.5666666666666</v>
      </c>
      <c r="J468" s="260">
        <v>2694.1333333333332</v>
      </c>
      <c r="K468" s="259">
        <v>2665</v>
      </c>
      <c r="L468" s="259">
        <v>2630</v>
      </c>
      <c r="M468" s="259">
        <v>5.3984399999999999</v>
      </c>
      <c r="N468" s="1"/>
      <c r="O468" s="1"/>
    </row>
    <row r="469" spans="1:15" ht="12.75" customHeight="1">
      <c r="A469" s="30">
        <v>459</v>
      </c>
      <c r="B469" s="269" t="s">
        <v>202</v>
      </c>
      <c r="C469" s="259">
        <v>1641.7</v>
      </c>
      <c r="D469" s="260">
        <v>1645.2833333333335</v>
      </c>
      <c r="E469" s="260">
        <v>1626.5666666666671</v>
      </c>
      <c r="F469" s="260">
        <v>1611.4333333333336</v>
      </c>
      <c r="G469" s="260">
        <v>1592.7166666666672</v>
      </c>
      <c r="H469" s="260">
        <v>1660.416666666667</v>
      </c>
      <c r="I469" s="260">
        <v>1679.1333333333337</v>
      </c>
      <c r="J469" s="260">
        <v>1694.2666666666669</v>
      </c>
      <c r="K469" s="259">
        <v>1664</v>
      </c>
      <c r="L469" s="259">
        <v>1630.15</v>
      </c>
      <c r="M469" s="259">
        <v>1.5558799999999999</v>
      </c>
      <c r="N469" s="1"/>
      <c r="O469" s="1"/>
    </row>
    <row r="470" spans="1:15" ht="12.75" customHeight="1">
      <c r="A470" s="30">
        <v>460</v>
      </c>
      <c r="B470" s="269" t="s">
        <v>203</v>
      </c>
      <c r="C470" s="259">
        <v>543</v>
      </c>
      <c r="D470" s="260">
        <v>542.93333333333328</v>
      </c>
      <c r="E470" s="260">
        <v>539.06666666666661</v>
      </c>
      <c r="F470" s="260">
        <v>535.13333333333333</v>
      </c>
      <c r="G470" s="260">
        <v>531.26666666666665</v>
      </c>
      <c r="H470" s="260">
        <v>546.86666666666656</v>
      </c>
      <c r="I470" s="260">
        <v>550.73333333333312</v>
      </c>
      <c r="J470" s="260">
        <v>554.66666666666652</v>
      </c>
      <c r="K470" s="259">
        <v>546.79999999999995</v>
      </c>
      <c r="L470" s="259">
        <v>539</v>
      </c>
      <c r="M470" s="259">
        <v>3.7279499999999999</v>
      </c>
      <c r="N470" s="1"/>
      <c r="O470" s="1"/>
    </row>
    <row r="471" spans="1:15" ht="12.75" customHeight="1">
      <c r="A471" s="30">
        <v>461</v>
      </c>
      <c r="B471" s="269" t="s">
        <v>620</v>
      </c>
      <c r="C471" s="259">
        <v>674.2</v>
      </c>
      <c r="D471" s="260">
        <v>681.4</v>
      </c>
      <c r="E471" s="260">
        <v>662.84999999999991</v>
      </c>
      <c r="F471" s="260">
        <v>651.49999999999989</v>
      </c>
      <c r="G471" s="260">
        <v>632.94999999999982</v>
      </c>
      <c r="H471" s="260">
        <v>692.75</v>
      </c>
      <c r="I471" s="260">
        <v>711.3</v>
      </c>
      <c r="J471" s="260">
        <v>722.65000000000009</v>
      </c>
      <c r="K471" s="259">
        <v>699.95</v>
      </c>
      <c r="L471" s="259">
        <v>670.05</v>
      </c>
      <c r="M471" s="259">
        <v>0.87766999999999995</v>
      </c>
      <c r="N471" s="1"/>
      <c r="O471" s="1"/>
    </row>
    <row r="472" spans="1:15" ht="12.75" customHeight="1">
      <c r="A472" s="30">
        <v>462</v>
      </c>
      <c r="B472" s="269" t="s">
        <v>204</v>
      </c>
      <c r="C472" s="259">
        <v>1464.1</v>
      </c>
      <c r="D472" s="260">
        <v>1466.2333333333333</v>
      </c>
      <c r="E472" s="260">
        <v>1453.4666666666667</v>
      </c>
      <c r="F472" s="260">
        <v>1442.8333333333333</v>
      </c>
      <c r="G472" s="260">
        <v>1430.0666666666666</v>
      </c>
      <c r="H472" s="260">
        <v>1476.8666666666668</v>
      </c>
      <c r="I472" s="260">
        <v>1489.6333333333337</v>
      </c>
      <c r="J472" s="260">
        <v>1500.2666666666669</v>
      </c>
      <c r="K472" s="259">
        <v>1479</v>
      </c>
      <c r="L472" s="259">
        <v>1455.6</v>
      </c>
      <c r="M472" s="259">
        <v>3.9252600000000002</v>
      </c>
      <c r="N472" s="1"/>
      <c r="O472" s="1"/>
    </row>
    <row r="473" spans="1:15" ht="12.75" customHeight="1">
      <c r="A473" s="30">
        <v>463</v>
      </c>
      <c r="B473" s="269" t="s">
        <v>497</v>
      </c>
      <c r="C473" s="259">
        <v>36.1</v>
      </c>
      <c r="D473" s="260">
        <v>35.983333333333327</v>
      </c>
      <c r="E473" s="260">
        <v>35.216666666666654</v>
      </c>
      <c r="F473" s="260">
        <v>34.333333333333329</v>
      </c>
      <c r="G473" s="260">
        <v>33.566666666666656</v>
      </c>
      <c r="H473" s="260">
        <v>36.866666666666653</v>
      </c>
      <c r="I473" s="260">
        <v>37.633333333333319</v>
      </c>
      <c r="J473" s="260">
        <v>38.516666666666652</v>
      </c>
      <c r="K473" s="259">
        <v>36.75</v>
      </c>
      <c r="L473" s="259">
        <v>35.1</v>
      </c>
      <c r="M473" s="259">
        <v>151.59262000000001</v>
      </c>
      <c r="N473" s="1"/>
      <c r="O473" s="1"/>
    </row>
    <row r="474" spans="1:15" ht="12.75" customHeight="1">
      <c r="A474" s="30">
        <v>464</v>
      </c>
      <c r="B474" s="269" t="s">
        <v>838</v>
      </c>
      <c r="C474" s="259">
        <v>301.39999999999998</v>
      </c>
      <c r="D474" s="260">
        <v>300.34999999999997</v>
      </c>
      <c r="E474" s="260">
        <v>297.34999999999991</v>
      </c>
      <c r="F474" s="260">
        <v>293.29999999999995</v>
      </c>
      <c r="G474" s="260">
        <v>290.2999999999999</v>
      </c>
      <c r="H474" s="260">
        <v>304.39999999999992</v>
      </c>
      <c r="I474" s="260">
        <v>307.40000000000003</v>
      </c>
      <c r="J474" s="260">
        <v>311.44999999999993</v>
      </c>
      <c r="K474" s="259">
        <v>303.35000000000002</v>
      </c>
      <c r="L474" s="259">
        <v>296.3</v>
      </c>
      <c r="M474" s="259">
        <v>6.3677700000000002</v>
      </c>
      <c r="N474" s="1"/>
      <c r="O474" s="1"/>
    </row>
    <row r="475" spans="1:15" ht="12.75" customHeight="1">
      <c r="A475" s="30">
        <v>465</v>
      </c>
      <c r="B475" s="269" t="s">
        <v>498</v>
      </c>
      <c r="C475" s="259">
        <v>293.5</v>
      </c>
      <c r="D475" s="260">
        <v>291.81666666666666</v>
      </c>
      <c r="E475" s="260">
        <v>288.68333333333334</v>
      </c>
      <c r="F475" s="260">
        <v>283.86666666666667</v>
      </c>
      <c r="G475" s="260">
        <v>280.73333333333335</v>
      </c>
      <c r="H475" s="260">
        <v>296.63333333333333</v>
      </c>
      <c r="I475" s="260">
        <v>299.76666666666665</v>
      </c>
      <c r="J475" s="260">
        <v>304.58333333333331</v>
      </c>
      <c r="K475" s="259">
        <v>294.95</v>
      </c>
      <c r="L475" s="259">
        <v>287</v>
      </c>
      <c r="M475" s="259">
        <v>8.9411799999999992</v>
      </c>
      <c r="N475" s="1"/>
      <c r="O475" s="1"/>
    </row>
    <row r="476" spans="1:15" ht="12.75" customHeight="1">
      <c r="A476" s="30">
        <v>466</v>
      </c>
      <c r="B476" s="269" t="s">
        <v>499</v>
      </c>
      <c r="C476" s="259">
        <v>2818.1</v>
      </c>
      <c r="D476" s="260">
        <v>2793.9833333333336</v>
      </c>
      <c r="E476" s="260">
        <v>2749.1166666666672</v>
      </c>
      <c r="F476" s="260">
        <v>2680.1333333333337</v>
      </c>
      <c r="G476" s="260">
        <v>2635.2666666666673</v>
      </c>
      <c r="H476" s="260">
        <v>2862.9666666666672</v>
      </c>
      <c r="I476" s="260">
        <v>2907.8333333333339</v>
      </c>
      <c r="J476" s="260">
        <v>2976.8166666666671</v>
      </c>
      <c r="K476" s="259">
        <v>2838.85</v>
      </c>
      <c r="L476" s="259">
        <v>2725</v>
      </c>
      <c r="M476" s="259">
        <v>4.3597599999999996</v>
      </c>
      <c r="N476" s="1"/>
      <c r="O476" s="1"/>
    </row>
    <row r="477" spans="1:15" ht="12.75" customHeight="1">
      <c r="A477" s="30">
        <v>467</v>
      </c>
      <c r="B477" s="269" t="s">
        <v>500</v>
      </c>
      <c r="C477" s="259">
        <v>603.45000000000005</v>
      </c>
      <c r="D477" s="260">
        <v>604.81666666666672</v>
      </c>
      <c r="E477" s="260">
        <v>597.63333333333344</v>
      </c>
      <c r="F477" s="260">
        <v>591.81666666666672</v>
      </c>
      <c r="G477" s="260">
        <v>584.63333333333344</v>
      </c>
      <c r="H477" s="260">
        <v>610.63333333333344</v>
      </c>
      <c r="I477" s="260">
        <v>617.81666666666661</v>
      </c>
      <c r="J477" s="260">
        <v>623.63333333333344</v>
      </c>
      <c r="K477" s="259">
        <v>612</v>
      </c>
      <c r="L477" s="259">
        <v>599</v>
      </c>
      <c r="M477" s="259">
        <v>1.89805</v>
      </c>
      <c r="N477" s="1"/>
      <c r="O477" s="1"/>
    </row>
    <row r="478" spans="1:15" ht="12.75" customHeight="1">
      <c r="A478" s="30">
        <v>468</v>
      </c>
      <c r="B478" s="269" t="s">
        <v>872</v>
      </c>
      <c r="C478" s="259">
        <v>554.9</v>
      </c>
      <c r="D478" s="260">
        <v>557</v>
      </c>
      <c r="E478" s="260">
        <v>546.9</v>
      </c>
      <c r="F478" s="260">
        <v>538.9</v>
      </c>
      <c r="G478" s="260">
        <v>528.79999999999995</v>
      </c>
      <c r="H478" s="260">
        <v>565</v>
      </c>
      <c r="I478" s="260">
        <v>575.09999999999991</v>
      </c>
      <c r="J478" s="260">
        <v>583.1</v>
      </c>
      <c r="K478" s="259">
        <v>567.1</v>
      </c>
      <c r="L478" s="259">
        <v>549</v>
      </c>
      <c r="M478" s="259">
        <v>5.7728200000000003</v>
      </c>
      <c r="N478" s="1"/>
      <c r="O478" s="1"/>
    </row>
    <row r="479" spans="1:15" ht="12.75" customHeight="1">
      <c r="A479" s="30">
        <v>469</v>
      </c>
      <c r="B479" s="269" t="s">
        <v>208</v>
      </c>
      <c r="C479" s="259">
        <v>778.85</v>
      </c>
      <c r="D479" s="260">
        <v>781.31666666666661</v>
      </c>
      <c r="E479" s="260">
        <v>773.98333333333323</v>
      </c>
      <c r="F479" s="260">
        <v>769.11666666666667</v>
      </c>
      <c r="G479" s="260">
        <v>761.7833333333333</v>
      </c>
      <c r="H479" s="260">
        <v>786.18333333333317</v>
      </c>
      <c r="I479" s="260">
        <v>793.51666666666665</v>
      </c>
      <c r="J479" s="260">
        <v>798.3833333333331</v>
      </c>
      <c r="K479" s="259">
        <v>788.65</v>
      </c>
      <c r="L479" s="259">
        <v>776.45</v>
      </c>
      <c r="M479" s="259">
        <v>15.17442</v>
      </c>
      <c r="N479" s="1"/>
      <c r="O479" s="1"/>
    </row>
    <row r="480" spans="1:15" ht="12.75" customHeight="1">
      <c r="A480" s="30">
        <v>470</v>
      </c>
      <c r="B480" s="269" t="s">
        <v>501</v>
      </c>
      <c r="C480" s="259">
        <v>765.5</v>
      </c>
      <c r="D480" s="260">
        <v>772.16666666666663</v>
      </c>
      <c r="E480" s="260">
        <v>754.33333333333326</v>
      </c>
      <c r="F480" s="260">
        <v>743.16666666666663</v>
      </c>
      <c r="G480" s="260">
        <v>725.33333333333326</v>
      </c>
      <c r="H480" s="260">
        <v>783.33333333333326</v>
      </c>
      <c r="I480" s="260">
        <v>801.16666666666652</v>
      </c>
      <c r="J480" s="260">
        <v>812.33333333333326</v>
      </c>
      <c r="K480" s="259">
        <v>790</v>
      </c>
      <c r="L480" s="259">
        <v>761</v>
      </c>
      <c r="M480" s="259">
        <v>1.5280400000000001</v>
      </c>
      <c r="N480" s="1"/>
      <c r="O480" s="1"/>
    </row>
    <row r="481" spans="1:15" ht="12.75" customHeight="1">
      <c r="A481" s="30">
        <v>471</v>
      </c>
      <c r="B481" s="269" t="s">
        <v>207</v>
      </c>
      <c r="C481" s="259">
        <v>7274</v>
      </c>
      <c r="D481" s="260">
        <v>7202.6833333333334</v>
      </c>
      <c r="E481" s="260">
        <v>7106.3666666666668</v>
      </c>
      <c r="F481" s="260">
        <v>6938.7333333333336</v>
      </c>
      <c r="G481" s="260">
        <v>6842.416666666667</v>
      </c>
      <c r="H481" s="260">
        <v>7370.3166666666666</v>
      </c>
      <c r="I481" s="260">
        <v>7466.6333333333341</v>
      </c>
      <c r="J481" s="260">
        <v>7634.2666666666664</v>
      </c>
      <c r="K481" s="259">
        <v>7299</v>
      </c>
      <c r="L481" s="259">
        <v>7035.05</v>
      </c>
      <c r="M481" s="259">
        <v>10.86727</v>
      </c>
      <c r="N481" s="1"/>
      <c r="O481" s="1"/>
    </row>
    <row r="482" spans="1:15" ht="12.75" customHeight="1">
      <c r="A482" s="30">
        <v>472</v>
      </c>
      <c r="B482" s="269" t="s">
        <v>276</v>
      </c>
      <c r="C482" s="259">
        <v>81.5</v>
      </c>
      <c r="D482" s="260">
        <v>81.216666666666669</v>
      </c>
      <c r="E482" s="260">
        <v>79.88333333333334</v>
      </c>
      <c r="F482" s="260">
        <v>78.266666666666666</v>
      </c>
      <c r="G482" s="260">
        <v>76.933333333333337</v>
      </c>
      <c r="H482" s="260">
        <v>82.833333333333343</v>
      </c>
      <c r="I482" s="260">
        <v>84.166666666666657</v>
      </c>
      <c r="J482" s="260">
        <v>85.783333333333346</v>
      </c>
      <c r="K482" s="259">
        <v>82.55</v>
      </c>
      <c r="L482" s="259">
        <v>79.599999999999994</v>
      </c>
      <c r="M482" s="259">
        <v>229.69666000000001</v>
      </c>
      <c r="N482" s="1"/>
      <c r="O482" s="1"/>
    </row>
    <row r="483" spans="1:15" ht="12.75" customHeight="1">
      <c r="A483" s="30">
        <v>473</v>
      </c>
      <c r="B483" s="269" t="s">
        <v>206</v>
      </c>
      <c r="C483" s="259">
        <v>1698.85</v>
      </c>
      <c r="D483" s="260">
        <v>1696.9166666666667</v>
      </c>
      <c r="E483" s="260">
        <v>1687.8833333333334</v>
      </c>
      <c r="F483" s="260">
        <v>1676.9166666666667</v>
      </c>
      <c r="G483" s="260">
        <v>1667.8833333333334</v>
      </c>
      <c r="H483" s="260">
        <v>1707.8833333333334</v>
      </c>
      <c r="I483" s="260">
        <v>1716.9166666666667</v>
      </c>
      <c r="J483" s="260">
        <v>1727.8833333333334</v>
      </c>
      <c r="K483" s="259">
        <v>1705.95</v>
      </c>
      <c r="L483" s="259">
        <v>1685.95</v>
      </c>
      <c r="M483" s="259">
        <v>1.72339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926.05</v>
      </c>
      <c r="D484" s="275">
        <v>928.48333333333323</v>
      </c>
      <c r="E484" s="275">
        <v>919.26666666666642</v>
      </c>
      <c r="F484" s="275">
        <v>912.48333333333323</v>
      </c>
      <c r="G484" s="275">
        <v>903.26666666666642</v>
      </c>
      <c r="H484" s="275">
        <v>935.26666666666642</v>
      </c>
      <c r="I484" s="275">
        <v>944.48333333333335</v>
      </c>
      <c r="J484" s="274">
        <v>951.26666666666642</v>
      </c>
      <c r="K484" s="274">
        <v>937.7</v>
      </c>
      <c r="L484" s="274">
        <v>921.7</v>
      </c>
      <c r="M484" s="230">
        <v>13.488849999999999</v>
      </c>
      <c r="N484" s="1"/>
      <c r="O484" s="1"/>
    </row>
    <row r="485" spans="1:15" ht="12.75" customHeight="1">
      <c r="A485" s="30">
        <v>475</v>
      </c>
      <c r="B485" s="274" t="s">
        <v>277</v>
      </c>
      <c r="C485" s="275">
        <v>253.45</v>
      </c>
      <c r="D485" s="275">
        <v>252.61666666666665</v>
      </c>
      <c r="E485" s="275">
        <v>250.0333333333333</v>
      </c>
      <c r="F485" s="275">
        <v>246.61666666666665</v>
      </c>
      <c r="G485" s="275">
        <v>244.0333333333333</v>
      </c>
      <c r="H485" s="275">
        <v>256.0333333333333</v>
      </c>
      <c r="I485" s="275">
        <v>258.61666666666662</v>
      </c>
      <c r="J485" s="274">
        <v>262.0333333333333</v>
      </c>
      <c r="K485" s="274">
        <v>255.2</v>
      </c>
      <c r="L485" s="274">
        <v>249.2</v>
      </c>
      <c r="M485" s="230">
        <v>1.7293099999999999</v>
      </c>
      <c r="N485" s="1"/>
      <c r="O485" s="1"/>
    </row>
    <row r="486" spans="1:15" ht="12.75" customHeight="1">
      <c r="A486" s="30">
        <v>476</v>
      </c>
      <c r="B486" s="274" t="s">
        <v>502</v>
      </c>
      <c r="C486" s="259">
        <v>2790.2</v>
      </c>
      <c r="D486" s="260">
        <v>2793.75</v>
      </c>
      <c r="E486" s="260">
        <v>2777.5</v>
      </c>
      <c r="F486" s="260">
        <v>2764.8</v>
      </c>
      <c r="G486" s="260">
        <v>2748.55</v>
      </c>
      <c r="H486" s="260">
        <v>2806.45</v>
      </c>
      <c r="I486" s="260">
        <v>2822.7</v>
      </c>
      <c r="J486" s="260">
        <v>2835.3999999999996</v>
      </c>
      <c r="K486" s="259">
        <v>2810</v>
      </c>
      <c r="L486" s="259">
        <v>2781.05</v>
      </c>
      <c r="M486" s="259">
        <v>0.15418999999999999</v>
      </c>
      <c r="N486" s="1"/>
      <c r="O486" s="1"/>
    </row>
    <row r="487" spans="1:15" ht="12.75" customHeight="1">
      <c r="A487" s="30">
        <v>477</v>
      </c>
      <c r="B487" s="274" t="s">
        <v>503</v>
      </c>
      <c r="C487" s="275">
        <v>720.55</v>
      </c>
      <c r="D487" s="275">
        <v>722.19999999999993</v>
      </c>
      <c r="E487" s="275">
        <v>712.39999999999986</v>
      </c>
      <c r="F487" s="275">
        <v>704.24999999999989</v>
      </c>
      <c r="G487" s="275">
        <v>694.44999999999982</v>
      </c>
      <c r="H487" s="275">
        <v>730.34999999999991</v>
      </c>
      <c r="I487" s="275">
        <v>740.14999999999986</v>
      </c>
      <c r="J487" s="274">
        <v>748.3</v>
      </c>
      <c r="K487" s="274">
        <v>732</v>
      </c>
      <c r="L487" s="274">
        <v>714.05</v>
      </c>
      <c r="M487" s="230">
        <v>1.74539</v>
      </c>
      <c r="N487" s="1"/>
      <c r="O487" s="1"/>
    </row>
    <row r="488" spans="1:15" ht="12.75" customHeight="1">
      <c r="A488" s="30">
        <v>478</v>
      </c>
      <c r="B488" s="274" t="s">
        <v>504</v>
      </c>
      <c r="C488" s="259">
        <v>343.85</v>
      </c>
      <c r="D488" s="260">
        <v>341.83333333333331</v>
      </c>
      <c r="E488" s="260">
        <v>339.16666666666663</v>
      </c>
      <c r="F488" s="260">
        <v>334.48333333333329</v>
      </c>
      <c r="G488" s="260">
        <v>331.81666666666661</v>
      </c>
      <c r="H488" s="260">
        <v>346.51666666666665</v>
      </c>
      <c r="I488" s="260">
        <v>349.18333333333328</v>
      </c>
      <c r="J488" s="260">
        <v>353.86666666666667</v>
      </c>
      <c r="K488" s="259">
        <v>344.5</v>
      </c>
      <c r="L488" s="259">
        <v>337.15</v>
      </c>
      <c r="M488" s="259">
        <v>1.33667</v>
      </c>
      <c r="N488" s="1"/>
      <c r="O488" s="1"/>
    </row>
    <row r="489" spans="1:15" ht="12.75" customHeight="1">
      <c r="A489" s="30">
        <v>479</v>
      </c>
      <c r="B489" s="274" t="s">
        <v>505</v>
      </c>
      <c r="C489" s="275">
        <v>347.7</v>
      </c>
      <c r="D489" s="275">
        <v>347.91666666666669</v>
      </c>
      <c r="E489" s="260">
        <v>343.68333333333339</v>
      </c>
      <c r="F489" s="260">
        <v>339.66666666666669</v>
      </c>
      <c r="G489" s="260">
        <v>335.43333333333339</v>
      </c>
      <c r="H489" s="260">
        <v>351.93333333333339</v>
      </c>
      <c r="I489" s="260">
        <v>356.16666666666663</v>
      </c>
      <c r="J489" s="260">
        <v>360.18333333333339</v>
      </c>
      <c r="K489" s="259">
        <v>352.15</v>
      </c>
      <c r="L489" s="259">
        <v>343.9</v>
      </c>
      <c r="M489" s="259">
        <v>2.2300300000000002</v>
      </c>
      <c r="N489" s="1"/>
      <c r="O489" s="1"/>
    </row>
    <row r="490" spans="1:15" ht="12.75" customHeight="1">
      <c r="A490" s="30">
        <v>480</v>
      </c>
      <c r="B490" s="274" t="s">
        <v>506</v>
      </c>
      <c r="C490" s="259">
        <v>294.64999999999998</v>
      </c>
      <c r="D490" s="260">
        <v>296.88333333333327</v>
      </c>
      <c r="E490" s="260">
        <v>290.81666666666655</v>
      </c>
      <c r="F490" s="260">
        <v>286.98333333333329</v>
      </c>
      <c r="G490" s="260">
        <v>280.91666666666657</v>
      </c>
      <c r="H490" s="260">
        <v>300.71666666666653</v>
      </c>
      <c r="I490" s="260">
        <v>306.78333333333325</v>
      </c>
      <c r="J490" s="260">
        <v>310.6166666666665</v>
      </c>
      <c r="K490" s="259">
        <v>302.95</v>
      </c>
      <c r="L490" s="259">
        <v>293.05</v>
      </c>
      <c r="M490" s="259">
        <v>1.7242500000000001</v>
      </c>
      <c r="N490" s="1"/>
      <c r="O490" s="1"/>
    </row>
    <row r="491" spans="1:15" ht="12.75" customHeight="1">
      <c r="A491" s="30">
        <v>481</v>
      </c>
      <c r="B491" s="274" t="s">
        <v>278</v>
      </c>
      <c r="C491" s="275">
        <v>1264.2</v>
      </c>
      <c r="D491" s="275">
        <v>1263.3000000000002</v>
      </c>
      <c r="E491" s="260">
        <v>1241.9500000000003</v>
      </c>
      <c r="F491" s="260">
        <v>1219.7</v>
      </c>
      <c r="G491" s="260">
        <v>1198.3500000000001</v>
      </c>
      <c r="H491" s="260">
        <v>1285.5500000000004</v>
      </c>
      <c r="I491" s="260">
        <v>1306.9000000000003</v>
      </c>
      <c r="J491" s="260">
        <v>1329.1500000000005</v>
      </c>
      <c r="K491" s="259">
        <v>1284.6500000000001</v>
      </c>
      <c r="L491" s="259">
        <v>1241.05</v>
      </c>
      <c r="M491" s="259">
        <v>45.05236</v>
      </c>
      <c r="N491" s="1"/>
      <c r="O491" s="1"/>
    </row>
    <row r="492" spans="1:15" ht="12.75" customHeight="1">
      <c r="A492" s="30">
        <v>482</v>
      </c>
      <c r="B492" s="230" t="s">
        <v>873</v>
      </c>
      <c r="C492" s="259">
        <v>1390.05</v>
      </c>
      <c r="D492" s="260">
        <v>1382.7333333333336</v>
      </c>
      <c r="E492" s="260">
        <v>1367.4666666666672</v>
      </c>
      <c r="F492" s="260">
        <v>1344.8833333333337</v>
      </c>
      <c r="G492" s="260">
        <v>1329.6166666666672</v>
      </c>
      <c r="H492" s="260">
        <v>1405.3166666666671</v>
      </c>
      <c r="I492" s="260">
        <v>1420.5833333333335</v>
      </c>
      <c r="J492" s="260">
        <v>1443.166666666667</v>
      </c>
      <c r="K492" s="259">
        <v>1398</v>
      </c>
      <c r="L492" s="259">
        <v>1360.15</v>
      </c>
      <c r="M492" s="259">
        <v>0.50521000000000005</v>
      </c>
      <c r="N492" s="1"/>
      <c r="O492" s="1"/>
    </row>
    <row r="493" spans="1:15" ht="12.75" customHeight="1">
      <c r="A493" s="30">
        <v>483</v>
      </c>
      <c r="B493" s="230" t="s">
        <v>209</v>
      </c>
      <c r="C493" s="275">
        <v>310.25</v>
      </c>
      <c r="D493" s="275">
        <v>309.15000000000003</v>
      </c>
      <c r="E493" s="260">
        <v>305.80000000000007</v>
      </c>
      <c r="F493" s="260">
        <v>301.35000000000002</v>
      </c>
      <c r="G493" s="260">
        <v>298.00000000000006</v>
      </c>
      <c r="H493" s="260">
        <v>313.60000000000008</v>
      </c>
      <c r="I493" s="260">
        <v>316.9500000000001</v>
      </c>
      <c r="J493" s="260">
        <v>321.40000000000009</v>
      </c>
      <c r="K493" s="259">
        <v>312.5</v>
      </c>
      <c r="L493" s="259">
        <v>304.7</v>
      </c>
      <c r="M493" s="259">
        <v>142.08906999999999</v>
      </c>
      <c r="N493" s="1"/>
      <c r="O493" s="1"/>
    </row>
    <row r="494" spans="1:15" ht="12.75" customHeight="1">
      <c r="A494" s="30">
        <v>484</v>
      </c>
      <c r="B494" s="230" t="s">
        <v>839</v>
      </c>
      <c r="C494" s="259">
        <v>472.15</v>
      </c>
      <c r="D494" s="260">
        <v>477.51666666666665</v>
      </c>
      <c r="E494" s="260">
        <v>462.63333333333333</v>
      </c>
      <c r="F494" s="260">
        <v>453.11666666666667</v>
      </c>
      <c r="G494" s="260">
        <v>438.23333333333335</v>
      </c>
      <c r="H494" s="260">
        <v>487.0333333333333</v>
      </c>
      <c r="I494" s="260">
        <v>501.91666666666663</v>
      </c>
      <c r="J494" s="260">
        <v>511.43333333333328</v>
      </c>
      <c r="K494" s="259">
        <v>492.4</v>
      </c>
      <c r="L494" s="259">
        <v>468</v>
      </c>
      <c r="M494" s="259">
        <v>2.67828</v>
      </c>
      <c r="N494" s="1"/>
      <c r="O494" s="1"/>
    </row>
    <row r="495" spans="1:15" ht="12.75" customHeight="1">
      <c r="A495" s="30">
        <v>485</v>
      </c>
      <c r="B495" s="230" t="s">
        <v>507</v>
      </c>
      <c r="C495" s="275">
        <v>2137.4499999999998</v>
      </c>
      <c r="D495" s="275">
        <v>2147.6166666666668</v>
      </c>
      <c r="E495" s="260">
        <v>2110.2333333333336</v>
      </c>
      <c r="F495" s="260">
        <v>2083.0166666666669</v>
      </c>
      <c r="G495" s="260">
        <v>2045.6333333333337</v>
      </c>
      <c r="H495" s="260">
        <v>2174.8333333333335</v>
      </c>
      <c r="I495" s="260">
        <v>2212.2166666666667</v>
      </c>
      <c r="J495" s="260">
        <v>2239.4333333333334</v>
      </c>
      <c r="K495" s="259">
        <v>2185</v>
      </c>
      <c r="L495" s="259">
        <v>2120.4</v>
      </c>
      <c r="M495" s="259">
        <v>0.39934999999999998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8.15</v>
      </c>
      <c r="D496" s="275">
        <v>8.1833333333333353</v>
      </c>
      <c r="E496" s="260">
        <v>8.06666666666667</v>
      </c>
      <c r="F496" s="260">
        <v>7.9833333333333343</v>
      </c>
      <c r="G496" s="260">
        <v>7.8666666666666689</v>
      </c>
      <c r="H496" s="260">
        <v>8.266666666666671</v>
      </c>
      <c r="I496" s="260">
        <v>8.3833333333333346</v>
      </c>
      <c r="J496" s="260">
        <v>8.4666666666666721</v>
      </c>
      <c r="K496" s="259">
        <v>8.3000000000000007</v>
      </c>
      <c r="L496" s="259">
        <v>8.1</v>
      </c>
      <c r="M496" s="259">
        <v>587.94480999999996</v>
      </c>
      <c r="N496" s="1"/>
      <c r="O496" s="1"/>
    </row>
    <row r="497" spans="1:15" ht="12.75" customHeight="1">
      <c r="A497" s="30">
        <v>487</v>
      </c>
      <c r="B497" s="230" t="s">
        <v>210</v>
      </c>
      <c r="C497" s="275">
        <v>842.35</v>
      </c>
      <c r="D497" s="275">
        <v>836.2833333333333</v>
      </c>
      <c r="E497" s="260">
        <v>826.06666666666661</v>
      </c>
      <c r="F497" s="260">
        <v>809.7833333333333</v>
      </c>
      <c r="G497" s="260">
        <v>799.56666666666661</v>
      </c>
      <c r="H497" s="260">
        <v>852.56666666666661</v>
      </c>
      <c r="I497" s="260">
        <v>862.7833333333333</v>
      </c>
      <c r="J497" s="260">
        <v>879.06666666666661</v>
      </c>
      <c r="K497" s="259">
        <v>846.5</v>
      </c>
      <c r="L497" s="259">
        <v>820</v>
      </c>
      <c r="M497" s="259">
        <v>21.997150000000001</v>
      </c>
      <c r="N497" s="1"/>
      <c r="O497" s="1"/>
    </row>
    <row r="498" spans="1:15" ht="12.75" customHeight="1">
      <c r="A498" s="30">
        <v>488</v>
      </c>
      <c r="B498" s="230" t="s">
        <v>508</v>
      </c>
      <c r="C498" s="275">
        <v>244.85</v>
      </c>
      <c r="D498" s="275">
        <v>246.5333333333333</v>
      </c>
      <c r="E498" s="260">
        <v>241.36666666666662</v>
      </c>
      <c r="F498" s="260">
        <v>237.88333333333333</v>
      </c>
      <c r="G498" s="260">
        <v>232.71666666666664</v>
      </c>
      <c r="H498" s="260">
        <v>250.01666666666659</v>
      </c>
      <c r="I498" s="260">
        <v>255.18333333333328</v>
      </c>
      <c r="J498" s="260">
        <v>258.66666666666657</v>
      </c>
      <c r="K498" s="259">
        <v>251.7</v>
      </c>
      <c r="L498" s="259">
        <v>243.05</v>
      </c>
      <c r="M498" s="259">
        <v>7.3118100000000004</v>
      </c>
      <c r="N498" s="1"/>
      <c r="O498" s="1"/>
    </row>
    <row r="499" spans="1:15" ht="12.75" customHeight="1">
      <c r="A499" s="30">
        <v>489</v>
      </c>
      <c r="B499" s="230" t="s">
        <v>509</v>
      </c>
      <c r="C499" s="275">
        <v>81.05</v>
      </c>
      <c r="D499" s="275">
        <v>81.45</v>
      </c>
      <c r="E499" s="260">
        <v>80.400000000000006</v>
      </c>
      <c r="F499" s="260">
        <v>79.75</v>
      </c>
      <c r="G499" s="260">
        <v>78.7</v>
      </c>
      <c r="H499" s="260">
        <v>82.100000000000009</v>
      </c>
      <c r="I499" s="260">
        <v>83.149999999999991</v>
      </c>
      <c r="J499" s="260">
        <v>83.800000000000011</v>
      </c>
      <c r="K499" s="259">
        <v>82.5</v>
      </c>
      <c r="L499" s="259">
        <v>80.8</v>
      </c>
      <c r="M499" s="259">
        <v>10.414619999999999</v>
      </c>
      <c r="N499" s="1"/>
      <c r="O499" s="1"/>
    </row>
    <row r="500" spans="1:15" ht="12.75" customHeight="1">
      <c r="A500" s="30">
        <v>490</v>
      </c>
      <c r="B500" s="230" t="s">
        <v>510</v>
      </c>
      <c r="C500" s="275">
        <v>718.65</v>
      </c>
      <c r="D500" s="275">
        <v>729.98333333333323</v>
      </c>
      <c r="E500" s="260">
        <v>701.91666666666652</v>
      </c>
      <c r="F500" s="260">
        <v>685.18333333333328</v>
      </c>
      <c r="G500" s="260">
        <v>657.11666666666656</v>
      </c>
      <c r="H500" s="260">
        <v>746.71666666666647</v>
      </c>
      <c r="I500" s="260">
        <v>774.7833333333333</v>
      </c>
      <c r="J500" s="260">
        <v>791.51666666666642</v>
      </c>
      <c r="K500" s="259">
        <v>758.05</v>
      </c>
      <c r="L500" s="259">
        <v>713.25</v>
      </c>
      <c r="M500" s="259">
        <v>2.9635400000000001</v>
      </c>
      <c r="N500" s="1"/>
      <c r="O500" s="1"/>
    </row>
    <row r="501" spans="1:15" ht="12.75" customHeight="1">
      <c r="A501" s="30">
        <v>491</v>
      </c>
      <c r="B501" s="230" t="s">
        <v>279</v>
      </c>
      <c r="C501" s="275">
        <v>1522.85</v>
      </c>
      <c r="D501" s="275">
        <v>1525.8</v>
      </c>
      <c r="E501" s="260">
        <v>1513.85</v>
      </c>
      <c r="F501" s="260">
        <v>1504.85</v>
      </c>
      <c r="G501" s="260">
        <v>1492.8999999999999</v>
      </c>
      <c r="H501" s="260">
        <v>1534.8</v>
      </c>
      <c r="I501" s="260">
        <v>1546.7500000000002</v>
      </c>
      <c r="J501" s="260">
        <v>1555.75</v>
      </c>
      <c r="K501" s="259">
        <v>1537.75</v>
      </c>
      <c r="L501" s="259">
        <v>1516.8</v>
      </c>
      <c r="M501" s="259">
        <v>0.88848000000000005</v>
      </c>
      <c r="N501" s="1"/>
      <c r="O501" s="1"/>
    </row>
    <row r="502" spans="1:15" ht="12.75" customHeight="1">
      <c r="A502" s="30">
        <v>492</v>
      </c>
      <c r="B502" s="230" t="s">
        <v>211</v>
      </c>
      <c r="C502" s="230">
        <v>413.7</v>
      </c>
      <c r="D502" s="275">
        <v>413.89999999999992</v>
      </c>
      <c r="E502" s="260">
        <v>411.44999999999982</v>
      </c>
      <c r="F502" s="260">
        <v>409.19999999999987</v>
      </c>
      <c r="G502" s="260">
        <v>406.74999999999977</v>
      </c>
      <c r="H502" s="260">
        <v>416.14999999999986</v>
      </c>
      <c r="I502" s="260">
        <v>418.6</v>
      </c>
      <c r="J502" s="260">
        <v>420.84999999999991</v>
      </c>
      <c r="K502" s="259">
        <v>416.35</v>
      </c>
      <c r="L502" s="259">
        <v>411.65</v>
      </c>
      <c r="M502" s="259">
        <v>79.264920000000004</v>
      </c>
      <c r="N502" s="1"/>
      <c r="O502" s="1"/>
    </row>
    <row r="503" spans="1:15" ht="12.75" customHeight="1">
      <c r="A503" s="30">
        <v>493</v>
      </c>
      <c r="B503" s="230" t="s">
        <v>511</v>
      </c>
      <c r="C503" s="230">
        <v>243.35</v>
      </c>
      <c r="D503" s="275">
        <v>243.43333333333331</v>
      </c>
      <c r="E503" s="260">
        <v>238.06666666666661</v>
      </c>
      <c r="F503" s="260">
        <v>232.7833333333333</v>
      </c>
      <c r="G503" s="260">
        <v>227.4166666666666</v>
      </c>
      <c r="H503" s="260">
        <v>248.71666666666661</v>
      </c>
      <c r="I503" s="260">
        <v>254.08333333333334</v>
      </c>
      <c r="J503" s="260">
        <v>259.36666666666662</v>
      </c>
      <c r="K503" s="259">
        <v>248.8</v>
      </c>
      <c r="L503" s="259">
        <v>238.15</v>
      </c>
      <c r="M503" s="259">
        <v>13.58761</v>
      </c>
      <c r="N503" s="1"/>
      <c r="O503" s="1"/>
    </row>
    <row r="504" spans="1:15" ht="12.75" customHeight="1">
      <c r="A504" s="30">
        <v>494</v>
      </c>
      <c r="B504" s="230" t="s">
        <v>280</v>
      </c>
      <c r="C504" s="230">
        <v>17.05</v>
      </c>
      <c r="D504" s="275">
        <v>17.116666666666667</v>
      </c>
      <c r="E504" s="260">
        <v>16.933333333333334</v>
      </c>
      <c r="F504" s="260">
        <v>16.816666666666666</v>
      </c>
      <c r="G504" s="260">
        <v>16.633333333333333</v>
      </c>
      <c r="H504" s="260">
        <v>17.233333333333334</v>
      </c>
      <c r="I504" s="260">
        <v>17.416666666666671</v>
      </c>
      <c r="J504" s="260">
        <v>17.533333333333335</v>
      </c>
      <c r="K504" s="259">
        <v>17.3</v>
      </c>
      <c r="L504" s="259">
        <v>17</v>
      </c>
      <c r="M504" s="259">
        <v>497.91930000000002</v>
      </c>
      <c r="N504" s="1"/>
      <c r="O504" s="1"/>
    </row>
    <row r="505" spans="1:15" ht="12.75" customHeight="1">
      <c r="A505" s="30">
        <v>495</v>
      </c>
      <c r="B505" s="230" t="s">
        <v>840</v>
      </c>
      <c r="C505" s="230">
        <v>9471.0499999999993</v>
      </c>
      <c r="D505" s="275">
        <v>9555.5166666666664</v>
      </c>
      <c r="E505" s="260">
        <v>9266.0333333333328</v>
      </c>
      <c r="F505" s="260">
        <v>9061.0166666666664</v>
      </c>
      <c r="G505" s="260">
        <v>8771.5333333333328</v>
      </c>
      <c r="H505" s="260">
        <v>9760.5333333333328</v>
      </c>
      <c r="I505" s="260">
        <v>10050.016666666666</v>
      </c>
      <c r="J505" s="260">
        <v>10255.033333333333</v>
      </c>
      <c r="K505" s="259">
        <v>9845</v>
      </c>
      <c r="L505" s="259">
        <v>9350.5</v>
      </c>
      <c r="M505" s="259">
        <v>7.6050000000000006E-2</v>
      </c>
      <c r="N505" s="1"/>
      <c r="O505" s="1"/>
    </row>
    <row r="506" spans="1:15" ht="12.75" customHeight="1">
      <c r="A506" s="30">
        <v>496</v>
      </c>
      <c r="B506" s="230" t="s">
        <v>212</v>
      </c>
      <c r="C506" s="275">
        <v>266.35000000000002</v>
      </c>
      <c r="D506" s="260">
        <v>266.15000000000003</v>
      </c>
      <c r="E506" s="260">
        <v>263.45000000000005</v>
      </c>
      <c r="F506" s="260">
        <v>260.55</v>
      </c>
      <c r="G506" s="260">
        <v>257.85000000000002</v>
      </c>
      <c r="H506" s="260">
        <v>269.05000000000007</v>
      </c>
      <c r="I506" s="260">
        <v>271.75</v>
      </c>
      <c r="J506" s="259">
        <v>274.65000000000009</v>
      </c>
      <c r="K506" s="259">
        <v>268.85000000000002</v>
      </c>
      <c r="L506" s="259">
        <v>263.25</v>
      </c>
      <c r="M506" s="230">
        <v>67.986140000000006</v>
      </c>
      <c r="N506" s="1"/>
      <c r="O506" s="1"/>
    </row>
    <row r="507" spans="1:15" ht="12.75" customHeight="1">
      <c r="A507" s="30">
        <v>497</v>
      </c>
      <c r="B507" s="230" t="s">
        <v>512</v>
      </c>
      <c r="C507" s="275">
        <v>228.4</v>
      </c>
      <c r="D507" s="260">
        <v>229.19999999999996</v>
      </c>
      <c r="E507" s="260">
        <v>224.64999999999992</v>
      </c>
      <c r="F507" s="260">
        <v>220.89999999999995</v>
      </c>
      <c r="G507" s="260">
        <v>216.34999999999991</v>
      </c>
      <c r="H507" s="260">
        <v>232.94999999999993</v>
      </c>
      <c r="I507" s="260">
        <v>237.49999999999994</v>
      </c>
      <c r="J507" s="259">
        <v>241.24999999999994</v>
      </c>
      <c r="K507" s="259">
        <v>233.75</v>
      </c>
      <c r="L507" s="259">
        <v>225.45</v>
      </c>
      <c r="M507" s="230">
        <v>30.367319999999999</v>
      </c>
      <c r="N507" s="1"/>
      <c r="O507" s="1"/>
    </row>
    <row r="508" spans="1:15" ht="12.75" customHeight="1">
      <c r="A508" s="30">
        <v>498</v>
      </c>
      <c r="B508" s="230" t="s">
        <v>813</v>
      </c>
      <c r="C508" s="230">
        <v>66.650000000000006</v>
      </c>
      <c r="D508" s="275">
        <v>66.400000000000006</v>
      </c>
      <c r="E508" s="260">
        <v>65.650000000000006</v>
      </c>
      <c r="F508" s="260">
        <v>64.650000000000006</v>
      </c>
      <c r="G508" s="260">
        <v>63.900000000000006</v>
      </c>
      <c r="H508" s="260">
        <v>67.400000000000006</v>
      </c>
      <c r="I508" s="260">
        <v>68.150000000000006</v>
      </c>
      <c r="J508" s="260">
        <v>69.150000000000006</v>
      </c>
      <c r="K508" s="259">
        <v>67.150000000000006</v>
      </c>
      <c r="L508" s="259">
        <v>65.400000000000006</v>
      </c>
      <c r="M508" s="259">
        <v>836.10565999999994</v>
      </c>
      <c r="N508" s="1"/>
      <c r="O508" s="1"/>
    </row>
    <row r="509" spans="1:15" ht="12.75" customHeight="1">
      <c r="A509" s="30">
        <v>499</v>
      </c>
      <c r="B509" s="230" t="s">
        <v>804</v>
      </c>
      <c r="C509" s="230">
        <v>411.15</v>
      </c>
      <c r="D509" s="275">
        <v>411.2833333333333</v>
      </c>
      <c r="E509" s="260">
        <v>408.21666666666658</v>
      </c>
      <c r="F509" s="260">
        <v>405.2833333333333</v>
      </c>
      <c r="G509" s="260">
        <v>402.21666666666658</v>
      </c>
      <c r="H509" s="260">
        <v>414.21666666666658</v>
      </c>
      <c r="I509" s="260">
        <v>417.2833333333333</v>
      </c>
      <c r="J509" s="260">
        <v>420.21666666666658</v>
      </c>
      <c r="K509" s="259">
        <v>414.35</v>
      </c>
      <c r="L509" s="259">
        <v>408.35</v>
      </c>
      <c r="M509" s="259">
        <v>6.0793299999999997</v>
      </c>
      <c r="N509" s="1"/>
      <c r="O509" s="1"/>
    </row>
    <row r="510" spans="1:15" ht="12.75" customHeight="1">
      <c r="A510" s="320">
        <v>500</v>
      </c>
      <c r="B510" s="230" t="s">
        <v>513</v>
      </c>
      <c r="C510" s="275">
        <v>1599.85</v>
      </c>
      <c r="D510" s="260">
        <v>1603.3333333333333</v>
      </c>
      <c r="E510" s="260">
        <v>1577.6666666666665</v>
      </c>
      <c r="F510" s="260">
        <v>1555.4833333333333</v>
      </c>
      <c r="G510" s="260">
        <v>1529.8166666666666</v>
      </c>
      <c r="H510" s="260">
        <v>1625.5166666666664</v>
      </c>
      <c r="I510" s="260">
        <v>1651.1833333333329</v>
      </c>
      <c r="J510" s="259">
        <v>1673.3666666666663</v>
      </c>
      <c r="K510" s="259">
        <v>1629</v>
      </c>
      <c r="L510" s="259">
        <v>1581.15</v>
      </c>
      <c r="M510" s="230">
        <v>0.30684</v>
      </c>
      <c r="N510" s="1"/>
      <c r="O510" s="1"/>
    </row>
    <row r="511" spans="1:15" ht="12.75" customHeight="1">
      <c r="A511" s="230">
        <v>501</v>
      </c>
      <c r="B511" s="230" t="s">
        <v>514</v>
      </c>
      <c r="C511" s="230">
        <v>1447.45</v>
      </c>
      <c r="D511" s="275">
        <v>1452.5166666666664</v>
      </c>
      <c r="E511" s="260">
        <v>1436.0333333333328</v>
      </c>
      <c r="F511" s="260">
        <v>1424.6166666666663</v>
      </c>
      <c r="G511" s="260">
        <v>1408.1333333333328</v>
      </c>
      <c r="H511" s="260">
        <v>1463.9333333333329</v>
      </c>
      <c r="I511" s="260">
        <v>1480.4166666666665</v>
      </c>
      <c r="J511" s="260">
        <v>1491.833333333333</v>
      </c>
      <c r="K511" s="259">
        <v>1469</v>
      </c>
      <c r="L511" s="259">
        <v>1441.1</v>
      </c>
      <c r="M511" s="259">
        <v>0.50754999999999995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D19" sqref="D19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1"/>
      <c r="B5" s="382"/>
      <c r="C5" s="381"/>
      <c r="D5" s="382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83" t="s">
        <v>516</v>
      </c>
      <c r="C7" s="382"/>
      <c r="D7" s="7">
        <f>Main!B10</f>
        <v>44897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44896</v>
      </c>
      <c r="B10" s="29">
        <v>539506</v>
      </c>
      <c r="C10" s="28" t="s">
        <v>948</v>
      </c>
      <c r="D10" s="28" t="s">
        <v>991</v>
      </c>
      <c r="E10" s="28" t="s">
        <v>525</v>
      </c>
      <c r="F10" s="85">
        <v>200000</v>
      </c>
      <c r="G10" s="29">
        <v>2.34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44896</v>
      </c>
      <c r="B11" s="29">
        <v>539506</v>
      </c>
      <c r="C11" s="28" t="s">
        <v>948</v>
      </c>
      <c r="D11" s="28" t="s">
        <v>992</v>
      </c>
      <c r="E11" s="28" t="s">
        <v>525</v>
      </c>
      <c r="F11" s="85">
        <v>200000</v>
      </c>
      <c r="G11" s="29">
        <v>2.3199999999999998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44896</v>
      </c>
      <c r="B12" s="29">
        <v>539506</v>
      </c>
      <c r="C12" s="28" t="s">
        <v>948</v>
      </c>
      <c r="D12" s="28" t="s">
        <v>882</v>
      </c>
      <c r="E12" s="28" t="s">
        <v>526</v>
      </c>
      <c r="F12" s="85">
        <v>225227</v>
      </c>
      <c r="G12" s="29">
        <v>2.33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44896</v>
      </c>
      <c r="B13" s="29">
        <v>539506</v>
      </c>
      <c r="C13" s="28" t="s">
        <v>948</v>
      </c>
      <c r="D13" s="28" t="s">
        <v>993</v>
      </c>
      <c r="E13" s="28" t="s">
        <v>526</v>
      </c>
      <c r="F13" s="85">
        <v>304500</v>
      </c>
      <c r="G13" s="29">
        <v>2.34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44896</v>
      </c>
      <c r="B14" s="29">
        <v>543209</v>
      </c>
      <c r="C14" s="28" t="s">
        <v>994</v>
      </c>
      <c r="D14" s="28" t="s">
        <v>951</v>
      </c>
      <c r="E14" s="28" t="s">
        <v>526</v>
      </c>
      <c r="F14" s="85">
        <v>12000</v>
      </c>
      <c r="G14" s="29">
        <v>51.35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44896</v>
      </c>
      <c r="B15" s="29">
        <v>543209</v>
      </c>
      <c r="C15" s="28" t="s">
        <v>994</v>
      </c>
      <c r="D15" s="28" t="s">
        <v>951</v>
      </c>
      <c r="E15" s="28" t="s">
        <v>525</v>
      </c>
      <c r="F15" s="85">
        <v>6000</v>
      </c>
      <c r="G15" s="29">
        <v>51.35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44896</v>
      </c>
      <c r="B16" s="29">
        <v>543209</v>
      </c>
      <c r="C16" s="28" t="s">
        <v>994</v>
      </c>
      <c r="D16" s="28" t="s">
        <v>995</v>
      </c>
      <c r="E16" s="28" t="s">
        <v>526</v>
      </c>
      <c r="F16" s="85">
        <v>21000</v>
      </c>
      <c r="G16" s="29">
        <v>51.35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44896</v>
      </c>
      <c r="B17" s="29">
        <v>543209</v>
      </c>
      <c r="C17" s="28" t="s">
        <v>994</v>
      </c>
      <c r="D17" s="28" t="s">
        <v>996</v>
      </c>
      <c r="E17" s="28" t="s">
        <v>525</v>
      </c>
      <c r="F17" s="85">
        <v>18000</v>
      </c>
      <c r="G17" s="29">
        <v>51.35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44896</v>
      </c>
      <c r="B18" s="29">
        <v>539546</v>
      </c>
      <c r="C18" s="28" t="s">
        <v>997</v>
      </c>
      <c r="D18" s="28" t="s">
        <v>998</v>
      </c>
      <c r="E18" s="28" t="s">
        <v>526</v>
      </c>
      <c r="F18" s="85">
        <v>80000</v>
      </c>
      <c r="G18" s="29">
        <v>71.45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44896</v>
      </c>
      <c r="B19" s="29">
        <v>542727</v>
      </c>
      <c r="C19" s="28" t="s">
        <v>999</v>
      </c>
      <c r="D19" s="28" t="s">
        <v>1000</v>
      </c>
      <c r="E19" s="28" t="s">
        <v>526</v>
      </c>
      <c r="F19" s="85">
        <v>18000</v>
      </c>
      <c r="G19" s="29">
        <v>73.290000000000006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44896</v>
      </c>
      <c r="B20" s="29">
        <v>542727</v>
      </c>
      <c r="C20" s="28" t="s">
        <v>999</v>
      </c>
      <c r="D20" s="28" t="s">
        <v>1000</v>
      </c>
      <c r="E20" s="28" t="s">
        <v>525</v>
      </c>
      <c r="F20" s="85">
        <v>18000</v>
      </c>
      <c r="G20" s="29">
        <v>72.989999999999995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44896</v>
      </c>
      <c r="B21" s="29">
        <v>530581</v>
      </c>
      <c r="C21" s="28" t="s">
        <v>1001</v>
      </c>
      <c r="D21" s="28" t="s">
        <v>1002</v>
      </c>
      <c r="E21" s="28" t="s">
        <v>526</v>
      </c>
      <c r="F21" s="85">
        <v>31741</v>
      </c>
      <c r="G21" s="29">
        <v>6.84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44896</v>
      </c>
      <c r="B22" s="29">
        <v>536507</v>
      </c>
      <c r="C22" s="28" t="s">
        <v>1003</v>
      </c>
      <c r="D22" s="28" t="s">
        <v>1004</v>
      </c>
      <c r="E22" s="28" t="s">
        <v>526</v>
      </c>
      <c r="F22" s="85">
        <v>1083286</v>
      </c>
      <c r="G22" s="29">
        <v>4.72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44896</v>
      </c>
      <c r="B23" s="29">
        <v>539032</v>
      </c>
      <c r="C23" s="28" t="s">
        <v>930</v>
      </c>
      <c r="D23" s="28" t="s">
        <v>1005</v>
      </c>
      <c r="E23" s="28" t="s">
        <v>526</v>
      </c>
      <c r="F23" s="85">
        <v>80000</v>
      </c>
      <c r="G23" s="29">
        <v>8.9700000000000006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44896</v>
      </c>
      <c r="B24" s="29">
        <v>539032</v>
      </c>
      <c r="C24" s="28" t="s">
        <v>930</v>
      </c>
      <c r="D24" s="28" t="s">
        <v>1006</v>
      </c>
      <c r="E24" s="28" t="s">
        <v>526</v>
      </c>
      <c r="F24" s="85">
        <v>49247</v>
      </c>
      <c r="G24" s="29">
        <v>9.99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44896</v>
      </c>
      <c r="B25" s="29">
        <v>539032</v>
      </c>
      <c r="C25" s="28" t="s">
        <v>930</v>
      </c>
      <c r="D25" s="28" t="s">
        <v>1006</v>
      </c>
      <c r="E25" s="28" t="s">
        <v>525</v>
      </c>
      <c r="F25" s="85">
        <v>49247</v>
      </c>
      <c r="G25" s="29">
        <v>9.8800000000000008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44896</v>
      </c>
      <c r="B26" s="29">
        <v>531739</v>
      </c>
      <c r="C26" s="28" t="s">
        <v>1007</v>
      </c>
      <c r="D26" s="28" t="s">
        <v>1008</v>
      </c>
      <c r="E26" s="28" t="s">
        <v>525</v>
      </c>
      <c r="F26" s="85">
        <v>3973327</v>
      </c>
      <c r="G26" s="29">
        <v>6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44896</v>
      </c>
      <c r="B27" s="29">
        <v>531739</v>
      </c>
      <c r="C27" s="28" t="s">
        <v>1007</v>
      </c>
      <c r="D27" s="28" t="s">
        <v>1009</v>
      </c>
      <c r="E27" s="28" t="s">
        <v>526</v>
      </c>
      <c r="F27" s="85">
        <v>4000000</v>
      </c>
      <c r="G27" s="29">
        <v>6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44896</v>
      </c>
      <c r="B28" s="29">
        <v>540936</v>
      </c>
      <c r="C28" s="28" t="s">
        <v>1010</v>
      </c>
      <c r="D28" s="28" t="s">
        <v>1011</v>
      </c>
      <c r="E28" s="28" t="s">
        <v>525</v>
      </c>
      <c r="F28" s="85">
        <v>72244</v>
      </c>
      <c r="G28" s="29">
        <v>15.5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44896</v>
      </c>
      <c r="B29" s="29">
        <v>538788</v>
      </c>
      <c r="C29" s="28" t="s">
        <v>919</v>
      </c>
      <c r="D29" s="28" t="s">
        <v>1012</v>
      </c>
      <c r="E29" s="28" t="s">
        <v>526</v>
      </c>
      <c r="F29" s="85">
        <v>200000</v>
      </c>
      <c r="G29" s="29">
        <v>26.23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44896</v>
      </c>
      <c r="B30" s="29">
        <v>531661</v>
      </c>
      <c r="C30" s="28" t="s">
        <v>1013</v>
      </c>
      <c r="D30" s="28" t="s">
        <v>1014</v>
      </c>
      <c r="E30" s="28" t="s">
        <v>526</v>
      </c>
      <c r="F30" s="85">
        <v>33819</v>
      </c>
      <c r="G30" s="29">
        <v>16.100000000000001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44896</v>
      </c>
      <c r="B31" s="29">
        <v>521054</v>
      </c>
      <c r="C31" s="28" t="s">
        <v>1015</v>
      </c>
      <c r="D31" s="28" t="s">
        <v>882</v>
      </c>
      <c r="E31" s="28" t="s">
        <v>526</v>
      </c>
      <c r="F31" s="85">
        <v>40605</v>
      </c>
      <c r="G31" s="29">
        <v>55.57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44896</v>
      </c>
      <c r="B32" s="29">
        <v>539679</v>
      </c>
      <c r="C32" s="28" t="s">
        <v>917</v>
      </c>
      <c r="D32" s="28" t="s">
        <v>895</v>
      </c>
      <c r="E32" s="28" t="s">
        <v>525</v>
      </c>
      <c r="F32" s="85">
        <v>100000</v>
      </c>
      <c r="G32" s="29">
        <v>11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44896</v>
      </c>
      <c r="B33" s="29">
        <v>539679</v>
      </c>
      <c r="C33" s="28" t="s">
        <v>917</v>
      </c>
      <c r="D33" s="28" t="s">
        <v>1016</v>
      </c>
      <c r="E33" s="28" t="s">
        <v>526</v>
      </c>
      <c r="F33" s="85">
        <v>115500</v>
      </c>
      <c r="G33" s="29">
        <v>11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44896</v>
      </c>
      <c r="B34" s="29">
        <v>505523</v>
      </c>
      <c r="C34" s="28" t="s">
        <v>1017</v>
      </c>
      <c r="D34" s="28" t="s">
        <v>1018</v>
      </c>
      <c r="E34" s="28" t="s">
        <v>525</v>
      </c>
      <c r="F34" s="85">
        <v>1982883</v>
      </c>
      <c r="G34" s="29">
        <v>1.5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44896</v>
      </c>
      <c r="B35" s="29">
        <v>543305</v>
      </c>
      <c r="C35" s="28" t="s">
        <v>949</v>
      </c>
      <c r="D35" s="28" t="s">
        <v>1019</v>
      </c>
      <c r="E35" s="28" t="s">
        <v>525</v>
      </c>
      <c r="F35" s="85">
        <v>24000</v>
      </c>
      <c r="G35" s="29">
        <v>6.5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44896</v>
      </c>
      <c r="B36" s="29">
        <v>543305</v>
      </c>
      <c r="C36" s="28" t="s">
        <v>949</v>
      </c>
      <c r="D36" s="28" t="s">
        <v>906</v>
      </c>
      <c r="E36" s="28" t="s">
        <v>526</v>
      </c>
      <c r="F36" s="85">
        <v>24000</v>
      </c>
      <c r="G36" s="29">
        <v>6.55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44896</v>
      </c>
      <c r="B37" s="29">
        <v>543305</v>
      </c>
      <c r="C37" s="28" t="s">
        <v>949</v>
      </c>
      <c r="D37" s="28" t="s">
        <v>906</v>
      </c>
      <c r="E37" s="28" t="s">
        <v>525</v>
      </c>
      <c r="F37" s="85">
        <v>24000</v>
      </c>
      <c r="G37" s="29">
        <v>6.55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44896</v>
      </c>
      <c r="B38" s="29">
        <v>543305</v>
      </c>
      <c r="C38" s="28" t="s">
        <v>949</v>
      </c>
      <c r="D38" s="28" t="s">
        <v>950</v>
      </c>
      <c r="E38" s="28" t="s">
        <v>526</v>
      </c>
      <c r="F38" s="85">
        <v>48000</v>
      </c>
      <c r="G38" s="29">
        <v>6.67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44896</v>
      </c>
      <c r="B39" s="29">
        <v>543305</v>
      </c>
      <c r="C39" s="28" t="s">
        <v>949</v>
      </c>
      <c r="D39" s="28" t="s">
        <v>1020</v>
      </c>
      <c r="E39" s="28" t="s">
        <v>525</v>
      </c>
      <c r="F39" s="85">
        <v>36000</v>
      </c>
      <c r="G39" s="29">
        <v>6.58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44896</v>
      </c>
      <c r="B40" s="29">
        <v>543305</v>
      </c>
      <c r="C40" s="28" t="s">
        <v>949</v>
      </c>
      <c r="D40" s="28" t="s">
        <v>1020</v>
      </c>
      <c r="E40" s="28" t="s">
        <v>526</v>
      </c>
      <c r="F40" s="85">
        <v>36000</v>
      </c>
      <c r="G40" s="29">
        <v>6.7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44896</v>
      </c>
      <c r="B41" s="29">
        <v>543305</v>
      </c>
      <c r="C41" s="28" t="s">
        <v>949</v>
      </c>
      <c r="D41" s="28" t="s">
        <v>1021</v>
      </c>
      <c r="E41" s="28" t="s">
        <v>525</v>
      </c>
      <c r="F41" s="85">
        <v>36000</v>
      </c>
      <c r="G41" s="29">
        <v>6.55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44896</v>
      </c>
      <c r="B42" s="29">
        <v>526345</v>
      </c>
      <c r="C42" s="28" t="s">
        <v>931</v>
      </c>
      <c r="D42" s="28" t="s">
        <v>932</v>
      </c>
      <c r="E42" s="28" t="s">
        <v>526</v>
      </c>
      <c r="F42" s="85">
        <v>110000</v>
      </c>
      <c r="G42" s="29">
        <v>16.399999999999999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44896</v>
      </c>
      <c r="B43" s="29">
        <v>540147</v>
      </c>
      <c r="C43" s="28" t="s">
        <v>1022</v>
      </c>
      <c r="D43" s="28" t="s">
        <v>1023</v>
      </c>
      <c r="E43" s="28" t="s">
        <v>526</v>
      </c>
      <c r="F43" s="85">
        <v>54381</v>
      </c>
      <c r="G43" s="29">
        <v>29.02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44896</v>
      </c>
      <c r="B44" s="29">
        <v>512197</v>
      </c>
      <c r="C44" s="28" t="s">
        <v>907</v>
      </c>
      <c r="D44" s="28" t="s">
        <v>933</v>
      </c>
      <c r="E44" s="28" t="s">
        <v>525</v>
      </c>
      <c r="F44" s="85">
        <v>41691</v>
      </c>
      <c r="G44" s="29">
        <v>2.34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44896</v>
      </c>
      <c r="B45" s="29">
        <v>512197</v>
      </c>
      <c r="C45" s="28" t="s">
        <v>907</v>
      </c>
      <c r="D45" s="28" t="s">
        <v>933</v>
      </c>
      <c r="E45" s="28" t="s">
        <v>526</v>
      </c>
      <c r="F45" s="85">
        <v>1</v>
      </c>
      <c r="G45" s="29">
        <v>2.17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44896</v>
      </c>
      <c r="B46" s="29">
        <v>530419</v>
      </c>
      <c r="C46" s="28" t="s">
        <v>1024</v>
      </c>
      <c r="D46" s="28" t="s">
        <v>1025</v>
      </c>
      <c r="E46" s="28" t="s">
        <v>525</v>
      </c>
      <c r="F46" s="85">
        <v>44776</v>
      </c>
      <c r="G46" s="29">
        <v>133.74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44896</v>
      </c>
      <c r="B47" s="29">
        <v>539278</v>
      </c>
      <c r="C47" s="28" t="s">
        <v>1026</v>
      </c>
      <c r="D47" s="28" t="s">
        <v>1027</v>
      </c>
      <c r="E47" s="28" t="s">
        <v>525</v>
      </c>
      <c r="F47" s="85">
        <v>700000</v>
      </c>
      <c r="G47" s="29">
        <v>6.88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44896</v>
      </c>
      <c r="B48" s="29">
        <v>539278</v>
      </c>
      <c r="C48" s="28" t="s">
        <v>1026</v>
      </c>
      <c r="D48" s="28" t="s">
        <v>1028</v>
      </c>
      <c r="E48" s="28" t="s">
        <v>526</v>
      </c>
      <c r="F48" s="85">
        <v>327000</v>
      </c>
      <c r="G48" s="29">
        <v>6.88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44896</v>
      </c>
      <c r="B49" s="29">
        <v>539278</v>
      </c>
      <c r="C49" s="28" t="s">
        <v>1026</v>
      </c>
      <c r="D49" s="28" t="s">
        <v>1029</v>
      </c>
      <c r="E49" s="28" t="s">
        <v>526</v>
      </c>
      <c r="F49" s="85">
        <v>198570</v>
      </c>
      <c r="G49" s="29">
        <v>6.88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44896</v>
      </c>
      <c r="B50" s="29">
        <v>543656</v>
      </c>
      <c r="C50" s="28" t="s">
        <v>1030</v>
      </c>
      <c r="D50" s="28" t="s">
        <v>964</v>
      </c>
      <c r="E50" s="28" t="s">
        <v>526</v>
      </c>
      <c r="F50" s="85">
        <v>34000</v>
      </c>
      <c r="G50" s="29">
        <v>131.49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44896</v>
      </c>
      <c r="B51" s="29">
        <v>543656</v>
      </c>
      <c r="C51" s="28" t="s">
        <v>1030</v>
      </c>
      <c r="D51" s="28" t="s">
        <v>964</v>
      </c>
      <c r="E51" s="28" t="s">
        <v>525</v>
      </c>
      <c r="F51" s="85">
        <v>34000</v>
      </c>
      <c r="G51" s="29">
        <v>131.96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44896</v>
      </c>
      <c r="B52" s="29">
        <v>543656</v>
      </c>
      <c r="C52" s="28" t="s">
        <v>1030</v>
      </c>
      <c r="D52" s="28" t="s">
        <v>1031</v>
      </c>
      <c r="E52" s="28" t="s">
        <v>526</v>
      </c>
      <c r="F52" s="85">
        <v>32000</v>
      </c>
      <c r="G52" s="29">
        <v>131.75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44896</v>
      </c>
      <c r="B53" s="29">
        <v>538579</v>
      </c>
      <c r="C53" s="28" t="s">
        <v>953</v>
      </c>
      <c r="D53" s="28" t="s">
        <v>935</v>
      </c>
      <c r="E53" s="28" t="s">
        <v>526</v>
      </c>
      <c r="F53" s="85">
        <v>88000</v>
      </c>
      <c r="G53" s="29">
        <v>8.61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44896</v>
      </c>
      <c r="B54" s="29">
        <v>541228</v>
      </c>
      <c r="C54" s="28" t="s">
        <v>934</v>
      </c>
      <c r="D54" s="28" t="s">
        <v>935</v>
      </c>
      <c r="E54" s="28" t="s">
        <v>526</v>
      </c>
      <c r="F54" s="85">
        <v>100000</v>
      </c>
      <c r="G54" s="29">
        <v>34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44896</v>
      </c>
      <c r="B55" s="29">
        <v>532035</v>
      </c>
      <c r="C55" s="28" t="s">
        <v>1032</v>
      </c>
      <c r="D55" s="28" t="s">
        <v>1033</v>
      </c>
      <c r="E55" s="28" t="s">
        <v>526</v>
      </c>
      <c r="F55" s="85">
        <v>60000</v>
      </c>
      <c r="G55" s="29">
        <v>49.35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44896</v>
      </c>
      <c r="B56" s="29">
        <v>503675</v>
      </c>
      <c r="C56" s="28" t="s">
        <v>1034</v>
      </c>
      <c r="D56" s="28" t="s">
        <v>1035</v>
      </c>
      <c r="E56" s="28" t="s">
        <v>526</v>
      </c>
      <c r="F56" s="85">
        <v>450000</v>
      </c>
      <c r="G56" s="29">
        <v>0.96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44896</v>
      </c>
      <c r="B57" s="29">
        <v>524661</v>
      </c>
      <c r="C57" s="28" t="s">
        <v>908</v>
      </c>
      <c r="D57" s="28" t="s">
        <v>894</v>
      </c>
      <c r="E57" s="28" t="s">
        <v>526</v>
      </c>
      <c r="F57" s="85">
        <v>99999</v>
      </c>
      <c r="G57" s="29">
        <v>4.59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44896</v>
      </c>
      <c r="B58" s="29">
        <v>524661</v>
      </c>
      <c r="C58" s="28" t="s">
        <v>908</v>
      </c>
      <c r="D58" s="28" t="s">
        <v>1036</v>
      </c>
      <c r="E58" s="28" t="s">
        <v>525</v>
      </c>
      <c r="F58" s="85">
        <v>85000</v>
      </c>
      <c r="G58" s="29">
        <v>4.59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44896</v>
      </c>
      <c r="B59" s="29">
        <v>524661</v>
      </c>
      <c r="C59" s="28" t="s">
        <v>908</v>
      </c>
      <c r="D59" s="28" t="s">
        <v>1037</v>
      </c>
      <c r="E59" s="28" t="s">
        <v>526</v>
      </c>
      <c r="F59" s="85">
        <v>69279</v>
      </c>
      <c r="G59" s="29">
        <v>4.59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44896</v>
      </c>
      <c r="B60" s="29">
        <v>524661</v>
      </c>
      <c r="C60" s="28" t="s">
        <v>908</v>
      </c>
      <c r="D60" s="28" t="s">
        <v>1038</v>
      </c>
      <c r="E60" s="28" t="s">
        <v>526</v>
      </c>
      <c r="F60" s="85">
        <v>145000</v>
      </c>
      <c r="G60" s="29">
        <v>4.5999999999999996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44896</v>
      </c>
      <c r="B61" s="29" t="s">
        <v>936</v>
      </c>
      <c r="C61" s="28" t="s">
        <v>937</v>
      </c>
      <c r="D61" s="28" t="s">
        <v>938</v>
      </c>
      <c r="E61" s="28" t="s">
        <v>525</v>
      </c>
      <c r="F61" s="85">
        <v>212000</v>
      </c>
      <c r="G61" s="29">
        <v>185.2</v>
      </c>
      <c r="H61" s="29" t="s">
        <v>796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44896</v>
      </c>
      <c r="B62" s="29" t="s">
        <v>67</v>
      </c>
      <c r="C62" s="28" t="s">
        <v>1039</v>
      </c>
      <c r="D62" s="28" t="s">
        <v>1040</v>
      </c>
      <c r="E62" s="28" t="s">
        <v>525</v>
      </c>
      <c r="F62" s="85">
        <v>9000000</v>
      </c>
      <c r="G62" s="29">
        <v>235.65</v>
      </c>
      <c r="H62" s="29" t="s">
        <v>796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44896</v>
      </c>
      <c r="B63" s="29" t="s">
        <v>909</v>
      </c>
      <c r="C63" s="28" t="s">
        <v>910</v>
      </c>
      <c r="D63" s="28" t="s">
        <v>911</v>
      </c>
      <c r="E63" s="28" t="s">
        <v>525</v>
      </c>
      <c r="F63" s="85">
        <v>695902</v>
      </c>
      <c r="G63" s="29">
        <v>25.69</v>
      </c>
      <c r="H63" s="29" t="s">
        <v>796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44896</v>
      </c>
      <c r="B64" s="29" t="s">
        <v>821</v>
      </c>
      <c r="C64" s="28" t="s">
        <v>957</v>
      </c>
      <c r="D64" s="28" t="s">
        <v>1041</v>
      </c>
      <c r="E64" s="28" t="s">
        <v>525</v>
      </c>
      <c r="F64" s="85">
        <v>3400418</v>
      </c>
      <c r="G64" s="29">
        <v>66.84</v>
      </c>
      <c r="H64" s="29" t="s">
        <v>796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44896</v>
      </c>
      <c r="B65" s="29" t="s">
        <v>821</v>
      </c>
      <c r="C65" s="28" t="s">
        <v>957</v>
      </c>
      <c r="D65" s="28" t="s">
        <v>1042</v>
      </c>
      <c r="E65" s="28" t="s">
        <v>525</v>
      </c>
      <c r="F65" s="85">
        <v>2322377</v>
      </c>
      <c r="G65" s="29">
        <v>66.459999999999994</v>
      </c>
      <c r="H65" s="29" t="s">
        <v>796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44896</v>
      </c>
      <c r="B66" s="29" t="s">
        <v>821</v>
      </c>
      <c r="C66" s="28" t="s">
        <v>957</v>
      </c>
      <c r="D66" s="28" t="s">
        <v>1043</v>
      </c>
      <c r="E66" s="28" t="s">
        <v>525</v>
      </c>
      <c r="F66" s="85">
        <v>2282738</v>
      </c>
      <c r="G66" s="29">
        <v>67.569999999999993</v>
      </c>
      <c r="H66" s="29" t="s">
        <v>796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44896</v>
      </c>
      <c r="B67" s="29" t="s">
        <v>1044</v>
      </c>
      <c r="C67" s="28" t="s">
        <v>1045</v>
      </c>
      <c r="D67" s="28" t="s">
        <v>1046</v>
      </c>
      <c r="E67" s="28" t="s">
        <v>525</v>
      </c>
      <c r="F67" s="85">
        <v>551454</v>
      </c>
      <c r="G67" s="29">
        <v>2.17</v>
      </c>
      <c r="H67" s="29" t="s">
        <v>796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44896</v>
      </c>
      <c r="B68" s="29" t="s">
        <v>1044</v>
      </c>
      <c r="C68" s="28" t="s">
        <v>1045</v>
      </c>
      <c r="D68" s="28" t="s">
        <v>952</v>
      </c>
      <c r="E68" s="28" t="s">
        <v>525</v>
      </c>
      <c r="F68" s="85">
        <v>865099</v>
      </c>
      <c r="G68" s="29">
        <v>1.81</v>
      </c>
      <c r="H68" s="29" t="s">
        <v>796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44896</v>
      </c>
      <c r="B69" s="29" t="s">
        <v>958</v>
      </c>
      <c r="C69" s="28" t="s">
        <v>959</v>
      </c>
      <c r="D69" s="28" t="s">
        <v>961</v>
      </c>
      <c r="E69" s="28" t="s">
        <v>525</v>
      </c>
      <c r="F69" s="85">
        <v>13200000</v>
      </c>
      <c r="G69" s="29">
        <v>0.5</v>
      </c>
      <c r="H69" s="29" t="s">
        <v>796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44896</v>
      </c>
      <c r="B70" s="29" t="s">
        <v>958</v>
      </c>
      <c r="C70" s="28" t="s">
        <v>959</v>
      </c>
      <c r="D70" s="28" t="s">
        <v>960</v>
      </c>
      <c r="E70" s="28" t="s">
        <v>525</v>
      </c>
      <c r="F70" s="85">
        <v>5000000</v>
      </c>
      <c r="G70" s="29">
        <v>0.5</v>
      </c>
      <c r="H70" s="29" t="s">
        <v>796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44896</v>
      </c>
      <c r="B71" s="29" t="s">
        <v>962</v>
      </c>
      <c r="C71" s="28" t="s">
        <v>963</v>
      </c>
      <c r="D71" s="28" t="s">
        <v>911</v>
      </c>
      <c r="E71" s="28" t="s">
        <v>525</v>
      </c>
      <c r="F71" s="85">
        <v>1319634</v>
      </c>
      <c r="G71" s="29">
        <v>5.71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44896</v>
      </c>
      <c r="B72" s="29" t="s">
        <v>1047</v>
      </c>
      <c r="C72" s="28" t="s">
        <v>1048</v>
      </c>
      <c r="D72" s="28" t="s">
        <v>882</v>
      </c>
      <c r="E72" s="28" t="s">
        <v>525</v>
      </c>
      <c r="F72" s="85">
        <v>250000</v>
      </c>
      <c r="G72" s="29">
        <v>69.319999999999993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44896</v>
      </c>
      <c r="B73" s="29" t="s">
        <v>1049</v>
      </c>
      <c r="C73" s="28" t="s">
        <v>1050</v>
      </c>
      <c r="D73" s="28" t="s">
        <v>1051</v>
      </c>
      <c r="E73" s="28" t="s">
        <v>525</v>
      </c>
      <c r="F73" s="85">
        <v>69575</v>
      </c>
      <c r="G73" s="29">
        <v>824.78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44896</v>
      </c>
      <c r="B74" s="29" t="s">
        <v>1052</v>
      </c>
      <c r="C74" s="28" t="s">
        <v>1053</v>
      </c>
      <c r="D74" s="28" t="s">
        <v>939</v>
      </c>
      <c r="E74" s="28" t="s">
        <v>525</v>
      </c>
      <c r="F74" s="85">
        <v>418431</v>
      </c>
      <c r="G74" s="29">
        <v>111.05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44896</v>
      </c>
      <c r="B75" s="29" t="s">
        <v>1052</v>
      </c>
      <c r="C75" s="28" t="s">
        <v>1053</v>
      </c>
      <c r="D75" s="28" t="s">
        <v>954</v>
      </c>
      <c r="E75" s="28" t="s">
        <v>525</v>
      </c>
      <c r="F75" s="85">
        <v>358210</v>
      </c>
      <c r="G75" s="29">
        <v>110.97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44896</v>
      </c>
      <c r="B76" s="29" t="s">
        <v>1054</v>
      </c>
      <c r="C76" s="28" t="s">
        <v>1055</v>
      </c>
      <c r="D76" s="28" t="s">
        <v>1056</v>
      </c>
      <c r="E76" s="28" t="s">
        <v>525</v>
      </c>
      <c r="F76" s="85">
        <v>27200</v>
      </c>
      <c r="G76" s="29">
        <v>41.2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44896</v>
      </c>
      <c r="B77" s="29" t="s">
        <v>1057</v>
      </c>
      <c r="C77" s="28" t="s">
        <v>1058</v>
      </c>
      <c r="D77" s="28" t="s">
        <v>1059</v>
      </c>
      <c r="E77" s="28" t="s">
        <v>525</v>
      </c>
      <c r="F77" s="85">
        <v>550000</v>
      </c>
      <c r="G77" s="29">
        <v>36.299999999999997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44896</v>
      </c>
      <c r="B78" s="29" t="s">
        <v>965</v>
      </c>
      <c r="C78" s="28" t="s">
        <v>966</v>
      </c>
      <c r="D78" s="28" t="s">
        <v>939</v>
      </c>
      <c r="E78" s="28" t="s">
        <v>525</v>
      </c>
      <c r="F78" s="85">
        <v>178245</v>
      </c>
      <c r="G78" s="29">
        <v>481.73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44896</v>
      </c>
      <c r="B79" s="29" t="s">
        <v>965</v>
      </c>
      <c r="C79" s="28" t="s">
        <v>966</v>
      </c>
      <c r="D79" s="28" t="s">
        <v>1060</v>
      </c>
      <c r="E79" s="28" t="s">
        <v>525</v>
      </c>
      <c r="F79" s="85">
        <v>156743</v>
      </c>
      <c r="G79" s="29">
        <v>483.36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44896</v>
      </c>
      <c r="B80" s="29" t="s">
        <v>965</v>
      </c>
      <c r="C80" s="28" t="s">
        <v>966</v>
      </c>
      <c r="D80" s="28" t="s">
        <v>904</v>
      </c>
      <c r="E80" s="28" t="s">
        <v>525</v>
      </c>
      <c r="F80" s="85">
        <v>147638</v>
      </c>
      <c r="G80" s="29">
        <v>488.88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44896</v>
      </c>
      <c r="B81" s="29" t="s">
        <v>965</v>
      </c>
      <c r="C81" s="28" t="s">
        <v>966</v>
      </c>
      <c r="D81" s="28" t="s">
        <v>1061</v>
      </c>
      <c r="E81" s="28" t="s">
        <v>525</v>
      </c>
      <c r="F81" s="85">
        <v>107236</v>
      </c>
      <c r="G81" s="29">
        <v>484.2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44896</v>
      </c>
      <c r="B82" s="29" t="s">
        <v>928</v>
      </c>
      <c r="C82" s="28" t="s">
        <v>929</v>
      </c>
      <c r="D82" s="28" t="s">
        <v>939</v>
      </c>
      <c r="E82" s="28" t="s">
        <v>525</v>
      </c>
      <c r="F82" s="85">
        <v>65175</v>
      </c>
      <c r="G82" s="29">
        <v>494.87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44896</v>
      </c>
      <c r="B83" s="29" t="s">
        <v>1062</v>
      </c>
      <c r="C83" s="28" t="s">
        <v>1063</v>
      </c>
      <c r="D83" s="28" t="s">
        <v>904</v>
      </c>
      <c r="E83" s="28" t="s">
        <v>525</v>
      </c>
      <c r="F83" s="85">
        <v>189347</v>
      </c>
      <c r="G83" s="29">
        <v>104.6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44896</v>
      </c>
      <c r="B84" s="29" t="s">
        <v>1064</v>
      </c>
      <c r="C84" s="28" t="s">
        <v>1065</v>
      </c>
      <c r="D84" s="28" t="s">
        <v>1066</v>
      </c>
      <c r="E84" s="28" t="s">
        <v>525</v>
      </c>
      <c r="F84" s="85">
        <v>48000</v>
      </c>
      <c r="G84" s="29">
        <v>77.8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44896</v>
      </c>
      <c r="B85" s="29" t="s">
        <v>1064</v>
      </c>
      <c r="C85" s="28" t="s">
        <v>1065</v>
      </c>
      <c r="D85" s="28" t="s">
        <v>1067</v>
      </c>
      <c r="E85" s="28" t="s">
        <v>525</v>
      </c>
      <c r="F85" s="85">
        <v>8000</v>
      </c>
      <c r="G85" s="29">
        <v>74.2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44896</v>
      </c>
      <c r="B86" s="29" t="s">
        <v>1068</v>
      </c>
      <c r="C86" s="28" t="s">
        <v>1069</v>
      </c>
      <c r="D86" s="28" t="s">
        <v>1070</v>
      </c>
      <c r="E86" s="28" t="s">
        <v>525</v>
      </c>
      <c r="F86" s="85">
        <v>107400</v>
      </c>
      <c r="G86" s="29">
        <v>329.64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44896</v>
      </c>
      <c r="B87" s="29" t="s">
        <v>940</v>
      </c>
      <c r="C87" s="28" t="s">
        <v>941</v>
      </c>
      <c r="D87" s="28" t="s">
        <v>904</v>
      </c>
      <c r="E87" s="28" t="s">
        <v>525</v>
      </c>
      <c r="F87" s="85">
        <v>116800</v>
      </c>
      <c r="G87" s="29">
        <v>94.19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44896</v>
      </c>
      <c r="B88" s="29" t="s">
        <v>940</v>
      </c>
      <c r="C88" s="28" t="s">
        <v>941</v>
      </c>
      <c r="D88" s="28" t="s">
        <v>1071</v>
      </c>
      <c r="E88" s="28" t="s">
        <v>525</v>
      </c>
      <c r="F88" s="85">
        <v>25600</v>
      </c>
      <c r="G88" s="29">
        <v>91.89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44896</v>
      </c>
      <c r="B89" s="29" t="s">
        <v>920</v>
      </c>
      <c r="C89" s="28" t="s">
        <v>921</v>
      </c>
      <c r="D89" s="28" t="s">
        <v>922</v>
      </c>
      <c r="E89" s="28" t="s">
        <v>525</v>
      </c>
      <c r="F89" s="85">
        <v>250000</v>
      </c>
      <c r="G89" s="29">
        <v>16.100000000000001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44896</v>
      </c>
      <c r="B90" s="29" t="s">
        <v>923</v>
      </c>
      <c r="C90" s="28" t="s">
        <v>924</v>
      </c>
      <c r="D90" s="28" t="s">
        <v>968</v>
      </c>
      <c r="E90" s="28" t="s">
        <v>525</v>
      </c>
      <c r="F90" s="85">
        <v>5051</v>
      </c>
      <c r="G90" s="29">
        <v>111.8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44896</v>
      </c>
      <c r="B91" s="29" t="s">
        <v>1072</v>
      </c>
      <c r="C91" s="28" t="s">
        <v>1073</v>
      </c>
      <c r="D91" s="28" t="s">
        <v>1074</v>
      </c>
      <c r="E91" s="28" t="s">
        <v>525</v>
      </c>
      <c r="F91" s="85">
        <v>220000</v>
      </c>
      <c r="G91" s="29">
        <v>72.55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44896</v>
      </c>
      <c r="B92" s="29" t="s">
        <v>1072</v>
      </c>
      <c r="C92" s="28" t="s">
        <v>1073</v>
      </c>
      <c r="D92" s="28" t="s">
        <v>1075</v>
      </c>
      <c r="E92" s="28" t="s">
        <v>525</v>
      </c>
      <c r="F92" s="85">
        <v>84000</v>
      </c>
      <c r="G92" s="29">
        <v>72.55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44896</v>
      </c>
      <c r="B93" s="29" t="s">
        <v>1072</v>
      </c>
      <c r="C93" s="28" t="s">
        <v>1073</v>
      </c>
      <c r="D93" s="28" t="s">
        <v>1076</v>
      </c>
      <c r="E93" s="28" t="s">
        <v>525</v>
      </c>
      <c r="F93" s="85">
        <v>140000</v>
      </c>
      <c r="G93" s="29">
        <v>72.55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44896</v>
      </c>
      <c r="B94" s="29" t="s">
        <v>1077</v>
      </c>
      <c r="C94" s="28" t="s">
        <v>1078</v>
      </c>
      <c r="D94" s="28" t="s">
        <v>967</v>
      </c>
      <c r="E94" s="28" t="s">
        <v>525</v>
      </c>
      <c r="F94" s="85">
        <v>170746</v>
      </c>
      <c r="G94" s="29">
        <v>34.549999999999997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44896</v>
      </c>
      <c r="B95" s="29" t="s">
        <v>1079</v>
      </c>
      <c r="C95" s="28" t="s">
        <v>1080</v>
      </c>
      <c r="D95" s="28" t="s">
        <v>1081</v>
      </c>
      <c r="E95" s="28" t="s">
        <v>525</v>
      </c>
      <c r="F95" s="85">
        <v>102440</v>
      </c>
      <c r="G95" s="29">
        <v>684.52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44896</v>
      </c>
      <c r="B96" s="29" t="s">
        <v>1079</v>
      </c>
      <c r="C96" s="28" t="s">
        <v>1080</v>
      </c>
      <c r="D96" s="28" t="s">
        <v>1082</v>
      </c>
      <c r="E96" s="28" t="s">
        <v>525</v>
      </c>
      <c r="F96" s="85">
        <v>127437</v>
      </c>
      <c r="G96" s="29">
        <v>676.75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44896</v>
      </c>
      <c r="B97" s="29" t="s">
        <v>1079</v>
      </c>
      <c r="C97" s="28" t="s">
        <v>1080</v>
      </c>
      <c r="D97" s="28" t="s">
        <v>996</v>
      </c>
      <c r="E97" s="28" t="s">
        <v>525</v>
      </c>
      <c r="F97" s="85">
        <v>107563</v>
      </c>
      <c r="G97" s="29">
        <v>657.72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44896</v>
      </c>
      <c r="B98" s="29" t="s">
        <v>1079</v>
      </c>
      <c r="C98" s="28" t="s">
        <v>1080</v>
      </c>
      <c r="D98" s="28" t="s">
        <v>1083</v>
      </c>
      <c r="E98" s="28" t="s">
        <v>525</v>
      </c>
      <c r="F98" s="85">
        <v>500000</v>
      </c>
      <c r="G98" s="29">
        <v>650.41999999999996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44896</v>
      </c>
      <c r="B99" s="29" t="s">
        <v>942</v>
      </c>
      <c r="C99" s="28" t="s">
        <v>943</v>
      </c>
      <c r="D99" s="28" t="s">
        <v>1084</v>
      </c>
      <c r="E99" s="28" t="s">
        <v>525</v>
      </c>
      <c r="F99" s="85">
        <v>80195</v>
      </c>
      <c r="G99" s="29">
        <v>198.16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44896</v>
      </c>
      <c r="B100" s="29" t="s">
        <v>1085</v>
      </c>
      <c r="C100" s="28" t="s">
        <v>1086</v>
      </c>
      <c r="D100" s="28" t="s">
        <v>1087</v>
      </c>
      <c r="E100" s="28" t="s">
        <v>525</v>
      </c>
      <c r="F100" s="85">
        <v>746323</v>
      </c>
      <c r="G100" s="29">
        <v>3.36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44896</v>
      </c>
      <c r="B101" s="29" t="s">
        <v>936</v>
      </c>
      <c r="C101" s="28" t="s">
        <v>937</v>
      </c>
      <c r="D101" s="28" t="s">
        <v>1082</v>
      </c>
      <c r="E101" s="28" t="s">
        <v>526</v>
      </c>
      <c r="F101" s="85">
        <v>138007</v>
      </c>
      <c r="G101" s="29">
        <v>184.91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44896</v>
      </c>
      <c r="B102" s="29" t="s">
        <v>1088</v>
      </c>
      <c r="C102" s="28" t="s">
        <v>1089</v>
      </c>
      <c r="D102" s="28" t="s">
        <v>1090</v>
      </c>
      <c r="E102" s="28" t="s">
        <v>526</v>
      </c>
      <c r="F102" s="85">
        <v>2500000</v>
      </c>
      <c r="G102" s="29">
        <v>4.0999999999999996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44896</v>
      </c>
      <c r="B103" s="29" t="s">
        <v>925</v>
      </c>
      <c r="C103" s="28" t="s">
        <v>926</v>
      </c>
      <c r="D103" s="28" t="s">
        <v>927</v>
      </c>
      <c r="E103" s="28" t="s">
        <v>526</v>
      </c>
      <c r="F103" s="85">
        <v>90413</v>
      </c>
      <c r="G103" s="29">
        <v>19.97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44896</v>
      </c>
      <c r="B104" s="29" t="s">
        <v>955</v>
      </c>
      <c r="C104" s="28" t="s">
        <v>956</v>
      </c>
      <c r="D104" s="28" t="s">
        <v>1091</v>
      </c>
      <c r="E104" s="28" t="s">
        <v>526</v>
      </c>
      <c r="F104" s="85">
        <v>90000</v>
      </c>
      <c r="G104" s="29">
        <v>8.9499999999999993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44896</v>
      </c>
      <c r="B105" s="29" t="s">
        <v>909</v>
      </c>
      <c r="C105" s="28" t="s">
        <v>910</v>
      </c>
      <c r="D105" s="28" t="s">
        <v>911</v>
      </c>
      <c r="E105" s="28" t="s">
        <v>526</v>
      </c>
      <c r="F105" s="85">
        <v>507143</v>
      </c>
      <c r="G105" s="29">
        <v>25.41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44896</v>
      </c>
      <c r="B106" s="29" t="s">
        <v>821</v>
      </c>
      <c r="C106" s="28" t="s">
        <v>957</v>
      </c>
      <c r="D106" s="28" t="s">
        <v>1043</v>
      </c>
      <c r="E106" s="28" t="s">
        <v>526</v>
      </c>
      <c r="F106" s="85">
        <v>1882738</v>
      </c>
      <c r="G106" s="29">
        <v>66.91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44896</v>
      </c>
      <c r="B107" s="29" t="s">
        <v>821</v>
      </c>
      <c r="C107" s="28" t="s">
        <v>957</v>
      </c>
      <c r="D107" s="28" t="s">
        <v>1042</v>
      </c>
      <c r="E107" s="28" t="s">
        <v>526</v>
      </c>
      <c r="F107" s="85">
        <v>328101</v>
      </c>
      <c r="G107" s="29">
        <v>66.78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44896</v>
      </c>
      <c r="B108" s="29" t="s">
        <v>821</v>
      </c>
      <c r="C108" s="28" t="s">
        <v>957</v>
      </c>
      <c r="D108" s="28" t="s">
        <v>1041</v>
      </c>
      <c r="E108" s="28" t="s">
        <v>526</v>
      </c>
      <c r="F108" s="85">
        <v>2999893</v>
      </c>
      <c r="G108" s="29">
        <v>66.569999999999993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44896</v>
      </c>
      <c r="B109" s="29" t="s">
        <v>1044</v>
      </c>
      <c r="C109" s="28" t="s">
        <v>1045</v>
      </c>
      <c r="D109" s="28" t="s">
        <v>952</v>
      </c>
      <c r="E109" s="28" t="s">
        <v>526</v>
      </c>
      <c r="F109" s="85">
        <v>472912</v>
      </c>
      <c r="G109" s="29">
        <v>2.37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44896</v>
      </c>
      <c r="B110" s="29" t="s">
        <v>958</v>
      </c>
      <c r="C110" s="28" t="s">
        <v>959</v>
      </c>
      <c r="D110" s="28" t="s">
        <v>960</v>
      </c>
      <c r="E110" s="28" t="s">
        <v>526</v>
      </c>
      <c r="F110" s="85">
        <v>10000000</v>
      </c>
      <c r="G110" s="29">
        <v>0.5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44896</v>
      </c>
      <c r="B111" s="29" t="s">
        <v>958</v>
      </c>
      <c r="C111" s="28" t="s">
        <v>959</v>
      </c>
      <c r="D111" s="28" t="s">
        <v>961</v>
      </c>
      <c r="E111" s="28" t="s">
        <v>526</v>
      </c>
      <c r="F111" s="85">
        <v>9000000</v>
      </c>
      <c r="G111" s="29">
        <v>0.5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44896</v>
      </c>
      <c r="B112" s="29" t="s">
        <v>962</v>
      </c>
      <c r="C112" s="28" t="s">
        <v>963</v>
      </c>
      <c r="D112" s="28" t="s">
        <v>911</v>
      </c>
      <c r="E112" s="28" t="s">
        <v>526</v>
      </c>
      <c r="F112" s="85">
        <v>1319634</v>
      </c>
      <c r="G112" s="29">
        <v>5.73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44896</v>
      </c>
      <c r="B113" s="29" t="s">
        <v>962</v>
      </c>
      <c r="C113" s="28" t="s">
        <v>963</v>
      </c>
      <c r="D113" s="28" t="s">
        <v>1092</v>
      </c>
      <c r="E113" s="28" t="s">
        <v>526</v>
      </c>
      <c r="F113" s="85">
        <v>1000000</v>
      </c>
      <c r="G113" s="29">
        <v>5.75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44896</v>
      </c>
      <c r="B114" s="29" t="s">
        <v>1047</v>
      </c>
      <c r="C114" s="28" t="s">
        <v>1048</v>
      </c>
      <c r="D114" s="28" t="s">
        <v>882</v>
      </c>
      <c r="E114" s="28" t="s">
        <v>526</v>
      </c>
      <c r="F114" s="85">
        <v>52575</v>
      </c>
      <c r="G114" s="29">
        <v>69.31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44896</v>
      </c>
      <c r="B115" s="29" t="s">
        <v>1049</v>
      </c>
      <c r="C115" s="28" t="s">
        <v>1050</v>
      </c>
      <c r="D115" s="28" t="s">
        <v>1051</v>
      </c>
      <c r="E115" s="28" t="s">
        <v>526</v>
      </c>
      <c r="F115" s="85">
        <v>49575</v>
      </c>
      <c r="G115" s="29">
        <v>829.59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44896</v>
      </c>
      <c r="B116" s="29" t="s">
        <v>1052</v>
      </c>
      <c r="C116" s="28" t="s">
        <v>1053</v>
      </c>
      <c r="D116" s="28" t="s">
        <v>954</v>
      </c>
      <c r="E116" s="28" t="s">
        <v>526</v>
      </c>
      <c r="F116" s="85">
        <v>355600</v>
      </c>
      <c r="G116" s="29">
        <v>111.15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44896</v>
      </c>
      <c r="B117" s="29" t="s">
        <v>1052</v>
      </c>
      <c r="C117" s="28" t="s">
        <v>1053</v>
      </c>
      <c r="D117" s="28" t="s">
        <v>939</v>
      </c>
      <c r="E117" s="28" t="s">
        <v>526</v>
      </c>
      <c r="F117" s="85">
        <v>418431</v>
      </c>
      <c r="G117" s="29">
        <v>111.05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44896</v>
      </c>
      <c r="B118" s="29" t="s">
        <v>1054</v>
      </c>
      <c r="C118" s="28" t="s">
        <v>1055</v>
      </c>
      <c r="D118" s="28" t="s">
        <v>1056</v>
      </c>
      <c r="E118" s="28" t="s">
        <v>526</v>
      </c>
      <c r="F118" s="85">
        <v>59200</v>
      </c>
      <c r="G118" s="29">
        <v>42.06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44896</v>
      </c>
      <c r="B119" s="29" t="s">
        <v>965</v>
      </c>
      <c r="C119" s="28" t="s">
        <v>966</v>
      </c>
      <c r="D119" s="28" t="s">
        <v>1060</v>
      </c>
      <c r="E119" s="28" t="s">
        <v>526</v>
      </c>
      <c r="F119" s="85">
        <v>142443</v>
      </c>
      <c r="G119" s="29">
        <v>484.56</v>
      </c>
      <c r="H119" s="29" t="s">
        <v>796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44896</v>
      </c>
      <c r="B120" s="29" t="s">
        <v>965</v>
      </c>
      <c r="C120" s="28" t="s">
        <v>966</v>
      </c>
      <c r="D120" s="28" t="s">
        <v>939</v>
      </c>
      <c r="E120" s="28" t="s">
        <v>526</v>
      </c>
      <c r="F120" s="85">
        <v>178245</v>
      </c>
      <c r="G120" s="29">
        <v>481.64</v>
      </c>
      <c r="H120" s="29" t="s">
        <v>796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44896</v>
      </c>
      <c r="B121" s="29" t="s">
        <v>965</v>
      </c>
      <c r="C121" s="28" t="s">
        <v>966</v>
      </c>
      <c r="D121" s="28" t="s">
        <v>904</v>
      </c>
      <c r="E121" s="28" t="s">
        <v>526</v>
      </c>
      <c r="F121" s="85">
        <v>147638</v>
      </c>
      <c r="G121" s="29">
        <v>480.91</v>
      </c>
      <c r="H121" s="29" t="s">
        <v>796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44896</v>
      </c>
      <c r="B122" s="29" t="s">
        <v>965</v>
      </c>
      <c r="C122" s="28" t="s">
        <v>966</v>
      </c>
      <c r="D122" s="28" t="s">
        <v>1061</v>
      </c>
      <c r="E122" s="28" t="s">
        <v>526</v>
      </c>
      <c r="F122" s="85">
        <v>107236</v>
      </c>
      <c r="G122" s="29">
        <v>484.49</v>
      </c>
      <c r="H122" s="29" t="s">
        <v>796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44896</v>
      </c>
      <c r="B123" s="29" t="s">
        <v>928</v>
      </c>
      <c r="C123" s="28" t="s">
        <v>929</v>
      </c>
      <c r="D123" s="28" t="s">
        <v>939</v>
      </c>
      <c r="E123" s="28" t="s">
        <v>526</v>
      </c>
      <c r="F123" s="85">
        <v>65175</v>
      </c>
      <c r="G123" s="29">
        <v>495.17</v>
      </c>
      <c r="H123" s="29" t="s">
        <v>796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44896</v>
      </c>
      <c r="B124" s="29" t="s">
        <v>1062</v>
      </c>
      <c r="C124" s="28" t="s">
        <v>1063</v>
      </c>
      <c r="D124" s="28" t="s">
        <v>904</v>
      </c>
      <c r="E124" s="28" t="s">
        <v>526</v>
      </c>
      <c r="F124" s="85">
        <v>189347</v>
      </c>
      <c r="G124" s="29">
        <v>110.5</v>
      </c>
      <c r="H124" s="29" t="s">
        <v>796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44896</v>
      </c>
      <c r="B125" s="29" t="s">
        <v>1064</v>
      </c>
      <c r="C125" s="28" t="s">
        <v>1065</v>
      </c>
      <c r="D125" s="28" t="s">
        <v>1067</v>
      </c>
      <c r="E125" s="28" t="s">
        <v>526</v>
      </c>
      <c r="F125" s="85">
        <v>32000</v>
      </c>
      <c r="G125" s="29">
        <v>77.8</v>
      </c>
      <c r="H125" s="29" t="s">
        <v>796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>
        <v>44896</v>
      </c>
      <c r="B126" s="29" t="s">
        <v>1064</v>
      </c>
      <c r="C126" s="28" t="s">
        <v>1065</v>
      </c>
      <c r="D126" s="28" t="s">
        <v>1066</v>
      </c>
      <c r="E126" s="28" t="s">
        <v>526</v>
      </c>
      <c r="F126" s="85">
        <v>20000</v>
      </c>
      <c r="G126" s="29">
        <v>77.8</v>
      </c>
      <c r="H126" s="29" t="s">
        <v>796</v>
      </c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>
        <v>44896</v>
      </c>
      <c r="B127" s="29" t="s">
        <v>1068</v>
      </c>
      <c r="C127" s="28" t="s">
        <v>1069</v>
      </c>
      <c r="D127" s="28" t="s">
        <v>1070</v>
      </c>
      <c r="E127" s="28" t="s">
        <v>526</v>
      </c>
      <c r="F127" s="85">
        <v>126107</v>
      </c>
      <c r="G127" s="29">
        <v>329.95</v>
      </c>
      <c r="H127" s="29" t="s">
        <v>796</v>
      </c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>
        <v>44896</v>
      </c>
      <c r="B128" s="29" t="s">
        <v>940</v>
      </c>
      <c r="C128" s="28" t="s">
        <v>941</v>
      </c>
      <c r="D128" s="28" t="s">
        <v>1093</v>
      </c>
      <c r="E128" s="28" t="s">
        <v>526</v>
      </c>
      <c r="F128" s="85">
        <v>48000</v>
      </c>
      <c r="G128" s="29">
        <v>92.87</v>
      </c>
      <c r="H128" s="29" t="s">
        <v>796</v>
      </c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>
        <v>44896</v>
      </c>
      <c r="B129" s="29" t="s">
        <v>940</v>
      </c>
      <c r="C129" s="28" t="s">
        <v>941</v>
      </c>
      <c r="D129" s="28" t="s">
        <v>1071</v>
      </c>
      <c r="E129" s="28" t="s">
        <v>526</v>
      </c>
      <c r="F129" s="85">
        <v>25600</v>
      </c>
      <c r="G129" s="29">
        <v>91.98</v>
      </c>
      <c r="H129" s="29" t="s">
        <v>796</v>
      </c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>
        <v>44896</v>
      </c>
      <c r="B130" s="29" t="s">
        <v>940</v>
      </c>
      <c r="C130" s="28" t="s">
        <v>941</v>
      </c>
      <c r="D130" s="28" t="s">
        <v>904</v>
      </c>
      <c r="E130" s="28" t="s">
        <v>526</v>
      </c>
      <c r="F130" s="85">
        <v>116800</v>
      </c>
      <c r="G130" s="29">
        <v>93.13</v>
      </c>
      <c r="H130" s="29" t="s">
        <v>796</v>
      </c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>
        <v>44896</v>
      </c>
      <c r="B131" s="29" t="s">
        <v>920</v>
      </c>
      <c r="C131" s="28" t="s">
        <v>921</v>
      </c>
      <c r="D131" s="28" t="s">
        <v>969</v>
      </c>
      <c r="E131" s="28" t="s">
        <v>526</v>
      </c>
      <c r="F131" s="85">
        <v>250000</v>
      </c>
      <c r="G131" s="29">
        <v>16.100000000000001</v>
      </c>
      <c r="H131" s="29" t="s">
        <v>796</v>
      </c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>
        <v>44896</v>
      </c>
      <c r="B132" s="29" t="s">
        <v>1094</v>
      </c>
      <c r="C132" s="28" t="s">
        <v>1095</v>
      </c>
      <c r="D132" s="28" t="s">
        <v>1096</v>
      </c>
      <c r="E132" s="28" t="s">
        <v>526</v>
      </c>
      <c r="F132" s="85">
        <v>300000</v>
      </c>
      <c r="G132" s="29">
        <v>14.25</v>
      </c>
      <c r="H132" s="29" t="s">
        <v>796</v>
      </c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>
        <v>44896</v>
      </c>
      <c r="B133" s="29" t="s">
        <v>923</v>
      </c>
      <c r="C133" s="28" t="s">
        <v>924</v>
      </c>
      <c r="D133" s="28" t="s">
        <v>968</v>
      </c>
      <c r="E133" s="28" t="s">
        <v>526</v>
      </c>
      <c r="F133" s="85">
        <v>98353</v>
      </c>
      <c r="G133" s="29">
        <v>112.05</v>
      </c>
      <c r="H133" s="29" t="s">
        <v>796</v>
      </c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>
        <v>44896</v>
      </c>
      <c r="B134" s="29" t="s">
        <v>1072</v>
      </c>
      <c r="C134" s="28" t="s">
        <v>1073</v>
      </c>
      <c r="D134" s="28" t="s">
        <v>1097</v>
      </c>
      <c r="E134" s="28" t="s">
        <v>526</v>
      </c>
      <c r="F134" s="85">
        <v>738000</v>
      </c>
      <c r="G134" s="29">
        <v>72.55</v>
      </c>
      <c r="H134" s="29" t="s">
        <v>796</v>
      </c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>
        <v>44896</v>
      </c>
      <c r="B135" s="29" t="s">
        <v>1072</v>
      </c>
      <c r="C135" s="28" t="s">
        <v>1073</v>
      </c>
      <c r="D135" s="28" t="s">
        <v>1098</v>
      </c>
      <c r="E135" s="28" t="s">
        <v>526</v>
      </c>
      <c r="F135" s="85">
        <v>762000</v>
      </c>
      <c r="G135" s="29">
        <v>72.55</v>
      </c>
      <c r="H135" s="29" t="s">
        <v>796</v>
      </c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>
        <v>44896</v>
      </c>
      <c r="B136" s="29" t="s">
        <v>1077</v>
      </c>
      <c r="C136" s="28" t="s">
        <v>1078</v>
      </c>
      <c r="D136" s="28" t="s">
        <v>967</v>
      </c>
      <c r="E136" s="28" t="s">
        <v>526</v>
      </c>
      <c r="F136" s="85">
        <v>164602</v>
      </c>
      <c r="G136" s="29">
        <v>34.549999999999997</v>
      </c>
      <c r="H136" s="29" t="s">
        <v>796</v>
      </c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>
        <v>44896</v>
      </c>
      <c r="B137" s="29" t="s">
        <v>1079</v>
      </c>
      <c r="C137" s="28" t="s">
        <v>1080</v>
      </c>
      <c r="D137" s="28" t="s">
        <v>1081</v>
      </c>
      <c r="E137" s="28" t="s">
        <v>526</v>
      </c>
      <c r="F137" s="85">
        <v>93440</v>
      </c>
      <c r="G137" s="29">
        <v>653.48</v>
      </c>
      <c r="H137" s="29" t="s">
        <v>796</v>
      </c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>
        <v>44896</v>
      </c>
      <c r="B138" s="29" t="s">
        <v>1079</v>
      </c>
      <c r="C138" s="28" t="s">
        <v>1080</v>
      </c>
      <c r="D138" s="28" t="s">
        <v>1082</v>
      </c>
      <c r="E138" s="28" t="s">
        <v>526</v>
      </c>
      <c r="F138" s="85">
        <v>74437</v>
      </c>
      <c r="G138" s="29">
        <v>654.32000000000005</v>
      </c>
      <c r="H138" s="29" t="s">
        <v>796</v>
      </c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>
        <v>44896</v>
      </c>
      <c r="B139" s="29" t="s">
        <v>1079</v>
      </c>
      <c r="C139" s="28" t="s">
        <v>1080</v>
      </c>
      <c r="D139" s="28" t="s">
        <v>996</v>
      </c>
      <c r="E139" s="28" t="s">
        <v>526</v>
      </c>
      <c r="F139" s="85">
        <v>107513</v>
      </c>
      <c r="G139" s="29">
        <v>677.27</v>
      </c>
      <c r="H139" s="29" t="s">
        <v>796</v>
      </c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>
        <v>44896</v>
      </c>
      <c r="B140" s="29" t="s">
        <v>1079</v>
      </c>
      <c r="C140" s="28" t="s">
        <v>1080</v>
      </c>
      <c r="D140" s="28" t="s">
        <v>1099</v>
      </c>
      <c r="E140" s="28" t="s">
        <v>526</v>
      </c>
      <c r="F140" s="85">
        <v>664397</v>
      </c>
      <c r="G140" s="29">
        <v>651.76</v>
      </c>
      <c r="H140" s="29" t="s">
        <v>796</v>
      </c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>
        <v>44896</v>
      </c>
      <c r="B141" s="29" t="s">
        <v>1085</v>
      </c>
      <c r="C141" s="28" t="s">
        <v>1086</v>
      </c>
      <c r="D141" s="28" t="s">
        <v>1087</v>
      </c>
      <c r="E141" s="28" t="s">
        <v>526</v>
      </c>
      <c r="F141" s="85">
        <v>770485</v>
      </c>
      <c r="G141" s="29">
        <v>3.45</v>
      </c>
      <c r="H141" s="29" t="s">
        <v>796</v>
      </c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41"/>
  <sheetViews>
    <sheetView zoomScale="85" zoomScaleNormal="85" workbookViewId="0">
      <selection activeCell="K58" sqref="K5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877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29"/>
      <c r="D10" s="330" t="s">
        <v>88</v>
      </c>
      <c r="E10" s="331" t="s">
        <v>893</v>
      </c>
      <c r="F10" s="212">
        <v>1607</v>
      </c>
      <c r="G10" s="212">
        <v>1517</v>
      </c>
      <c r="H10" s="212"/>
      <c r="I10" s="332" t="s">
        <v>843</v>
      </c>
      <c r="J10" s="243" t="s">
        <v>543</v>
      </c>
      <c r="K10" s="243"/>
      <c r="L10" s="244"/>
      <c r="M10" s="245"/>
      <c r="N10" s="243"/>
      <c r="O10" s="266"/>
      <c r="P10" s="243"/>
      <c r="Q10" s="208"/>
      <c r="R10" s="208" t="s">
        <v>541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47">
        <v>2</v>
      </c>
      <c r="B11" s="348">
        <v>44840</v>
      </c>
      <c r="C11" s="349"/>
      <c r="D11" s="350" t="s">
        <v>125</v>
      </c>
      <c r="E11" s="351" t="s">
        <v>893</v>
      </c>
      <c r="F11" s="352">
        <v>1150.5</v>
      </c>
      <c r="G11" s="352">
        <v>1075</v>
      </c>
      <c r="H11" s="352">
        <v>1217.5</v>
      </c>
      <c r="I11" s="353" t="s">
        <v>844</v>
      </c>
      <c r="J11" s="283" t="s">
        <v>637</v>
      </c>
      <c r="K11" s="283">
        <f t="shared" ref="K11" si="0">H11-F11</f>
        <v>67</v>
      </c>
      <c r="L11" s="354">
        <f t="shared" ref="L11" si="1">(F11*-0.7)/100</f>
        <v>-8.0534999999999997</v>
      </c>
      <c r="M11" s="355">
        <f t="shared" ref="M11" si="2">(K11+L11)/F11</f>
        <v>5.1235549760973491E-2</v>
      </c>
      <c r="N11" s="283" t="s">
        <v>540</v>
      </c>
      <c r="O11" s="356">
        <v>44896</v>
      </c>
      <c r="P11" s="283"/>
      <c r="Q11" s="208"/>
      <c r="R11" s="208" t="s">
        <v>541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336">
        <v>3</v>
      </c>
      <c r="B12" s="337">
        <v>44861</v>
      </c>
      <c r="C12" s="338"/>
      <c r="D12" s="339" t="s">
        <v>55</v>
      </c>
      <c r="E12" s="340" t="s">
        <v>542</v>
      </c>
      <c r="F12" s="341">
        <v>147</v>
      </c>
      <c r="G12" s="341">
        <v>137</v>
      </c>
      <c r="H12" s="341">
        <v>154</v>
      </c>
      <c r="I12" s="342" t="s">
        <v>875</v>
      </c>
      <c r="J12" s="343" t="s">
        <v>876</v>
      </c>
      <c r="K12" s="343">
        <f t="shared" ref="K12" si="3">H12-F12</f>
        <v>7</v>
      </c>
      <c r="L12" s="344">
        <f t="shared" ref="L12" si="4">(F12*-0.7)/100</f>
        <v>-1.0289999999999999</v>
      </c>
      <c r="M12" s="345">
        <f t="shared" ref="M12" si="5">(K12+L12)/F12</f>
        <v>4.0619047619047617E-2</v>
      </c>
      <c r="N12" s="343" t="s">
        <v>540</v>
      </c>
      <c r="O12" s="346">
        <v>44866</v>
      </c>
      <c r="P12" s="343"/>
      <c r="Q12" s="208"/>
      <c r="R12" s="208" t="s">
        <v>806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6">
        <v>4</v>
      </c>
      <c r="B13" s="315">
        <v>44867</v>
      </c>
      <c r="C13" s="296"/>
      <c r="D13" s="297" t="s">
        <v>878</v>
      </c>
      <c r="E13" s="298" t="s">
        <v>542</v>
      </c>
      <c r="F13" s="305" t="s">
        <v>879</v>
      </c>
      <c r="G13" s="305">
        <v>790</v>
      </c>
      <c r="H13" s="305"/>
      <c r="I13" s="299" t="s">
        <v>880</v>
      </c>
      <c r="J13" s="309" t="s">
        <v>543</v>
      </c>
      <c r="K13" s="309"/>
      <c r="L13" s="290"/>
      <c r="M13" s="291"/>
      <c r="N13" s="309"/>
      <c r="O13" s="292"/>
      <c r="P13" s="309"/>
      <c r="Q13" s="208"/>
      <c r="R13" s="208" t="s">
        <v>541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341">
        <v>5</v>
      </c>
      <c r="B14" s="368">
        <v>44876</v>
      </c>
      <c r="C14" s="338"/>
      <c r="D14" s="339" t="s">
        <v>207</v>
      </c>
      <c r="E14" s="340" t="s">
        <v>542</v>
      </c>
      <c r="F14" s="341">
        <v>6800</v>
      </c>
      <c r="G14" s="341">
        <v>6340</v>
      </c>
      <c r="H14" s="341">
        <v>7160</v>
      </c>
      <c r="I14" s="342" t="s">
        <v>883</v>
      </c>
      <c r="J14" s="343" t="s">
        <v>970</v>
      </c>
      <c r="K14" s="343">
        <f t="shared" ref="K14" si="6">H14-F14</f>
        <v>360</v>
      </c>
      <c r="L14" s="344">
        <f t="shared" ref="L14" si="7">(F14*-0.7)/100</f>
        <v>-47.6</v>
      </c>
      <c r="M14" s="345">
        <f t="shared" ref="M14" si="8">(K14+L14)/F14</f>
        <v>4.5941176470588235E-2</v>
      </c>
      <c r="N14" s="343" t="s">
        <v>540</v>
      </c>
      <c r="O14" s="346">
        <v>44896</v>
      </c>
      <c r="P14" s="343"/>
      <c r="Q14" s="208"/>
      <c r="R14" s="208" t="s">
        <v>541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36">
        <v>6</v>
      </c>
      <c r="B15" s="337">
        <v>44880</v>
      </c>
      <c r="C15" s="338"/>
      <c r="D15" s="339" t="s">
        <v>364</v>
      </c>
      <c r="E15" s="340" t="s">
        <v>542</v>
      </c>
      <c r="F15" s="341">
        <v>3425</v>
      </c>
      <c r="G15" s="341">
        <v>3170</v>
      </c>
      <c r="H15" s="341">
        <v>3570</v>
      </c>
      <c r="I15" s="342" t="s">
        <v>886</v>
      </c>
      <c r="J15" s="343" t="s">
        <v>888</v>
      </c>
      <c r="K15" s="343">
        <f t="shared" ref="K15" si="9">H15-F15</f>
        <v>145</v>
      </c>
      <c r="L15" s="344">
        <f t="shared" ref="L15" si="10">(F15*-0.7)/100</f>
        <v>-23.975000000000001</v>
      </c>
      <c r="M15" s="345">
        <f t="shared" ref="M15" si="11">(K15+L15)/F15</f>
        <v>3.5335766423357666E-2</v>
      </c>
      <c r="N15" s="343" t="s">
        <v>540</v>
      </c>
      <c r="O15" s="346">
        <v>44882</v>
      </c>
      <c r="P15" s="343"/>
      <c r="Q15" s="208"/>
      <c r="R15" s="208" t="s">
        <v>541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286">
        <v>7</v>
      </c>
      <c r="B16" s="361">
        <v>44883</v>
      </c>
      <c r="C16" s="296"/>
      <c r="D16" s="297" t="s">
        <v>804</v>
      </c>
      <c r="E16" s="298" t="s">
        <v>542</v>
      </c>
      <c r="F16" s="305" t="s">
        <v>889</v>
      </c>
      <c r="G16" s="305">
        <v>369</v>
      </c>
      <c r="H16" s="305"/>
      <c r="I16" s="299" t="s">
        <v>890</v>
      </c>
      <c r="J16" s="309" t="s">
        <v>543</v>
      </c>
      <c r="K16" s="309"/>
      <c r="L16" s="290"/>
      <c r="M16" s="291"/>
      <c r="N16" s="309"/>
      <c r="O16" s="292"/>
      <c r="P16" s="309"/>
      <c r="Q16" s="208"/>
      <c r="R16" s="208" t="s">
        <v>541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36">
        <v>8</v>
      </c>
      <c r="B17" s="337">
        <v>44886</v>
      </c>
      <c r="C17" s="338"/>
      <c r="D17" s="339" t="s">
        <v>146</v>
      </c>
      <c r="E17" s="340" t="s">
        <v>542</v>
      </c>
      <c r="F17" s="341">
        <v>4800</v>
      </c>
      <c r="G17" s="341">
        <v>4540</v>
      </c>
      <c r="H17" s="341">
        <v>4990</v>
      </c>
      <c r="I17" s="342" t="s">
        <v>892</v>
      </c>
      <c r="J17" s="343" t="s">
        <v>918</v>
      </c>
      <c r="K17" s="343">
        <f t="shared" ref="K17" si="12">H17-F17</f>
        <v>190</v>
      </c>
      <c r="L17" s="344">
        <f t="shared" ref="L17" si="13">(F17*-0.7)/100</f>
        <v>-33.6</v>
      </c>
      <c r="M17" s="345">
        <f t="shared" ref="M17" si="14">(K17+L17)/F17</f>
        <v>3.2583333333333332E-2</v>
      </c>
      <c r="N17" s="343" t="s">
        <v>540</v>
      </c>
      <c r="O17" s="346">
        <v>44893</v>
      </c>
      <c r="P17" s="343"/>
      <c r="Q17" s="208"/>
      <c r="R17" s="208" t="s">
        <v>541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286">
        <v>9</v>
      </c>
      <c r="B18" s="361">
        <v>44890</v>
      </c>
      <c r="C18" s="296"/>
      <c r="D18" s="297" t="s">
        <v>273</v>
      </c>
      <c r="E18" s="298" t="s">
        <v>542</v>
      </c>
      <c r="F18" s="305" t="s">
        <v>914</v>
      </c>
      <c r="G18" s="305">
        <v>5250</v>
      </c>
      <c r="H18" s="305"/>
      <c r="I18" s="299" t="s">
        <v>915</v>
      </c>
      <c r="J18" s="309" t="s">
        <v>543</v>
      </c>
      <c r="K18" s="309"/>
      <c r="L18" s="290"/>
      <c r="M18" s="291"/>
      <c r="N18" s="309"/>
      <c r="O18" s="292"/>
      <c r="P18" s="309"/>
      <c r="Q18" s="208"/>
      <c r="R18" s="208" t="s">
        <v>541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286">
        <v>10</v>
      </c>
      <c r="B19" s="361">
        <v>44890</v>
      </c>
      <c r="C19" s="296"/>
      <c r="D19" s="297" t="s">
        <v>868</v>
      </c>
      <c r="E19" s="298" t="s">
        <v>542</v>
      </c>
      <c r="F19" s="305" t="s">
        <v>916</v>
      </c>
      <c r="G19" s="305">
        <v>379</v>
      </c>
      <c r="H19" s="305"/>
      <c r="I19" s="299" t="s">
        <v>905</v>
      </c>
      <c r="J19" s="309" t="s">
        <v>543</v>
      </c>
      <c r="K19" s="309"/>
      <c r="L19" s="290"/>
      <c r="M19" s="291"/>
      <c r="N19" s="309"/>
      <c r="O19" s="292"/>
      <c r="P19" s="309"/>
      <c r="Q19" s="208"/>
      <c r="R19" s="208" t="s">
        <v>541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6">
        <v>11</v>
      </c>
      <c r="B20" s="361">
        <v>44896</v>
      </c>
      <c r="C20" s="296"/>
      <c r="D20" s="297" t="s">
        <v>129</v>
      </c>
      <c r="E20" s="298" t="s">
        <v>542</v>
      </c>
      <c r="F20" s="305" t="s">
        <v>971</v>
      </c>
      <c r="G20" s="305">
        <v>412</v>
      </c>
      <c r="H20" s="305"/>
      <c r="I20" s="299" t="s">
        <v>972</v>
      </c>
      <c r="J20" s="309" t="s">
        <v>543</v>
      </c>
      <c r="K20" s="309"/>
      <c r="L20" s="290"/>
      <c r="M20" s="291"/>
      <c r="N20" s="309"/>
      <c r="O20" s="292"/>
      <c r="P20" s="309"/>
      <c r="Q20" s="208"/>
      <c r="R20" s="208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6">
        <v>12</v>
      </c>
      <c r="B21" s="361">
        <v>44896</v>
      </c>
      <c r="C21" s="296"/>
      <c r="D21" s="297" t="s">
        <v>258</v>
      </c>
      <c r="E21" s="298" t="s">
        <v>542</v>
      </c>
      <c r="F21" s="305" t="s">
        <v>973</v>
      </c>
      <c r="G21" s="305">
        <v>247</v>
      </c>
      <c r="H21" s="305"/>
      <c r="I21" s="299" t="s">
        <v>974</v>
      </c>
      <c r="J21" s="309" t="s">
        <v>543</v>
      </c>
      <c r="K21" s="309"/>
      <c r="L21" s="290"/>
      <c r="M21" s="291"/>
      <c r="N21" s="309"/>
      <c r="O21" s="292"/>
      <c r="P21" s="309"/>
      <c r="Q21" s="208"/>
      <c r="R21" s="208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6">
        <v>13</v>
      </c>
      <c r="B22" s="361">
        <v>44896</v>
      </c>
      <c r="C22" s="296"/>
      <c r="D22" s="297" t="s">
        <v>199</v>
      </c>
      <c r="E22" s="298" t="s">
        <v>542</v>
      </c>
      <c r="F22" s="305" t="s">
        <v>975</v>
      </c>
      <c r="G22" s="305">
        <v>3140</v>
      </c>
      <c r="H22" s="305"/>
      <c r="I22" s="299" t="s">
        <v>886</v>
      </c>
      <c r="J22" s="309" t="s">
        <v>543</v>
      </c>
      <c r="K22" s="309"/>
      <c r="L22" s="290"/>
      <c r="M22" s="291"/>
      <c r="N22" s="309"/>
      <c r="O22" s="292"/>
      <c r="P22" s="309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88"/>
      <c r="B23" s="287"/>
      <c r="C23" s="296"/>
      <c r="D23" s="297"/>
      <c r="E23" s="298"/>
      <c r="F23" s="288"/>
      <c r="G23" s="288"/>
      <c r="H23" s="288"/>
      <c r="I23" s="299"/>
      <c r="J23" s="289"/>
      <c r="K23" s="289"/>
      <c r="L23" s="290"/>
      <c r="M23" s="291"/>
      <c r="N23" s="289"/>
      <c r="O23" s="292"/>
      <c r="P23" s="290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544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545</v>
      </c>
      <c r="B27" s="109"/>
      <c r="C27" s="109"/>
      <c r="D27" s="109"/>
      <c r="E27" s="41"/>
      <c r="F27" s="117" t="s">
        <v>546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547</v>
      </c>
      <c r="B28" s="109"/>
      <c r="C28" s="109"/>
      <c r="D28" s="109" t="s">
        <v>795</v>
      </c>
      <c r="E28" s="6"/>
      <c r="F28" s="117" t="s">
        <v>548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549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21" t="s">
        <v>16</v>
      </c>
      <c r="B31" s="321" t="s">
        <v>517</v>
      </c>
      <c r="C31" s="321"/>
      <c r="D31" s="249" t="s">
        <v>528</v>
      </c>
      <c r="E31" s="321" t="s">
        <v>529</v>
      </c>
      <c r="F31" s="321" t="s">
        <v>530</v>
      </c>
      <c r="G31" s="321" t="s">
        <v>550</v>
      </c>
      <c r="H31" s="321" t="s">
        <v>532</v>
      </c>
      <c r="I31" s="321" t="s">
        <v>533</v>
      </c>
      <c r="J31" s="96" t="s">
        <v>534</v>
      </c>
      <c r="K31" s="94" t="s">
        <v>551</v>
      </c>
      <c r="L31" s="130" t="s">
        <v>536</v>
      </c>
      <c r="M31" s="96" t="s">
        <v>537</v>
      </c>
      <c r="N31" s="93" t="s">
        <v>538</v>
      </c>
      <c r="O31" s="249" t="s">
        <v>539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295" customFormat="1" ht="13.5" customHeight="1">
      <c r="A32" s="305">
        <v>1</v>
      </c>
      <c r="B32" s="306">
        <v>44888</v>
      </c>
      <c r="C32" s="296"/>
      <c r="D32" s="297" t="s">
        <v>767</v>
      </c>
      <c r="E32" s="298" t="s">
        <v>542</v>
      </c>
      <c r="F32" s="305" t="s">
        <v>899</v>
      </c>
      <c r="G32" s="305">
        <v>1440</v>
      </c>
      <c r="H32" s="305"/>
      <c r="I32" s="299" t="s">
        <v>874</v>
      </c>
      <c r="J32" s="309" t="s">
        <v>543</v>
      </c>
      <c r="K32" s="309"/>
      <c r="L32" s="290"/>
      <c r="M32" s="291"/>
      <c r="N32" s="309"/>
      <c r="O32" s="292"/>
      <c r="P32" s="362"/>
      <c r="Q32" s="247"/>
      <c r="R32" s="248" t="s">
        <v>806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3"/>
      <c r="AJ32" s="294"/>
      <c r="AK32" s="294"/>
      <c r="AL32" s="294"/>
    </row>
    <row r="33" spans="1:38" s="295" customFormat="1" ht="13.5" customHeight="1">
      <c r="A33" s="305">
        <v>2</v>
      </c>
      <c r="B33" s="306">
        <v>44888</v>
      </c>
      <c r="C33" s="296"/>
      <c r="D33" s="297" t="s">
        <v>64</v>
      </c>
      <c r="E33" s="298" t="s">
        <v>542</v>
      </c>
      <c r="F33" s="305" t="s">
        <v>900</v>
      </c>
      <c r="G33" s="305">
        <v>1595</v>
      </c>
      <c r="H33" s="305"/>
      <c r="I33" s="299" t="s">
        <v>901</v>
      </c>
      <c r="J33" s="309" t="s">
        <v>543</v>
      </c>
      <c r="K33" s="309"/>
      <c r="L33" s="290"/>
      <c r="M33" s="291"/>
      <c r="N33" s="309"/>
      <c r="O33" s="292"/>
      <c r="P33" s="362"/>
      <c r="Q33" s="247"/>
      <c r="R33" s="248" t="s">
        <v>541</v>
      </c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3"/>
      <c r="AJ33" s="294"/>
      <c r="AK33" s="294"/>
      <c r="AL33" s="294"/>
    </row>
    <row r="34" spans="1:38" s="295" customFormat="1" ht="13.5" customHeight="1">
      <c r="A34" s="305">
        <v>3</v>
      </c>
      <c r="B34" s="306">
        <v>44888</v>
      </c>
      <c r="C34" s="296"/>
      <c r="D34" s="297" t="s">
        <v>71</v>
      </c>
      <c r="E34" s="298" t="s">
        <v>542</v>
      </c>
      <c r="F34" s="305" t="s">
        <v>902</v>
      </c>
      <c r="G34" s="305">
        <v>103.5</v>
      </c>
      <c r="H34" s="305"/>
      <c r="I34" s="299" t="s">
        <v>903</v>
      </c>
      <c r="J34" s="309" t="s">
        <v>543</v>
      </c>
      <c r="K34" s="309"/>
      <c r="L34" s="290"/>
      <c r="M34" s="291"/>
      <c r="N34" s="309"/>
      <c r="O34" s="292"/>
      <c r="P34" s="362"/>
      <c r="Q34" s="247"/>
      <c r="R34" s="248" t="s">
        <v>541</v>
      </c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3"/>
      <c r="AJ34" s="294"/>
      <c r="AK34" s="294"/>
      <c r="AL34" s="294"/>
    </row>
    <row r="35" spans="1:38" s="295" customFormat="1" ht="13.5" customHeight="1">
      <c r="A35" s="305"/>
      <c r="B35" s="306"/>
      <c r="C35" s="296"/>
      <c r="D35" s="297"/>
      <c r="E35" s="298"/>
      <c r="F35" s="305"/>
      <c r="G35" s="305"/>
      <c r="H35" s="305"/>
      <c r="I35" s="299"/>
      <c r="J35" s="309"/>
      <c r="K35" s="309"/>
      <c r="L35" s="290"/>
      <c r="M35" s="291"/>
      <c r="N35" s="309"/>
      <c r="O35" s="292"/>
      <c r="P35" s="362"/>
      <c r="Q35" s="247"/>
      <c r="R35" s="24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3"/>
      <c r="AJ35" s="294"/>
      <c r="AK35" s="294"/>
      <c r="AL35" s="294"/>
    </row>
    <row r="36" spans="1:38" s="295" customFormat="1" ht="13.5" customHeight="1">
      <c r="A36" s="305"/>
      <c r="B36" s="306"/>
      <c r="C36" s="296"/>
      <c r="D36" s="297"/>
      <c r="E36" s="298"/>
      <c r="F36" s="305"/>
      <c r="G36" s="305"/>
      <c r="H36" s="305"/>
      <c r="I36" s="299"/>
      <c r="J36" s="309"/>
      <c r="K36" s="309"/>
      <c r="L36" s="290"/>
      <c r="M36" s="291"/>
      <c r="N36" s="309"/>
      <c r="O36" s="292"/>
      <c r="P36" s="362"/>
      <c r="Q36" s="247"/>
      <c r="R36" s="24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293"/>
      <c r="AJ36" s="294"/>
      <c r="AK36" s="294"/>
      <c r="AL36" s="294"/>
    </row>
    <row r="37" spans="1:38" s="295" customFormat="1" ht="15" customHeight="1">
      <c r="A37" s="305"/>
      <c r="B37" s="306"/>
      <c r="C37" s="296"/>
      <c r="D37" s="297"/>
      <c r="E37" s="298"/>
      <c r="F37" s="305"/>
      <c r="G37" s="305"/>
      <c r="H37" s="305"/>
      <c r="I37" s="299"/>
      <c r="J37" s="309"/>
      <c r="K37" s="309"/>
      <c r="L37" s="290"/>
      <c r="M37" s="291"/>
      <c r="N37" s="309"/>
      <c r="O37" s="292"/>
      <c r="P37" s="362"/>
      <c r="Q37" s="247"/>
      <c r="S37" s="208"/>
      <c r="T37" s="208"/>
      <c r="U37" s="208"/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93"/>
      <c r="AJ37" s="294"/>
      <c r="AK37" s="294"/>
      <c r="AL37" s="294"/>
    </row>
    <row r="38" spans="1:38" ht="15" customHeight="1">
      <c r="A38" s="250"/>
      <c r="B38" s="251"/>
      <c r="C38" s="252"/>
      <c r="D38" s="253"/>
      <c r="E38" s="254"/>
      <c r="F38" s="254"/>
      <c r="G38" s="254"/>
      <c r="H38" s="254"/>
      <c r="I38" s="254"/>
      <c r="J38" s="255"/>
      <c r="K38" s="255"/>
      <c r="L38" s="256"/>
      <c r="M38" s="257"/>
      <c r="N38" s="255"/>
      <c r="O38" s="258"/>
      <c r="P38" s="231"/>
      <c r="Q38" s="247"/>
      <c r="R38" s="248"/>
      <c r="S38" s="208"/>
      <c r="T38" s="208"/>
      <c r="U38" s="208"/>
      <c r="V38" s="208"/>
      <c r="W38" s="208"/>
      <c r="X38" s="208"/>
      <c r="Y38" s="208"/>
      <c r="Z38" s="208"/>
      <c r="AA38" s="208"/>
      <c r="AB38" s="208"/>
      <c r="AC38" s="208"/>
      <c r="AD38" s="208"/>
      <c r="AE38" s="208"/>
      <c r="AF38" s="208"/>
      <c r="AG38" s="208"/>
      <c r="AH38" s="1"/>
      <c r="AI38" s="1"/>
      <c r="AJ38" s="1"/>
      <c r="AK38" s="1"/>
      <c r="AL38" s="1"/>
    </row>
    <row r="39" spans="1:38" ht="44.25" customHeight="1">
      <c r="A39" s="109" t="s">
        <v>544</v>
      </c>
      <c r="B39" s="131"/>
      <c r="C39" s="131"/>
      <c r="D39" s="1"/>
      <c r="E39" s="6"/>
      <c r="F39" s="6"/>
      <c r="G39" s="6"/>
      <c r="H39" s="6" t="s">
        <v>556</v>
      </c>
      <c r="I39" s="6"/>
      <c r="J39" s="6"/>
      <c r="K39" s="105"/>
      <c r="L39" s="133"/>
      <c r="M39" s="105"/>
      <c r="N39" s="106"/>
      <c r="O39" s="105"/>
      <c r="P39" s="1"/>
      <c r="Q39" s="1"/>
      <c r="R39" s="6"/>
      <c r="S39" s="1"/>
      <c r="T39" s="1"/>
      <c r="U39" s="1"/>
      <c r="V39" s="1"/>
      <c r="W39" s="1"/>
      <c r="X39" s="1"/>
      <c r="Y39" s="1"/>
      <c r="Z39" s="1"/>
      <c r="AA39" s="1"/>
      <c r="AB39" s="1"/>
      <c r="AC39" s="242"/>
      <c r="AD39" s="242"/>
      <c r="AE39" s="242"/>
      <c r="AF39" s="242"/>
      <c r="AG39" s="242"/>
      <c r="AH39" s="242"/>
    </row>
    <row r="40" spans="1:38" ht="12.75" customHeight="1">
      <c r="A40" s="116" t="s">
        <v>545</v>
      </c>
      <c r="B40" s="109"/>
      <c r="C40" s="109"/>
      <c r="D40" s="109"/>
      <c r="E40" s="41"/>
      <c r="F40" s="117" t="s">
        <v>546</v>
      </c>
      <c r="G40" s="54"/>
      <c r="H40" s="41"/>
      <c r="I40" s="54"/>
      <c r="J40" s="6"/>
      <c r="K40" s="134"/>
      <c r="L40" s="135"/>
      <c r="M40" s="6"/>
      <c r="N40" s="99"/>
      <c r="O40" s="136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4.25" customHeight="1">
      <c r="A41" s="116"/>
      <c r="B41" s="109"/>
      <c r="C41" s="109"/>
      <c r="D41" s="109"/>
      <c r="E41" s="6"/>
      <c r="F41" s="117" t="s">
        <v>548</v>
      </c>
      <c r="G41" s="54"/>
      <c r="H41" s="41"/>
      <c r="I41" s="54"/>
      <c r="J41" s="6"/>
      <c r="K41" s="134"/>
      <c r="L41" s="135"/>
      <c r="M41" s="6"/>
      <c r="N41" s="99"/>
      <c r="O41" s="136"/>
      <c r="P41" s="4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4.25" customHeight="1">
      <c r="A42" s="109"/>
      <c r="B42" s="109"/>
      <c r="C42" s="109"/>
      <c r="D42" s="109"/>
      <c r="E42" s="6"/>
      <c r="F42" s="6"/>
      <c r="G42" s="6"/>
      <c r="H42" s="6"/>
      <c r="I42" s="6"/>
      <c r="J42" s="122"/>
      <c r="K42" s="119"/>
      <c r="L42" s="120"/>
      <c r="M42" s="6"/>
      <c r="N42" s="123"/>
      <c r="O42" s="1"/>
      <c r="P42" s="41"/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.75" customHeight="1">
      <c r="A43" s="137" t="s">
        <v>557</v>
      </c>
      <c r="B43" s="137"/>
      <c r="C43" s="137"/>
      <c r="D43" s="137"/>
      <c r="E43" s="6"/>
      <c r="F43" s="6"/>
      <c r="G43" s="6"/>
      <c r="H43" s="6"/>
      <c r="I43" s="6"/>
      <c r="J43" s="6"/>
      <c r="K43" s="6"/>
      <c r="L43" s="6"/>
      <c r="M43" s="6"/>
      <c r="N43" s="6"/>
      <c r="O43" s="21"/>
      <c r="Q43" s="41"/>
      <c r="R43" s="6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38.25" customHeight="1">
      <c r="A44" s="94" t="s">
        <v>16</v>
      </c>
      <c r="B44" s="94" t="s">
        <v>517</v>
      </c>
      <c r="C44" s="94"/>
      <c r="D44" s="95" t="s">
        <v>528</v>
      </c>
      <c r="E44" s="94" t="s">
        <v>529</v>
      </c>
      <c r="F44" s="94" t="s">
        <v>530</v>
      </c>
      <c r="G44" s="94" t="s">
        <v>550</v>
      </c>
      <c r="H44" s="94" t="s">
        <v>532</v>
      </c>
      <c r="I44" s="94" t="s">
        <v>533</v>
      </c>
      <c r="J44" s="93" t="s">
        <v>534</v>
      </c>
      <c r="K44" s="138" t="s">
        <v>558</v>
      </c>
      <c r="L44" s="96" t="s">
        <v>536</v>
      </c>
      <c r="M44" s="138" t="s">
        <v>559</v>
      </c>
      <c r="N44" s="94" t="s">
        <v>560</v>
      </c>
      <c r="O44" s="93" t="s">
        <v>538</v>
      </c>
      <c r="P44" s="95" t="s">
        <v>539</v>
      </c>
      <c r="Q44" s="41"/>
      <c r="R44" s="6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s="209" customFormat="1" ht="12.75" customHeight="1">
      <c r="A45" s="277">
        <v>1</v>
      </c>
      <c r="B45" s="210">
        <v>44888</v>
      </c>
      <c r="C45" s="333"/>
      <c r="D45" s="333" t="s">
        <v>896</v>
      </c>
      <c r="E45" s="277" t="s">
        <v>542</v>
      </c>
      <c r="F45" s="277" t="s">
        <v>897</v>
      </c>
      <c r="G45" s="277">
        <v>1920</v>
      </c>
      <c r="H45" s="334"/>
      <c r="I45" s="334" t="s">
        <v>898</v>
      </c>
      <c r="J45" s="243" t="s">
        <v>543</v>
      </c>
      <c r="K45" s="213"/>
      <c r="L45" s="232"/>
      <c r="M45" s="233"/>
      <c r="N45" s="213"/>
      <c r="O45" s="243"/>
      <c r="P45" s="210"/>
      <c r="Q45" s="211"/>
      <c r="R45" s="214" t="s">
        <v>541</v>
      </c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54"/>
      <c r="AG45" s="251"/>
      <c r="AH45" s="211"/>
      <c r="AI45" s="211"/>
      <c r="AJ45" s="254"/>
      <c r="AK45" s="254"/>
      <c r="AL45" s="254"/>
    </row>
    <row r="46" spans="1:38" s="209" customFormat="1" ht="12.75" customHeight="1">
      <c r="A46" s="307">
        <v>2</v>
      </c>
      <c r="B46" s="357">
        <v>44890</v>
      </c>
      <c r="C46" s="314"/>
      <c r="D46" s="314" t="s">
        <v>912</v>
      </c>
      <c r="E46" s="307" t="s">
        <v>542</v>
      </c>
      <c r="F46" s="307">
        <v>2088</v>
      </c>
      <c r="G46" s="307">
        <v>2045</v>
      </c>
      <c r="H46" s="308">
        <v>2121</v>
      </c>
      <c r="I46" s="308" t="s">
        <v>913</v>
      </c>
      <c r="J46" s="283" t="s">
        <v>944</v>
      </c>
      <c r="K46" s="282">
        <f t="shared" ref="K46:K47" si="15">H46-F46</f>
        <v>33</v>
      </c>
      <c r="L46" s="284">
        <f t="shared" ref="L46:L47" si="16">(H46*N46)*0.07%</f>
        <v>445.41000000000008</v>
      </c>
      <c r="M46" s="285">
        <f t="shared" ref="M46:M47" si="17">(K46*N46)-L46</f>
        <v>9454.59</v>
      </c>
      <c r="N46" s="282">
        <v>300</v>
      </c>
      <c r="O46" s="283" t="s">
        <v>540</v>
      </c>
      <c r="P46" s="281">
        <v>44896</v>
      </c>
      <c r="Q46" s="211"/>
      <c r="R46" s="214" t="s">
        <v>806</v>
      </c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54"/>
      <c r="AG46" s="251"/>
      <c r="AH46" s="211"/>
      <c r="AI46" s="211"/>
      <c r="AJ46" s="254"/>
      <c r="AK46" s="254"/>
      <c r="AL46" s="254"/>
    </row>
    <row r="47" spans="1:38" s="209" customFormat="1" ht="12.75" customHeight="1">
      <c r="A47" s="307">
        <v>3</v>
      </c>
      <c r="B47" s="357">
        <v>44895</v>
      </c>
      <c r="C47" s="314"/>
      <c r="D47" s="314" t="s">
        <v>946</v>
      </c>
      <c r="E47" s="307" t="s">
        <v>542</v>
      </c>
      <c r="F47" s="307">
        <v>741.5</v>
      </c>
      <c r="G47" s="307">
        <v>730</v>
      </c>
      <c r="H47" s="308">
        <v>754</v>
      </c>
      <c r="I47" s="308" t="s">
        <v>947</v>
      </c>
      <c r="J47" s="283" t="s">
        <v>989</v>
      </c>
      <c r="K47" s="282">
        <f t="shared" si="15"/>
        <v>12.5</v>
      </c>
      <c r="L47" s="284">
        <f t="shared" si="16"/>
        <v>712.53000000000009</v>
      </c>
      <c r="M47" s="285">
        <f t="shared" si="17"/>
        <v>16162.47</v>
      </c>
      <c r="N47" s="282">
        <v>1350</v>
      </c>
      <c r="O47" s="283" t="s">
        <v>540</v>
      </c>
      <c r="P47" s="281">
        <v>44896</v>
      </c>
      <c r="Q47" s="211"/>
      <c r="R47" s="214" t="s">
        <v>806</v>
      </c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54"/>
      <c r="AG47" s="251"/>
      <c r="AH47" s="211"/>
      <c r="AI47" s="211"/>
      <c r="AJ47" s="254"/>
      <c r="AK47" s="254"/>
      <c r="AL47" s="254"/>
    </row>
    <row r="48" spans="1:38" s="209" customFormat="1" ht="12.75" customHeight="1">
      <c r="A48" s="277">
        <v>4</v>
      </c>
      <c r="B48" s="361">
        <v>44896</v>
      </c>
      <c r="C48" s="333"/>
      <c r="D48" s="333" t="s">
        <v>976</v>
      </c>
      <c r="E48" s="277" t="s">
        <v>542</v>
      </c>
      <c r="F48" s="277" t="s">
        <v>977</v>
      </c>
      <c r="G48" s="277">
        <v>1695</v>
      </c>
      <c r="H48" s="334"/>
      <c r="I48" s="334" t="s">
        <v>978</v>
      </c>
      <c r="J48" s="243" t="s">
        <v>543</v>
      </c>
      <c r="K48" s="213"/>
      <c r="L48" s="232"/>
      <c r="M48" s="233"/>
      <c r="N48" s="213"/>
      <c r="O48" s="243"/>
      <c r="P48" s="210"/>
      <c r="Q48" s="211"/>
      <c r="R48" s="214"/>
      <c r="S48" s="208"/>
      <c r="T48" s="208"/>
      <c r="U48" s="208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54"/>
      <c r="AG48" s="251"/>
      <c r="AH48" s="211"/>
      <c r="AI48" s="211"/>
      <c r="AJ48" s="254"/>
      <c r="AK48" s="254"/>
      <c r="AL48" s="254"/>
    </row>
    <row r="49" spans="1:38" s="209" customFormat="1" ht="12.75" customHeight="1">
      <c r="A49" s="277"/>
      <c r="B49" s="306"/>
      <c r="C49" s="333"/>
      <c r="D49" s="333"/>
      <c r="E49" s="277"/>
      <c r="F49" s="277"/>
      <c r="G49" s="277"/>
      <c r="H49" s="334"/>
      <c r="I49" s="334"/>
      <c r="J49" s="243"/>
      <c r="K49" s="213"/>
      <c r="L49" s="232"/>
      <c r="M49" s="233"/>
      <c r="N49" s="213"/>
      <c r="O49" s="243"/>
      <c r="P49" s="210"/>
      <c r="Q49" s="211"/>
      <c r="R49" s="214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54"/>
      <c r="AG49" s="251"/>
      <c r="AH49" s="211"/>
      <c r="AI49" s="211"/>
      <c r="AJ49" s="254"/>
      <c r="AK49" s="254"/>
      <c r="AL49" s="254"/>
    </row>
    <row r="50" spans="1:38" s="209" customFormat="1" ht="12.75" customHeight="1">
      <c r="A50" s="277"/>
      <c r="B50" s="306"/>
      <c r="C50" s="333"/>
      <c r="D50" s="333"/>
      <c r="E50" s="277"/>
      <c r="F50" s="277"/>
      <c r="G50" s="277"/>
      <c r="H50" s="334"/>
      <c r="I50" s="334"/>
      <c r="J50" s="243"/>
      <c r="K50" s="213"/>
      <c r="L50" s="232"/>
      <c r="M50" s="233"/>
      <c r="N50" s="213"/>
      <c r="O50" s="243"/>
      <c r="P50" s="210"/>
      <c r="Q50" s="211"/>
      <c r="R50" s="214"/>
      <c r="S50" s="208"/>
      <c r="T50" s="208"/>
      <c r="U50" s="208"/>
      <c r="V50" s="208"/>
      <c r="W50" s="208"/>
      <c r="X50" s="208"/>
      <c r="Y50" s="208"/>
      <c r="Z50" s="208"/>
      <c r="AA50" s="208"/>
      <c r="AB50" s="208"/>
      <c r="AC50" s="208"/>
      <c r="AD50" s="208"/>
      <c r="AE50" s="208"/>
      <c r="AF50" s="254"/>
      <c r="AG50" s="251"/>
      <c r="AH50" s="211"/>
      <c r="AI50" s="211"/>
      <c r="AJ50" s="254"/>
      <c r="AK50" s="254"/>
      <c r="AL50" s="254"/>
    </row>
    <row r="51" spans="1:38" s="209" customFormat="1" ht="12.75" customHeight="1">
      <c r="A51" s="212"/>
      <c r="B51" s="210"/>
      <c r="C51" s="267"/>
      <c r="D51" s="267"/>
      <c r="E51" s="212"/>
      <c r="F51" s="212"/>
      <c r="G51" s="212"/>
      <c r="H51" s="213"/>
      <c r="I51" s="213"/>
      <c r="J51" s="243"/>
      <c r="K51" s="267"/>
      <c r="L51" s="212"/>
      <c r="M51" s="212"/>
      <c r="N51" s="212"/>
      <c r="O51" s="213"/>
      <c r="P51" s="213"/>
      <c r="Q51" s="211"/>
      <c r="R51" s="214"/>
      <c r="S51" s="208"/>
      <c r="T51" s="208"/>
      <c r="U51" s="208"/>
      <c r="V51" s="208"/>
      <c r="W51" s="208"/>
      <c r="X51" s="208"/>
      <c r="Y51" s="208"/>
      <c r="Z51" s="208"/>
      <c r="AA51" s="208"/>
      <c r="AB51" s="208"/>
      <c r="AC51" s="208"/>
      <c r="AD51" s="208"/>
      <c r="AE51" s="208"/>
      <c r="AF51" s="254"/>
      <c r="AG51" s="251"/>
      <c r="AH51" s="211"/>
      <c r="AI51" s="211"/>
      <c r="AJ51" s="254"/>
      <c r="AK51" s="254"/>
      <c r="AL51" s="254"/>
    </row>
    <row r="52" spans="1:38" ht="13.5" customHeight="1">
      <c r="A52" s="254"/>
      <c r="B52" s="251"/>
      <c r="C52" s="211"/>
      <c r="D52" s="211"/>
      <c r="E52" s="254"/>
      <c r="F52" s="254"/>
      <c r="G52" s="254"/>
      <c r="H52" s="255"/>
      <c r="I52" s="255"/>
      <c r="J52" s="278"/>
      <c r="K52" s="255"/>
      <c r="L52" s="256"/>
      <c r="M52" s="279"/>
      <c r="N52" s="255"/>
      <c r="O52" s="280"/>
      <c r="P52" s="258"/>
      <c r="Q52" s="1"/>
      <c r="R52" s="6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>
      <c r="A53" s="97"/>
      <c r="B53" s="98"/>
      <c r="C53" s="131"/>
      <c r="D53" s="139"/>
      <c r="E53" s="140"/>
      <c r="F53" s="97"/>
      <c r="G53" s="97"/>
      <c r="H53" s="97"/>
      <c r="I53" s="132"/>
      <c r="J53" s="132"/>
      <c r="K53" s="132"/>
      <c r="L53" s="132"/>
      <c r="M53" s="132"/>
      <c r="N53" s="132"/>
      <c r="O53" s="132"/>
      <c r="P53" s="132"/>
      <c r="Q53" s="41"/>
      <c r="R53" s="6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41"/>
      <c r="AG53" s="41"/>
      <c r="AH53" s="41"/>
      <c r="AI53" s="41"/>
      <c r="AJ53" s="41"/>
      <c r="AK53" s="41"/>
      <c r="AL53" s="41"/>
    </row>
    <row r="54" spans="1:38" ht="12.75" customHeight="1">
      <c r="A54" s="141"/>
      <c r="B54" s="98"/>
      <c r="C54" s="99"/>
      <c r="D54" s="142"/>
      <c r="E54" s="102"/>
      <c r="F54" s="102"/>
      <c r="G54" s="102"/>
      <c r="H54" s="102"/>
      <c r="I54" s="102"/>
      <c r="J54" s="6"/>
      <c r="K54" s="102"/>
      <c r="L54" s="102"/>
      <c r="M54" s="6"/>
      <c r="N54" s="1"/>
      <c r="O54" s="99"/>
      <c r="P54" s="41"/>
      <c r="Q54" s="4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41"/>
      <c r="AG54" s="41"/>
      <c r="AH54" s="41"/>
      <c r="AI54" s="41"/>
      <c r="AJ54" s="41"/>
      <c r="AK54" s="41"/>
      <c r="AL54" s="41"/>
    </row>
    <row r="55" spans="1:38" ht="38.25" customHeight="1">
      <c r="A55" s="143" t="s">
        <v>562</v>
      </c>
      <c r="B55" s="143"/>
      <c r="C55" s="143"/>
      <c r="D55" s="143"/>
      <c r="E55" s="144"/>
      <c r="F55" s="102"/>
      <c r="G55" s="102"/>
      <c r="H55" s="102"/>
      <c r="I55" s="102"/>
      <c r="J55" s="1"/>
      <c r="K55" s="6"/>
      <c r="L55" s="6"/>
      <c r="M55" s="6"/>
      <c r="N55" s="1"/>
      <c r="O55" s="1"/>
      <c r="P55" s="41"/>
      <c r="Q55" s="41"/>
      <c r="R55" s="6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41"/>
      <c r="AG55" s="41"/>
      <c r="AH55" s="41"/>
      <c r="AI55" s="41"/>
      <c r="AJ55" s="41"/>
      <c r="AK55" s="41"/>
      <c r="AL55" s="41"/>
    </row>
    <row r="56" spans="1:38" ht="38.25">
      <c r="A56" s="94" t="s">
        <v>16</v>
      </c>
      <c r="B56" s="94" t="s">
        <v>517</v>
      </c>
      <c r="C56" s="94"/>
      <c r="D56" s="95" t="s">
        <v>528</v>
      </c>
      <c r="E56" s="94" t="s">
        <v>529</v>
      </c>
      <c r="F56" s="94" t="s">
        <v>530</v>
      </c>
      <c r="G56" s="94" t="s">
        <v>550</v>
      </c>
      <c r="H56" s="94" t="s">
        <v>532</v>
      </c>
      <c r="I56" s="94" t="s">
        <v>533</v>
      </c>
      <c r="J56" s="93" t="s">
        <v>534</v>
      </c>
      <c r="K56" s="93" t="s">
        <v>563</v>
      </c>
      <c r="L56" s="96" t="s">
        <v>536</v>
      </c>
      <c r="M56" s="138" t="s">
        <v>559</v>
      </c>
      <c r="N56" s="94" t="s">
        <v>560</v>
      </c>
      <c r="O56" s="94" t="s">
        <v>538</v>
      </c>
      <c r="P56" s="95" t="s">
        <v>539</v>
      </c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s="209" customFormat="1" ht="15.6" customHeight="1">
      <c r="A57" s="322">
        <v>1</v>
      </c>
      <c r="B57" s="327">
        <v>44895</v>
      </c>
      <c r="C57" s="328"/>
      <c r="D57" s="328" t="s">
        <v>945</v>
      </c>
      <c r="E57" s="335" t="s">
        <v>542</v>
      </c>
      <c r="F57" s="335">
        <v>48</v>
      </c>
      <c r="G57" s="335">
        <v>10</v>
      </c>
      <c r="H57" s="324">
        <v>10</v>
      </c>
      <c r="I57" s="324" t="s">
        <v>881</v>
      </c>
      <c r="J57" s="323" t="s">
        <v>884</v>
      </c>
      <c r="K57" s="324">
        <f t="shared" ref="K57:K58" si="18">H57-F57</f>
        <v>-38</v>
      </c>
      <c r="L57" s="325">
        <v>100</v>
      </c>
      <c r="M57" s="326">
        <f t="shared" ref="M57:M58" si="19">(K57*N57)-L57</f>
        <v>-2000</v>
      </c>
      <c r="N57" s="324">
        <v>50</v>
      </c>
      <c r="O57" s="323" t="s">
        <v>552</v>
      </c>
      <c r="P57" s="327">
        <v>44896</v>
      </c>
      <c r="Q57" s="208"/>
      <c r="R57" s="214" t="s">
        <v>541</v>
      </c>
      <c r="S57" s="208"/>
      <c r="T57" s="208"/>
      <c r="U57" s="208"/>
      <c r="V57" s="208"/>
      <c r="W57" s="208"/>
      <c r="X57" s="214"/>
      <c r="Y57" s="208"/>
      <c r="Z57" s="208"/>
      <c r="AA57" s="208"/>
      <c r="AB57" s="208"/>
      <c r="AC57" s="208"/>
      <c r="AD57" s="214"/>
      <c r="AE57" s="208"/>
      <c r="AF57" s="208"/>
      <c r="AG57" s="208"/>
      <c r="AH57" s="208"/>
      <c r="AI57" s="208"/>
      <c r="AJ57" s="214"/>
      <c r="AK57" s="208"/>
      <c r="AL57" s="208"/>
    </row>
    <row r="58" spans="1:38" s="209" customFormat="1" ht="15.6" customHeight="1">
      <c r="A58" s="307">
        <v>2</v>
      </c>
      <c r="B58" s="370">
        <v>44896</v>
      </c>
      <c r="C58" s="358"/>
      <c r="D58" s="358" t="s">
        <v>979</v>
      </c>
      <c r="E58" s="359" t="s">
        <v>542</v>
      </c>
      <c r="F58" s="359">
        <v>78</v>
      </c>
      <c r="G58" s="359">
        <v>40</v>
      </c>
      <c r="H58" s="282">
        <v>99</v>
      </c>
      <c r="I58" s="282" t="s">
        <v>980</v>
      </c>
      <c r="J58" s="283" t="s">
        <v>553</v>
      </c>
      <c r="K58" s="282">
        <f t="shared" si="18"/>
        <v>21</v>
      </c>
      <c r="L58" s="284">
        <v>100</v>
      </c>
      <c r="M58" s="285">
        <f t="shared" si="19"/>
        <v>950</v>
      </c>
      <c r="N58" s="282">
        <v>50</v>
      </c>
      <c r="O58" s="283" t="s">
        <v>540</v>
      </c>
      <c r="P58" s="281">
        <v>44896</v>
      </c>
      <c r="Q58" s="208"/>
      <c r="R58" s="214"/>
      <c r="S58" s="208"/>
      <c r="T58" s="208"/>
      <c r="U58" s="208"/>
      <c r="V58" s="208"/>
      <c r="W58" s="208"/>
      <c r="X58" s="214"/>
      <c r="Y58" s="208"/>
      <c r="Z58" s="208"/>
      <c r="AA58" s="208"/>
      <c r="AB58" s="208"/>
      <c r="AC58" s="208"/>
      <c r="AD58" s="214"/>
      <c r="AE58" s="208"/>
      <c r="AF58" s="208"/>
      <c r="AG58" s="208"/>
      <c r="AH58" s="208"/>
      <c r="AI58" s="208"/>
      <c r="AJ58" s="214"/>
      <c r="AK58" s="208"/>
      <c r="AL58" s="208"/>
    </row>
    <row r="59" spans="1:38" s="209" customFormat="1" ht="15.6" customHeight="1">
      <c r="A59" s="322">
        <v>3</v>
      </c>
      <c r="B59" s="369">
        <v>44896</v>
      </c>
      <c r="C59" s="328"/>
      <c r="D59" s="328" t="s">
        <v>981</v>
      </c>
      <c r="E59" s="335" t="s">
        <v>542</v>
      </c>
      <c r="F59" s="335">
        <v>11</v>
      </c>
      <c r="G59" s="335">
        <v>0</v>
      </c>
      <c r="H59" s="324">
        <v>0</v>
      </c>
      <c r="I59" s="324" t="s">
        <v>982</v>
      </c>
      <c r="J59" s="323" t="s">
        <v>990</v>
      </c>
      <c r="K59" s="324">
        <f t="shared" ref="K59" si="20">H59-F59</f>
        <v>-11</v>
      </c>
      <c r="L59" s="325">
        <v>100</v>
      </c>
      <c r="M59" s="326">
        <f t="shared" ref="M59" si="21">(K59*N59)-L59</f>
        <v>-650</v>
      </c>
      <c r="N59" s="324">
        <v>50</v>
      </c>
      <c r="O59" s="323" t="s">
        <v>552</v>
      </c>
      <c r="P59" s="327">
        <v>44896</v>
      </c>
      <c r="Q59" s="208"/>
      <c r="R59" s="214"/>
      <c r="S59" s="208"/>
      <c r="T59" s="208"/>
      <c r="U59" s="208"/>
      <c r="V59" s="208"/>
      <c r="W59" s="208"/>
      <c r="X59" s="214"/>
      <c r="Y59" s="208"/>
      <c r="Z59" s="208"/>
      <c r="AA59" s="208"/>
      <c r="AB59" s="208"/>
      <c r="AC59" s="208"/>
      <c r="AD59" s="214"/>
      <c r="AE59" s="208"/>
      <c r="AF59" s="208"/>
      <c r="AG59" s="208"/>
      <c r="AH59" s="208"/>
      <c r="AI59" s="208"/>
      <c r="AJ59" s="214"/>
      <c r="AK59" s="208"/>
      <c r="AL59" s="208"/>
    </row>
    <row r="60" spans="1:38" s="209" customFormat="1" ht="15.6" customHeight="1">
      <c r="A60" s="277">
        <v>4</v>
      </c>
      <c r="B60" s="361">
        <v>44896</v>
      </c>
      <c r="C60" s="267"/>
      <c r="D60" s="267" t="s">
        <v>983</v>
      </c>
      <c r="E60" s="212" t="s">
        <v>542</v>
      </c>
      <c r="F60" s="212" t="s">
        <v>984</v>
      </c>
      <c r="G60" s="212">
        <v>49</v>
      </c>
      <c r="H60" s="213"/>
      <c r="I60" s="213" t="s">
        <v>985</v>
      </c>
      <c r="J60" s="243" t="s">
        <v>543</v>
      </c>
      <c r="K60" s="213"/>
      <c r="L60" s="232"/>
      <c r="M60" s="233"/>
      <c r="N60" s="213"/>
      <c r="O60" s="243"/>
      <c r="P60" s="210"/>
      <c r="Q60" s="208"/>
      <c r="R60" s="214"/>
      <c r="S60" s="208"/>
      <c r="T60" s="208"/>
      <c r="U60" s="208"/>
      <c r="V60" s="208"/>
      <c r="W60" s="208"/>
      <c r="X60" s="214"/>
      <c r="Y60" s="208"/>
      <c r="Z60" s="208"/>
      <c r="AA60" s="208"/>
      <c r="AB60" s="208"/>
      <c r="AC60" s="208"/>
      <c r="AD60" s="214"/>
      <c r="AE60" s="208"/>
      <c r="AF60" s="208"/>
      <c r="AG60" s="208"/>
      <c r="AH60" s="208"/>
      <c r="AI60" s="208"/>
      <c r="AJ60" s="214"/>
      <c r="AK60" s="208"/>
      <c r="AL60" s="208"/>
    </row>
    <row r="61" spans="1:38" s="209" customFormat="1" ht="15.6" customHeight="1">
      <c r="A61" s="277">
        <v>5</v>
      </c>
      <c r="B61" s="361">
        <v>44896</v>
      </c>
      <c r="C61" s="267"/>
      <c r="D61" s="267" t="s">
        <v>986</v>
      </c>
      <c r="E61" s="212" t="s">
        <v>542</v>
      </c>
      <c r="F61" s="212" t="s">
        <v>987</v>
      </c>
      <c r="G61" s="212">
        <v>11.5</v>
      </c>
      <c r="H61" s="213"/>
      <c r="I61" s="213" t="s">
        <v>988</v>
      </c>
      <c r="J61" s="243" t="s">
        <v>543</v>
      </c>
      <c r="K61" s="213"/>
      <c r="L61" s="232"/>
      <c r="M61" s="233"/>
      <c r="N61" s="213"/>
      <c r="O61" s="243"/>
      <c r="P61" s="210"/>
      <c r="Q61" s="208"/>
      <c r="R61" s="214"/>
      <c r="S61" s="208"/>
      <c r="T61" s="208"/>
      <c r="U61" s="208"/>
      <c r="V61" s="208"/>
      <c r="W61" s="208"/>
      <c r="X61" s="214"/>
      <c r="Y61" s="208"/>
      <c r="Z61" s="208"/>
      <c r="AA61" s="208"/>
      <c r="AB61" s="208"/>
      <c r="AC61" s="208"/>
      <c r="AD61" s="214"/>
      <c r="AE61" s="208"/>
      <c r="AF61" s="208"/>
      <c r="AG61" s="208"/>
      <c r="AH61" s="208"/>
      <c r="AI61" s="208"/>
      <c r="AJ61" s="214"/>
      <c r="AK61" s="208"/>
      <c r="AL61" s="208"/>
    </row>
    <row r="62" spans="1:38" s="209" customFormat="1" ht="15.6" customHeight="1">
      <c r="A62" s="277"/>
      <c r="B62" s="306"/>
      <c r="C62" s="267"/>
      <c r="D62" s="267"/>
      <c r="E62" s="212"/>
      <c r="F62" s="212"/>
      <c r="G62" s="212"/>
      <c r="H62" s="213"/>
      <c r="I62" s="213"/>
      <c r="J62" s="243"/>
      <c r="K62" s="213"/>
      <c r="L62" s="232"/>
      <c r="M62" s="233"/>
      <c r="N62" s="213"/>
      <c r="O62" s="243"/>
      <c r="P62" s="210"/>
      <c r="Q62" s="208"/>
      <c r="R62" s="214"/>
      <c r="S62" s="208"/>
      <c r="T62" s="208"/>
      <c r="U62" s="208"/>
      <c r="V62" s="208"/>
      <c r="W62" s="208"/>
      <c r="X62" s="214"/>
      <c r="Y62" s="208"/>
      <c r="Z62" s="208"/>
      <c r="AA62" s="208"/>
      <c r="AB62" s="208"/>
      <c r="AC62" s="208"/>
      <c r="AD62" s="214"/>
      <c r="AE62" s="208"/>
      <c r="AF62" s="208"/>
      <c r="AG62" s="208"/>
      <c r="AH62" s="208"/>
      <c r="AI62" s="208"/>
      <c r="AJ62" s="214"/>
      <c r="AK62" s="208"/>
      <c r="AL62" s="208"/>
    </row>
    <row r="63" spans="1:38" s="209" customFormat="1" ht="15.6" customHeight="1">
      <c r="A63" s="277"/>
      <c r="B63" s="306"/>
      <c r="C63" s="267"/>
      <c r="D63" s="267"/>
      <c r="E63" s="212"/>
      <c r="F63" s="212"/>
      <c r="G63" s="212"/>
      <c r="H63" s="213"/>
      <c r="I63" s="213"/>
      <c r="J63" s="243"/>
      <c r="K63" s="213"/>
      <c r="L63" s="232"/>
      <c r="M63" s="233"/>
      <c r="N63" s="213"/>
      <c r="O63" s="243"/>
      <c r="P63" s="210"/>
      <c r="Q63" s="208"/>
      <c r="R63" s="214"/>
      <c r="S63" s="208"/>
      <c r="T63" s="208"/>
      <c r="U63" s="208"/>
      <c r="V63" s="208"/>
      <c r="W63" s="208"/>
      <c r="X63" s="214"/>
      <c r="Y63" s="208"/>
      <c r="Z63" s="208"/>
      <c r="AA63" s="208"/>
      <c r="AB63" s="208"/>
      <c r="AC63" s="208"/>
      <c r="AD63" s="214"/>
      <c r="AE63" s="208"/>
      <c r="AF63" s="208"/>
      <c r="AG63" s="208"/>
      <c r="AH63" s="208"/>
      <c r="AI63" s="208"/>
      <c r="AJ63" s="214"/>
      <c r="AK63" s="208"/>
      <c r="AL63" s="208"/>
    </row>
    <row r="64" spans="1:38" ht="15" customHeight="1">
      <c r="A64" s="360"/>
      <c r="B64" s="360"/>
      <c r="C64" s="360"/>
      <c r="D64" s="360"/>
      <c r="E64" s="360"/>
      <c r="F64" s="360"/>
      <c r="G64" s="360"/>
      <c r="H64" s="360"/>
      <c r="I64" s="360"/>
      <c r="J64" s="360"/>
      <c r="K64" s="360"/>
      <c r="L64" s="360"/>
      <c r="M64" s="360"/>
      <c r="N64" s="360"/>
      <c r="O64" s="360"/>
      <c r="P64" s="360"/>
      <c r="Q64" s="1"/>
      <c r="R64" s="6"/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  <c r="AL64" s="1"/>
    </row>
    <row r="65" spans="1:38" ht="15" customHeight="1">
      <c r="A65" s="360"/>
      <c r="B65" s="360"/>
      <c r="C65" s="360"/>
      <c r="D65" s="360"/>
      <c r="E65" s="360"/>
      <c r="F65" s="360"/>
      <c r="G65" s="360"/>
      <c r="H65" s="360"/>
      <c r="I65" s="360"/>
      <c r="J65" s="360"/>
      <c r="K65" s="360"/>
      <c r="L65" s="360"/>
      <c r="M65" s="360"/>
      <c r="N65" s="360"/>
      <c r="O65" s="360"/>
      <c r="P65" s="360"/>
      <c r="Q65" s="1"/>
      <c r="R65" s="6"/>
      <c r="S65" s="1"/>
      <c r="T65" s="1"/>
      <c r="U65" s="1"/>
      <c r="V65" s="1"/>
      <c r="W65" s="1"/>
      <c r="X65" s="6"/>
      <c r="Y65" s="1"/>
      <c r="Z65" s="1"/>
      <c r="AA65" s="1"/>
      <c r="AB65" s="1"/>
      <c r="AC65" s="1"/>
      <c r="AD65" s="6"/>
      <c r="AE65" s="1"/>
      <c r="AF65" s="1"/>
      <c r="AG65" s="1"/>
      <c r="AH65" s="1"/>
      <c r="AI65" s="1"/>
      <c r="AJ65" s="6"/>
      <c r="AK65" s="1"/>
      <c r="AL65" s="1"/>
    </row>
    <row r="66" spans="1:38" ht="12.75" customHeight="1">
      <c r="A66" s="140"/>
      <c r="B66" s="145"/>
      <c r="C66" s="145"/>
      <c r="D66" s="146"/>
      <c r="E66" s="140"/>
      <c r="F66" s="147"/>
      <c r="G66" s="140"/>
      <c r="H66" s="140"/>
      <c r="I66" s="140"/>
      <c r="J66" s="145"/>
      <c r="K66" s="148"/>
      <c r="L66" s="140"/>
      <c r="M66" s="140"/>
      <c r="N66" s="140"/>
      <c r="O66" s="149"/>
      <c r="P66" s="1"/>
      <c r="Q66" s="1"/>
      <c r="R66" s="6"/>
      <c r="S66" s="1"/>
      <c r="T66" s="1"/>
      <c r="U66" s="1"/>
      <c r="V66" s="1"/>
      <c r="W66" s="1"/>
      <c r="X66" s="6"/>
      <c r="Y66" s="1"/>
      <c r="Z66" s="1"/>
      <c r="AA66" s="1"/>
      <c r="AB66" s="1"/>
      <c r="AC66" s="1"/>
      <c r="AD66" s="6"/>
      <c r="AE66" s="1"/>
      <c r="AF66" s="1"/>
      <c r="AG66" s="1"/>
      <c r="AH66" s="1"/>
      <c r="AI66" s="1"/>
      <c r="AJ66" s="6"/>
      <c r="AK66" s="1"/>
    </row>
    <row r="67" spans="1:38" ht="38.25" customHeight="1">
      <c r="A67" s="92" t="s">
        <v>564</v>
      </c>
      <c r="B67" s="150"/>
      <c r="C67" s="150"/>
      <c r="D67" s="151"/>
      <c r="E67" s="125"/>
      <c r="F67" s="6"/>
      <c r="G67" s="6"/>
      <c r="H67" s="126"/>
      <c r="I67" s="152"/>
      <c r="J67" s="1"/>
      <c r="K67" s="6"/>
      <c r="L67" s="6"/>
      <c r="M67" s="6"/>
      <c r="N67" s="1"/>
      <c r="O67" s="1"/>
      <c r="Q67" s="1"/>
      <c r="R67" s="6"/>
      <c r="S67" s="1"/>
      <c r="T67" s="1"/>
      <c r="U67" s="1"/>
      <c r="V67" s="1"/>
      <c r="W67" s="1"/>
      <c r="X67" s="6"/>
      <c r="Y67" s="1"/>
      <c r="Z67" s="1"/>
      <c r="AA67" s="1"/>
      <c r="AB67" s="1"/>
      <c r="AC67" s="1"/>
      <c r="AD67" s="6"/>
      <c r="AE67" s="1"/>
      <c r="AF67" s="1"/>
      <c r="AG67" s="1"/>
      <c r="AH67" s="1"/>
      <c r="AI67" s="1"/>
      <c r="AJ67" s="6"/>
      <c r="AK67" s="1"/>
    </row>
    <row r="68" spans="1:38" s="209" customFormat="1" ht="38.25">
      <c r="A68" s="93" t="s">
        <v>16</v>
      </c>
      <c r="B68" s="94" t="s">
        <v>517</v>
      </c>
      <c r="C68" s="94"/>
      <c r="D68" s="95" t="s">
        <v>528</v>
      </c>
      <c r="E68" s="94" t="s">
        <v>529</v>
      </c>
      <c r="F68" s="94" t="s">
        <v>530</v>
      </c>
      <c r="G68" s="94" t="s">
        <v>531</v>
      </c>
      <c r="H68" s="94" t="s">
        <v>532</v>
      </c>
      <c r="I68" s="94" t="s">
        <v>533</v>
      </c>
      <c r="J68" s="93" t="s">
        <v>534</v>
      </c>
      <c r="K68" s="129" t="s">
        <v>551</v>
      </c>
      <c r="L68" s="130" t="s">
        <v>536</v>
      </c>
      <c r="M68" s="96" t="s">
        <v>537</v>
      </c>
      <c r="N68" s="94" t="s">
        <v>538</v>
      </c>
      <c r="O68" s="95" t="s">
        <v>539</v>
      </c>
      <c r="P68" s="94" t="s">
        <v>768</v>
      </c>
      <c r="Q68" s="208"/>
      <c r="R68" s="6"/>
      <c r="S68" s="208"/>
      <c r="T68" s="208"/>
      <c r="U68" s="208"/>
      <c r="V68" s="208"/>
      <c r="W68" s="208"/>
      <c r="X68" s="208"/>
      <c r="Y68" s="208"/>
      <c r="Z68" s="208"/>
      <c r="AA68" s="208"/>
      <c r="AB68" s="208"/>
      <c r="AC68" s="208"/>
      <c r="AD68" s="208"/>
      <c r="AE68" s="208"/>
      <c r="AF68" s="208"/>
      <c r="AG68" s="208"/>
      <c r="AH68" s="208"/>
      <c r="AI68" s="208"/>
      <c r="AJ68" s="208"/>
      <c r="AK68" s="208"/>
      <c r="AL68" s="208"/>
    </row>
    <row r="69" spans="1:38" s="209" customFormat="1" ht="12.75" customHeight="1">
      <c r="A69" s="363">
        <v>1</v>
      </c>
      <c r="B69" s="364">
        <v>44840</v>
      </c>
      <c r="C69" s="365"/>
      <c r="D69" s="366" t="s">
        <v>116</v>
      </c>
      <c r="E69" s="367" t="s">
        <v>542</v>
      </c>
      <c r="F69" s="367">
        <v>1405</v>
      </c>
      <c r="G69" s="367">
        <v>1240</v>
      </c>
      <c r="H69" s="367">
        <v>1625</v>
      </c>
      <c r="I69" s="367" t="s">
        <v>846</v>
      </c>
      <c r="J69" s="343" t="s">
        <v>885</v>
      </c>
      <c r="K69" s="343">
        <f t="shared" ref="K69" si="22">H69-F69</f>
        <v>220</v>
      </c>
      <c r="L69" s="344">
        <f t="shared" ref="L69" si="23">(F69*-0.7)/100</f>
        <v>-9.8349999999999991</v>
      </c>
      <c r="M69" s="345">
        <f t="shared" ref="M69" si="24">(K69+L69)/F69</f>
        <v>0.14958362989323842</v>
      </c>
      <c r="N69" s="343" t="s">
        <v>540</v>
      </c>
      <c r="O69" s="346">
        <v>44879</v>
      </c>
      <c r="P69" s="343"/>
      <c r="Q69" s="208"/>
      <c r="R69" s="1" t="s">
        <v>541</v>
      </c>
      <c r="S69" s="208"/>
      <c r="T69" s="208"/>
      <c r="U69" s="208"/>
      <c r="V69" s="208"/>
      <c r="W69" s="208"/>
      <c r="X69" s="208"/>
      <c r="Y69" s="208"/>
      <c r="Z69" s="208"/>
      <c r="AA69" s="208"/>
      <c r="AB69" s="208"/>
      <c r="AC69" s="208"/>
      <c r="AD69" s="208"/>
      <c r="AE69" s="208"/>
      <c r="AF69" s="208"/>
      <c r="AG69" s="208"/>
      <c r="AH69" s="208"/>
      <c r="AI69" s="208"/>
      <c r="AJ69" s="208"/>
      <c r="AK69" s="208"/>
      <c r="AL69" s="208"/>
    </row>
    <row r="70" spans="1:38" ht="14.25" customHeight="1">
      <c r="A70" s="310">
        <v>2</v>
      </c>
      <c r="B70" s="311">
        <v>44840</v>
      </c>
      <c r="C70" s="303"/>
      <c r="D70" s="303" t="s">
        <v>845</v>
      </c>
      <c r="E70" s="304" t="s">
        <v>542</v>
      </c>
      <c r="F70" s="304" t="s">
        <v>847</v>
      </c>
      <c r="G70" s="304">
        <v>1220</v>
      </c>
      <c r="H70" s="304"/>
      <c r="I70" s="304" t="s">
        <v>848</v>
      </c>
      <c r="J70" s="243" t="s">
        <v>543</v>
      </c>
      <c r="K70" s="213"/>
      <c r="L70" s="232"/>
      <c r="M70" s="233"/>
      <c r="N70" s="213"/>
      <c r="O70" s="243"/>
      <c r="P70" s="210"/>
      <c r="Q70" s="208"/>
      <c r="R70" s="208" t="s">
        <v>541</v>
      </c>
      <c r="S70" s="41"/>
      <c r="T70" s="1"/>
      <c r="U70" s="1"/>
      <c r="V70" s="1"/>
      <c r="W70" s="1"/>
      <c r="X70" s="1"/>
      <c r="Y70" s="1"/>
      <c r="Z70" s="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304"/>
      <c r="B71" s="302"/>
      <c r="C71" s="303"/>
      <c r="D71" s="303"/>
      <c r="E71" s="304"/>
      <c r="F71" s="304"/>
      <c r="G71" s="304"/>
      <c r="H71" s="304"/>
      <c r="I71" s="304"/>
      <c r="J71" s="243"/>
      <c r="K71" s="213"/>
      <c r="L71" s="232"/>
      <c r="M71" s="233"/>
      <c r="N71" s="213"/>
      <c r="O71" s="243"/>
      <c r="P71" s="210"/>
      <c r="R71" s="6"/>
      <c r="S71" s="1"/>
      <c r="T71" s="1"/>
      <c r="U71" s="1"/>
      <c r="V71" s="1"/>
      <c r="W71" s="1"/>
      <c r="X71" s="1"/>
      <c r="Y71" s="1"/>
    </row>
    <row r="72" spans="1:38" ht="12.75" customHeight="1">
      <c r="A72" s="109" t="s">
        <v>544</v>
      </c>
      <c r="B72" s="109"/>
      <c r="C72" s="109"/>
      <c r="D72" s="109"/>
      <c r="E72" s="41"/>
      <c r="F72" s="117" t="s">
        <v>546</v>
      </c>
      <c r="G72" s="54"/>
      <c r="H72" s="54"/>
      <c r="I72" s="54"/>
      <c r="J72" s="6"/>
      <c r="K72" s="134"/>
      <c r="L72" s="135"/>
      <c r="M72" s="6"/>
      <c r="N72" s="99"/>
      <c r="O72" s="153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16" t="s">
        <v>545</v>
      </c>
      <c r="B73" s="109"/>
      <c r="C73" s="109"/>
      <c r="D73" s="109"/>
      <c r="E73" s="6"/>
      <c r="F73" s="117" t="s">
        <v>548</v>
      </c>
      <c r="G73" s="6"/>
      <c r="H73" s="6" t="s">
        <v>764</v>
      </c>
      <c r="I73" s="6"/>
      <c r="J73" s="1"/>
      <c r="K73" s="6"/>
      <c r="L73" s="6"/>
      <c r="M73" s="6"/>
      <c r="N73" s="1"/>
      <c r="O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16"/>
      <c r="B74" s="109"/>
      <c r="C74" s="109"/>
      <c r="D74" s="109"/>
      <c r="E74" s="6"/>
      <c r="F74" s="117"/>
      <c r="G74" s="6"/>
      <c r="H74" s="6"/>
      <c r="I74" s="6"/>
      <c r="J74" s="1"/>
      <c r="K74" s="6"/>
      <c r="L74" s="6"/>
      <c r="M74" s="6"/>
      <c r="N74" s="1"/>
      <c r="O74" s="1"/>
      <c r="Q74" s="1"/>
      <c r="R74" s="54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16"/>
      <c r="B75" s="109"/>
      <c r="C75" s="109"/>
      <c r="D75" s="109"/>
      <c r="E75" s="6"/>
      <c r="F75" s="117"/>
      <c r="G75" s="54"/>
      <c r="H75" s="41"/>
      <c r="I75" s="54"/>
      <c r="J75" s="6"/>
      <c r="K75" s="134"/>
      <c r="L75" s="135"/>
      <c r="M75" s="6"/>
      <c r="N75" s="99"/>
      <c r="O75" s="136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54"/>
      <c r="B76" s="98"/>
      <c r="C76" s="98"/>
      <c r="D76" s="41"/>
      <c r="E76" s="54"/>
      <c r="F76" s="54"/>
      <c r="G76" s="54"/>
      <c r="H76" s="41"/>
      <c r="I76" s="54"/>
      <c r="J76" s="6"/>
      <c r="K76" s="134"/>
      <c r="L76" s="135"/>
      <c r="M76" s="6"/>
      <c r="N76" s="99"/>
      <c r="O76" s="13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38.25" customHeight="1">
      <c r="A77" s="41"/>
      <c r="B77" s="154" t="s">
        <v>565</v>
      </c>
      <c r="C77" s="154"/>
      <c r="D77" s="154"/>
      <c r="E77" s="154"/>
      <c r="F77" s="6"/>
      <c r="G77" s="6"/>
      <c r="H77" s="127"/>
      <c r="I77" s="6"/>
      <c r="J77" s="127"/>
      <c r="K77" s="128"/>
      <c r="L77" s="6"/>
      <c r="M77" s="6"/>
      <c r="N77" s="1"/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93" t="s">
        <v>16</v>
      </c>
      <c r="B78" s="94" t="s">
        <v>517</v>
      </c>
      <c r="C78" s="94"/>
      <c r="D78" s="95" t="s">
        <v>528</v>
      </c>
      <c r="E78" s="94" t="s">
        <v>529</v>
      </c>
      <c r="F78" s="94" t="s">
        <v>530</v>
      </c>
      <c r="G78" s="94" t="s">
        <v>566</v>
      </c>
      <c r="H78" s="94" t="s">
        <v>567</v>
      </c>
      <c r="I78" s="94" t="s">
        <v>533</v>
      </c>
      <c r="J78" s="155" t="s">
        <v>534</v>
      </c>
      <c r="K78" s="94" t="s">
        <v>535</v>
      </c>
      <c r="L78" s="94" t="s">
        <v>568</v>
      </c>
      <c r="M78" s="94" t="s">
        <v>538</v>
      </c>
      <c r="N78" s="95" t="s">
        <v>539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156">
        <v>1</v>
      </c>
      <c r="B79" s="157">
        <v>41579</v>
      </c>
      <c r="C79" s="157"/>
      <c r="D79" s="158" t="s">
        <v>569</v>
      </c>
      <c r="E79" s="159" t="s">
        <v>570</v>
      </c>
      <c r="F79" s="160">
        <v>82</v>
      </c>
      <c r="G79" s="159" t="s">
        <v>571</v>
      </c>
      <c r="H79" s="159">
        <v>100</v>
      </c>
      <c r="I79" s="161">
        <v>100</v>
      </c>
      <c r="J79" s="162" t="s">
        <v>572</v>
      </c>
      <c r="K79" s="163">
        <f t="shared" ref="K79:K131" si="25">H79-F79</f>
        <v>18</v>
      </c>
      <c r="L79" s="164">
        <f t="shared" ref="L79:L131" si="26">K79/F79</f>
        <v>0.21951219512195122</v>
      </c>
      <c r="M79" s="159" t="s">
        <v>540</v>
      </c>
      <c r="N79" s="165">
        <v>42657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12.75" customHeight="1">
      <c r="A80" s="156">
        <v>2</v>
      </c>
      <c r="B80" s="157">
        <v>41794</v>
      </c>
      <c r="C80" s="157"/>
      <c r="D80" s="158" t="s">
        <v>573</v>
      </c>
      <c r="E80" s="159" t="s">
        <v>542</v>
      </c>
      <c r="F80" s="160">
        <v>257</v>
      </c>
      <c r="G80" s="159" t="s">
        <v>571</v>
      </c>
      <c r="H80" s="159">
        <v>300</v>
      </c>
      <c r="I80" s="161">
        <v>300</v>
      </c>
      <c r="J80" s="162" t="s">
        <v>572</v>
      </c>
      <c r="K80" s="163">
        <f t="shared" si="25"/>
        <v>43</v>
      </c>
      <c r="L80" s="164">
        <f t="shared" si="26"/>
        <v>0.16731517509727625</v>
      </c>
      <c r="M80" s="159" t="s">
        <v>540</v>
      </c>
      <c r="N80" s="165">
        <v>41822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3</v>
      </c>
      <c r="B81" s="157">
        <v>41828</v>
      </c>
      <c r="C81" s="157"/>
      <c r="D81" s="158" t="s">
        <v>574</v>
      </c>
      <c r="E81" s="159" t="s">
        <v>542</v>
      </c>
      <c r="F81" s="160">
        <v>393</v>
      </c>
      <c r="G81" s="159" t="s">
        <v>571</v>
      </c>
      <c r="H81" s="159">
        <v>468</v>
      </c>
      <c r="I81" s="161">
        <v>468</v>
      </c>
      <c r="J81" s="162" t="s">
        <v>572</v>
      </c>
      <c r="K81" s="163">
        <f t="shared" si="25"/>
        <v>75</v>
      </c>
      <c r="L81" s="164">
        <f t="shared" si="26"/>
        <v>0.19083969465648856</v>
      </c>
      <c r="M81" s="159" t="s">
        <v>540</v>
      </c>
      <c r="N81" s="165">
        <v>41863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4</v>
      </c>
      <c r="B82" s="157">
        <v>41857</v>
      </c>
      <c r="C82" s="157"/>
      <c r="D82" s="158" t="s">
        <v>575</v>
      </c>
      <c r="E82" s="159" t="s">
        <v>542</v>
      </c>
      <c r="F82" s="160">
        <v>205</v>
      </c>
      <c r="G82" s="159" t="s">
        <v>571</v>
      </c>
      <c r="H82" s="159">
        <v>275</v>
      </c>
      <c r="I82" s="161">
        <v>250</v>
      </c>
      <c r="J82" s="162" t="s">
        <v>572</v>
      </c>
      <c r="K82" s="163">
        <f t="shared" si="25"/>
        <v>70</v>
      </c>
      <c r="L82" s="164">
        <f t="shared" si="26"/>
        <v>0.34146341463414637</v>
      </c>
      <c r="M82" s="159" t="s">
        <v>540</v>
      </c>
      <c r="N82" s="165">
        <v>41962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5</v>
      </c>
      <c r="B83" s="157">
        <v>41886</v>
      </c>
      <c r="C83" s="157"/>
      <c r="D83" s="158" t="s">
        <v>576</v>
      </c>
      <c r="E83" s="159" t="s">
        <v>542</v>
      </c>
      <c r="F83" s="160">
        <v>162</v>
      </c>
      <c r="G83" s="159" t="s">
        <v>571</v>
      </c>
      <c r="H83" s="159">
        <v>190</v>
      </c>
      <c r="I83" s="161">
        <v>190</v>
      </c>
      <c r="J83" s="162" t="s">
        <v>572</v>
      </c>
      <c r="K83" s="163">
        <f t="shared" si="25"/>
        <v>28</v>
      </c>
      <c r="L83" s="164">
        <f t="shared" si="26"/>
        <v>0.1728395061728395</v>
      </c>
      <c r="M83" s="159" t="s">
        <v>540</v>
      </c>
      <c r="N83" s="165">
        <v>42006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6</v>
      </c>
      <c r="B84" s="157">
        <v>41886</v>
      </c>
      <c r="C84" s="157"/>
      <c r="D84" s="158" t="s">
        <v>577</v>
      </c>
      <c r="E84" s="159" t="s">
        <v>542</v>
      </c>
      <c r="F84" s="160">
        <v>75</v>
      </c>
      <c r="G84" s="159" t="s">
        <v>571</v>
      </c>
      <c r="H84" s="159">
        <v>91.5</v>
      </c>
      <c r="I84" s="161" t="s">
        <v>578</v>
      </c>
      <c r="J84" s="162" t="s">
        <v>579</v>
      </c>
      <c r="K84" s="163">
        <f t="shared" si="25"/>
        <v>16.5</v>
      </c>
      <c r="L84" s="164">
        <f t="shared" si="26"/>
        <v>0.22</v>
      </c>
      <c r="M84" s="159" t="s">
        <v>540</v>
      </c>
      <c r="N84" s="165">
        <v>41954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7</v>
      </c>
      <c r="B85" s="157">
        <v>41913</v>
      </c>
      <c r="C85" s="157"/>
      <c r="D85" s="158" t="s">
        <v>580</v>
      </c>
      <c r="E85" s="159" t="s">
        <v>542</v>
      </c>
      <c r="F85" s="160">
        <v>850</v>
      </c>
      <c r="G85" s="159" t="s">
        <v>571</v>
      </c>
      <c r="H85" s="159">
        <v>982.5</v>
      </c>
      <c r="I85" s="161">
        <v>1050</v>
      </c>
      <c r="J85" s="162" t="s">
        <v>581</v>
      </c>
      <c r="K85" s="163">
        <f t="shared" si="25"/>
        <v>132.5</v>
      </c>
      <c r="L85" s="164">
        <f t="shared" si="26"/>
        <v>0.15588235294117647</v>
      </c>
      <c r="M85" s="159" t="s">
        <v>540</v>
      </c>
      <c r="N85" s="165">
        <v>42039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8</v>
      </c>
      <c r="B86" s="157">
        <v>41913</v>
      </c>
      <c r="C86" s="157"/>
      <c r="D86" s="158" t="s">
        <v>582</v>
      </c>
      <c r="E86" s="159" t="s">
        <v>542</v>
      </c>
      <c r="F86" s="160">
        <v>475</v>
      </c>
      <c r="G86" s="159" t="s">
        <v>571</v>
      </c>
      <c r="H86" s="159">
        <v>515</v>
      </c>
      <c r="I86" s="161">
        <v>600</v>
      </c>
      <c r="J86" s="162" t="s">
        <v>583</v>
      </c>
      <c r="K86" s="163">
        <f t="shared" si="25"/>
        <v>40</v>
      </c>
      <c r="L86" s="164">
        <f t="shared" si="26"/>
        <v>8.4210526315789472E-2</v>
      </c>
      <c r="M86" s="159" t="s">
        <v>540</v>
      </c>
      <c r="N86" s="165">
        <v>41939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9</v>
      </c>
      <c r="B87" s="157">
        <v>41913</v>
      </c>
      <c r="C87" s="157"/>
      <c r="D87" s="158" t="s">
        <v>584</v>
      </c>
      <c r="E87" s="159" t="s">
        <v>542</v>
      </c>
      <c r="F87" s="160">
        <v>86</v>
      </c>
      <c r="G87" s="159" t="s">
        <v>571</v>
      </c>
      <c r="H87" s="159">
        <v>99</v>
      </c>
      <c r="I87" s="161">
        <v>140</v>
      </c>
      <c r="J87" s="162" t="s">
        <v>585</v>
      </c>
      <c r="K87" s="163">
        <f t="shared" si="25"/>
        <v>13</v>
      </c>
      <c r="L87" s="164">
        <f t="shared" si="26"/>
        <v>0.15116279069767441</v>
      </c>
      <c r="M87" s="159" t="s">
        <v>540</v>
      </c>
      <c r="N87" s="165">
        <v>41939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10</v>
      </c>
      <c r="B88" s="157">
        <v>41926</v>
      </c>
      <c r="C88" s="157"/>
      <c r="D88" s="158" t="s">
        <v>586</v>
      </c>
      <c r="E88" s="159" t="s">
        <v>542</v>
      </c>
      <c r="F88" s="160">
        <v>496.6</v>
      </c>
      <c r="G88" s="159" t="s">
        <v>571</v>
      </c>
      <c r="H88" s="159">
        <v>621</v>
      </c>
      <c r="I88" s="161">
        <v>580</v>
      </c>
      <c r="J88" s="162" t="s">
        <v>572</v>
      </c>
      <c r="K88" s="163">
        <f t="shared" si="25"/>
        <v>124.39999999999998</v>
      </c>
      <c r="L88" s="164">
        <f t="shared" si="26"/>
        <v>0.25050342327829234</v>
      </c>
      <c r="M88" s="159" t="s">
        <v>540</v>
      </c>
      <c r="N88" s="165">
        <v>42605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11</v>
      </c>
      <c r="B89" s="157">
        <v>41926</v>
      </c>
      <c r="C89" s="157"/>
      <c r="D89" s="158" t="s">
        <v>587</v>
      </c>
      <c r="E89" s="159" t="s">
        <v>542</v>
      </c>
      <c r="F89" s="160">
        <v>2481.9</v>
      </c>
      <c r="G89" s="159" t="s">
        <v>571</v>
      </c>
      <c r="H89" s="159">
        <v>2840</v>
      </c>
      <c r="I89" s="161">
        <v>2870</v>
      </c>
      <c r="J89" s="162" t="s">
        <v>588</v>
      </c>
      <c r="K89" s="163">
        <f t="shared" si="25"/>
        <v>358.09999999999991</v>
      </c>
      <c r="L89" s="164">
        <f t="shared" si="26"/>
        <v>0.14428462065353154</v>
      </c>
      <c r="M89" s="159" t="s">
        <v>540</v>
      </c>
      <c r="N89" s="165">
        <v>42017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12</v>
      </c>
      <c r="B90" s="157">
        <v>41928</v>
      </c>
      <c r="C90" s="157"/>
      <c r="D90" s="158" t="s">
        <v>589</v>
      </c>
      <c r="E90" s="159" t="s">
        <v>542</v>
      </c>
      <c r="F90" s="160">
        <v>84.5</v>
      </c>
      <c r="G90" s="159" t="s">
        <v>571</v>
      </c>
      <c r="H90" s="159">
        <v>93</v>
      </c>
      <c r="I90" s="161">
        <v>110</v>
      </c>
      <c r="J90" s="162" t="s">
        <v>590</v>
      </c>
      <c r="K90" s="163">
        <f t="shared" si="25"/>
        <v>8.5</v>
      </c>
      <c r="L90" s="164">
        <f t="shared" si="26"/>
        <v>0.10059171597633136</v>
      </c>
      <c r="M90" s="159" t="s">
        <v>540</v>
      </c>
      <c r="N90" s="165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13</v>
      </c>
      <c r="B91" s="157">
        <v>41928</v>
      </c>
      <c r="C91" s="157"/>
      <c r="D91" s="158" t="s">
        <v>591</v>
      </c>
      <c r="E91" s="159" t="s">
        <v>542</v>
      </c>
      <c r="F91" s="160">
        <v>401</v>
      </c>
      <c r="G91" s="159" t="s">
        <v>571</v>
      </c>
      <c r="H91" s="159">
        <v>428</v>
      </c>
      <c r="I91" s="161">
        <v>450</v>
      </c>
      <c r="J91" s="162" t="s">
        <v>592</v>
      </c>
      <c r="K91" s="163">
        <f t="shared" si="25"/>
        <v>27</v>
      </c>
      <c r="L91" s="164">
        <f t="shared" si="26"/>
        <v>6.7331670822942641E-2</v>
      </c>
      <c r="M91" s="159" t="s">
        <v>540</v>
      </c>
      <c r="N91" s="165">
        <v>42020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14</v>
      </c>
      <c r="B92" s="157">
        <v>41928</v>
      </c>
      <c r="C92" s="157"/>
      <c r="D92" s="158" t="s">
        <v>593</v>
      </c>
      <c r="E92" s="159" t="s">
        <v>542</v>
      </c>
      <c r="F92" s="160">
        <v>101</v>
      </c>
      <c r="G92" s="159" t="s">
        <v>571</v>
      </c>
      <c r="H92" s="159">
        <v>112</v>
      </c>
      <c r="I92" s="161">
        <v>120</v>
      </c>
      <c r="J92" s="162" t="s">
        <v>594</v>
      </c>
      <c r="K92" s="163">
        <f t="shared" si="25"/>
        <v>11</v>
      </c>
      <c r="L92" s="164">
        <f t="shared" si="26"/>
        <v>0.10891089108910891</v>
      </c>
      <c r="M92" s="159" t="s">
        <v>540</v>
      </c>
      <c r="N92" s="165">
        <v>41939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15</v>
      </c>
      <c r="B93" s="157">
        <v>41954</v>
      </c>
      <c r="C93" s="157"/>
      <c r="D93" s="158" t="s">
        <v>595</v>
      </c>
      <c r="E93" s="159" t="s">
        <v>542</v>
      </c>
      <c r="F93" s="160">
        <v>59</v>
      </c>
      <c r="G93" s="159" t="s">
        <v>571</v>
      </c>
      <c r="H93" s="159">
        <v>76</v>
      </c>
      <c r="I93" s="161">
        <v>76</v>
      </c>
      <c r="J93" s="162" t="s">
        <v>572</v>
      </c>
      <c r="K93" s="163">
        <f t="shared" si="25"/>
        <v>17</v>
      </c>
      <c r="L93" s="164">
        <f t="shared" si="26"/>
        <v>0.28813559322033899</v>
      </c>
      <c r="M93" s="159" t="s">
        <v>540</v>
      </c>
      <c r="N93" s="165">
        <v>43032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16</v>
      </c>
      <c r="B94" s="157">
        <v>41954</v>
      </c>
      <c r="C94" s="157"/>
      <c r="D94" s="158" t="s">
        <v>584</v>
      </c>
      <c r="E94" s="159" t="s">
        <v>542</v>
      </c>
      <c r="F94" s="160">
        <v>99</v>
      </c>
      <c r="G94" s="159" t="s">
        <v>571</v>
      </c>
      <c r="H94" s="159">
        <v>120</v>
      </c>
      <c r="I94" s="161">
        <v>120</v>
      </c>
      <c r="J94" s="162" t="s">
        <v>553</v>
      </c>
      <c r="K94" s="163">
        <f t="shared" si="25"/>
        <v>21</v>
      </c>
      <c r="L94" s="164">
        <f t="shared" si="26"/>
        <v>0.21212121212121213</v>
      </c>
      <c r="M94" s="159" t="s">
        <v>540</v>
      </c>
      <c r="N94" s="165">
        <v>41960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17</v>
      </c>
      <c r="B95" s="157">
        <v>41956</v>
      </c>
      <c r="C95" s="157"/>
      <c r="D95" s="158" t="s">
        <v>596</v>
      </c>
      <c r="E95" s="159" t="s">
        <v>542</v>
      </c>
      <c r="F95" s="160">
        <v>22</v>
      </c>
      <c r="G95" s="159" t="s">
        <v>571</v>
      </c>
      <c r="H95" s="159">
        <v>33.549999999999997</v>
      </c>
      <c r="I95" s="161">
        <v>32</v>
      </c>
      <c r="J95" s="162" t="s">
        <v>597</v>
      </c>
      <c r="K95" s="163">
        <f t="shared" si="25"/>
        <v>11.549999999999997</v>
      </c>
      <c r="L95" s="164">
        <f t="shared" si="26"/>
        <v>0.52499999999999991</v>
      </c>
      <c r="M95" s="159" t="s">
        <v>540</v>
      </c>
      <c r="N95" s="165">
        <v>42188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18</v>
      </c>
      <c r="B96" s="157">
        <v>41976</v>
      </c>
      <c r="C96" s="157"/>
      <c r="D96" s="158" t="s">
        <v>598</v>
      </c>
      <c r="E96" s="159" t="s">
        <v>542</v>
      </c>
      <c r="F96" s="160">
        <v>440</v>
      </c>
      <c r="G96" s="159" t="s">
        <v>571</v>
      </c>
      <c r="H96" s="159">
        <v>520</v>
      </c>
      <c r="I96" s="161">
        <v>520</v>
      </c>
      <c r="J96" s="162" t="s">
        <v>599</v>
      </c>
      <c r="K96" s="163">
        <f t="shared" si="25"/>
        <v>80</v>
      </c>
      <c r="L96" s="164">
        <f t="shared" si="26"/>
        <v>0.18181818181818182</v>
      </c>
      <c r="M96" s="159" t="s">
        <v>540</v>
      </c>
      <c r="N96" s="165">
        <v>42208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19</v>
      </c>
      <c r="B97" s="157">
        <v>41976</v>
      </c>
      <c r="C97" s="157"/>
      <c r="D97" s="158" t="s">
        <v>600</v>
      </c>
      <c r="E97" s="159" t="s">
        <v>542</v>
      </c>
      <c r="F97" s="160">
        <v>360</v>
      </c>
      <c r="G97" s="159" t="s">
        <v>571</v>
      </c>
      <c r="H97" s="159">
        <v>427</v>
      </c>
      <c r="I97" s="161">
        <v>425</v>
      </c>
      <c r="J97" s="162" t="s">
        <v>601</v>
      </c>
      <c r="K97" s="163">
        <f t="shared" si="25"/>
        <v>67</v>
      </c>
      <c r="L97" s="164">
        <f t="shared" si="26"/>
        <v>0.18611111111111112</v>
      </c>
      <c r="M97" s="159" t="s">
        <v>540</v>
      </c>
      <c r="N97" s="165">
        <v>42058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20</v>
      </c>
      <c r="B98" s="157">
        <v>42012</v>
      </c>
      <c r="C98" s="157"/>
      <c r="D98" s="158" t="s">
        <v>602</v>
      </c>
      <c r="E98" s="159" t="s">
        <v>542</v>
      </c>
      <c r="F98" s="160">
        <v>360</v>
      </c>
      <c r="G98" s="159" t="s">
        <v>571</v>
      </c>
      <c r="H98" s="159">
        <v>455</v>
      </c>
      <c r="I98" s="161">
        <v>420</v>
      </c>
      <c r="J98" s="162" t="s">
        <v>603</v>
      </c>
      <c r="K98" s="163">
        <f t="shared" si="25"/>
        <v>95</v>
      </c>
      <c r="L98" s="164">
        <f t="shared" si="26"/>
        <v>0.2638888888888889</v>
      </c>
      <c r="M98" s="159" t="s">
        <v>540</v>
      </c>
      <c r="N98" s="165">
        <v>42024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21</v>
      </c>
      <c r="B99" s="157">
        <v>42012</v>
      </c>
      <c r="C99" s="157"/>
      <c r="D99" s="158" t="s">
        <v>604</v>
      </c>
      <c r="E99" s="159" t="s">
        <v>542</v>
      </c>
      <c r="F99" s="160">
        <v>130</v>
      </c>
      <c r="G99" s="159"/>
      <c r="H99" s="159">
        <v>175.5</v>
      </c>
      <c r="I99" s="161">
        <v>165</v>
      </c>
      <c r="J99" s="162" t="s">
        <v>605</v>
      </c>
      <c r="K99" s="163">
        <f t="shared" si="25"/>
        <v>45.5</v>
      </c>
      <c r="L99" s="164">
        <f t="shared" si="26"/>
        <v>0.35</v>
      </c>
      <c r="M99" s="159" t="s">
        <v>540</v>
      </c>
      <c r="N99" s="165">
        <v>43088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22</v>
      </c>
      <c r="B100" s="157">
        <v>42040</v>
      </c>
      <c r="C100" s="157"/>
      <c r="D100" s="158" t="s">
        <v>367</v>
      </c>
      <c r="E100" s="159" t="s">
        <v>570</v>
      </c>
      <c r="F100" s="160">
        <v>98</v>
      </c>
      <c r="G100" s="159"/>
      <c r="H100" s="159">
        <v>120</v>
      </c>
      <c r="I100" s="161">
        <v>120</v>
      </c>
      <c r="J100" s="162" t="s">
        <v>572</v>
      </c>
      <c r="K100" s="163">
        <f t="shared" si="25"/>
        <v>22</v>
      </c>
      <c r="L100" s="164">
        <f t="shared" si="26"/>
        <v>0.22448979591836735</v>
      </c>
      <c r="M100" s="159" t="s">
        <v>540</v>
      </c>
      <c r="N100" s="165">
        <v>42753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23</v>
      </c>
      <c r="B101" s="157">
        <v>42040</v>
      </c>
      <c r="C101" s="157"/>
      <c r="D101" s="158" t="s">
        <v>606</v>
      </c>
      <c r="E101" s="159" t="s">
        <v>570</v>
      </c>
      <c r="F101" s="160">
        <v>196</v>
      </c>
      <c r="G101" s="159"/>
      <c r="H101" s="159">
        <v>262</v>
      </c>
      <c r="I101" s="161">
        <v>255</v>
      </c>
      <c r="J101" s="162" t="s">
        <v>572</v>
      </c>
      <c r="K101" s="163">
        <f t="shared" si="25"/>
        <v>66</v>
      </c>
      <c r="L101" s="164">
        <f t="shared" si="26"/>
        <v>0.33673469387755101</v>
      </c>
      <c r="M101" s="159" t="s">
        <v>540</v>
      </c>
      <c r="N101" s="165">
        <v>42599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6">
        <v>24</v>
      </c>
      <c r="B102" s="167">
        <v>42067</v>
      </c>
      <c r="C102" s="167"/>
      <c r="D102" s="168" t="s">
        <v>366</v>
      </c>
      <c r="E102" s="169" t="s">
        <v>570</v>
      </c>
      <c r="F102" s="170">
        <v>235</v>
      </c>
      <c r="G102" s="170"/>
      <c r="H102" s="171">
        <v>77</v>
      </c>
      <c r="I102" s="171" t="s">
        <v>607</v>
      </c>
      <c r="J102" s="172" t="s">
        <v>608</v>
      </c>
      <c r="K102" s="173">
        <f t="shared" si="25"/>
        <v>-158</v>
      </c>
      <c r="L102" s="174">
        <f t="shared" si="26"/>
        <v>-0.67234042553191486</v>
      </c>
      <c r="M102" s="170" t="s">
        <v>552</v>
      </c>
      <c r="N102" s="167">
        <v>43522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25</v>
      </c>
      <c r="B103" s="157">
        <v>42067</v>
      </c>
      <c r="C103" s="157"/>
      <c r="D103" s="158" t="s">
        <v>609</v>
      </c>
      <c r="E103" s="159" t="s">
        <v>570</v>
      </c>
      <c r="F103" s="160">
        <v>185</v>
      </c>
      <c r="G103" s="159"/>
      <c r="H103" s="159">
        <v>224</v>
      </c>
      <c r="I103" s="161" t="s">
        <v>610</v>
      </c>
      <c r="J103" s="162" t="s">
        <v>572</v>
      </c>
      <c r="K103" s="163">
        <f t="shared" si="25"/>
        <v>39</v>
      </c>
      <c r="L103" s="164">
        <f t="shared" si="26"/>
        <v>0.21081081081081082</v>
      </c>
      <c r="M103" s="159" t="s">
        <v>540</v>
      </c>
      <c r="N103" s="165">
        <v>42647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66">
        <v>26</v>
      </c>
      <c r="B104" s="167">
        <v>42090</v>
      </c>
      <c r="C104" s="167"/>
      <c r="D104" s="175" t="s">
        <v>611</v>
      </c>
      <c r="E104" s="170" t="s">
        <v>570</v>
      </c>
      <c r="F104" s="170">
        <v>49.5</v>
      </c>
      <c r="G104" s="171"/>
      <c r="H104" s="171">
        <v>15.85</v>
      </c>
      <c r="I104" s="171">
        <v>67</v>
      </c>
      <c r="J104" s="172" t="s">
        <v>612</v>
      </c>
      <c r="K104" s="171">
        <f t="shared" si="25"/>
        <v>-33.65</v>
      </c>
      <c r="L104" s="176">
        <f t="shared" si="26"/>
        <v>-0.67979797979797973</v>
      </c>
      <c r="M104" s="170" t="s">
        <v>552</v>
      </c>
      <c r="N104" s="177">
        <v>43627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27</v>
      </c>
      <c r="B105" s="157">
        <v>42093</v>
      </c>
      <c r="C105" s="157"/>
      <c r="D105" s="158" t="s">
        <v>613</v>
      </c>
      <c r="E105" s="159" t="s">
        <v>570</v>
      </c>
      <c r="F105" s="160">
        <v>183.5</v>
      </c>
      <c r="G105" s="159"/>
      <c r="H105" s="159">
        <v>219</v>
      </c>
      <c r="I105" s="161">
        <v>218</v>
      </c>
      <c r="J105" s="162" t="s">
        <v>614</v>
      </c>
      <c r="K105" s="163">
        <f t="shared" si="25"/>
        <v>35.5</v>
      </c>
      <c r="L105" s="164">
        <f t="shared" si="26"/>
        <v>0.19346049046321526</v>
      </c>
      <c r="M105" s="159" t="s">
        <v>540</v>
      </c>
      <c r="N105" s="165">
        <v>42103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28</v>
      </c>
      <c r="B106" s="157">
        <v>42114</v>
      </c>
      <c r="C106" s="157"/>
      <c r="D106" s="158" t="s">
        <v>615</v>
      </c>
      <c r="E106" s="159" t="s">
        <v>570</v>
      </c>
      <c r="F106" s="160">
        <f>(227+237)/2</f>
        <v>232</v>
      </c>
      <c r="G106" s="159"/>
      <c r="H106" s="159">
        <v>298</v>
      </c>
      <c r="I106" s="161">
        <v>298</v>
      </c>
      <c r="J106" s="162" t="s">
        <v>572</v>
      </c>
      <c r="K106" s="163">
        <f t="shared" si="25"/>
        <v>66</v>
      </c>
      <c r="L106" s="164">
        <f t="shared" si="26"/>
        <v>0.28448275862068967</v>
      </c>
      <c r="M106" s="159" t="s">
        <v>540</v>
      </c>
      <c r="N106" s="165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29</v>
      </c>
      <c r="B107" s="157">
        <v>42128</v>
      </c>
      <c r="C107" s="157"/>
      <c r="D107" s="158" t="s">
        <v>616</v>
      </c>
      <c r="E107" s="159" t="s">
        <v>542</v>
      </c>
      <c r="F107" s="160">
        <v>385</v>
      </c>
      <c r="G107" s="159"/>
      <c r="H107" s="159">
        <f>212.5+331</f>
        <v>543.5</v>
      </c>
      <c r="I107" s="161">
        <v>510</v>
      </c>
      <c r="J107" s="162" t="s">
        <v>617</v>
      </c>
      <c r="K107" s="163">
        <f t="shared" si="25"/>
        <v>158.5</v>
      </c>
      <c r="L107" s="164">
        <f t="shared" si="26"/>
        <v>0.41168831168831171</v>
      </c>
      <c r="M107" s="159" t="s">
        <v>540</v>
      </c>
      <c r="N107" s="165">
        <v>42235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30</v>
      </c>
      <c r="B108" s="157">
        <v>42128</v>
      </c>
      <c r="C108" s="157"/>
      <c r="D108" s="158" t="s">
        <v>618</v>
      </c>
      <c r="E108" s="159" t="s">
        <v>542</v>
      </c>
      <c r="F108" s="160">
        <v>115.5</v>
      </c>
      <c r="G108" s="159"/>
      <c r="H108" s="159">
        <v>146</v>
      </c>
      <c r="I108" s="161">
        <v>142</v>
      </c>
      <c r="J108" s="162" t="s">
        <v>619</v>
      </c>
      <c r="K108" s="163">
        <f t="shared" si="25"/>
        <v>30.5</v>
      </c>
      <c r="L108" s="164">
        <f t="shared" si="26"/>
        <v>0.26406926406926406</v>
      </c>
      <c r="M108" s="159" t="s">
        <v>540</v>
      </c>
      <c r="N108" s="165">
        <v>42202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31</v>
      </c>
      <c r="B109" s="157">
        <v>42151</v>
      </c>
      <c r="C109" s="157"/>
      <c r="D109" s="158" t="s">
        <v>620</v>
      </c>
      <c r="E109" s="159" t="s">
        <v>542</v>
      </c>
      <c r="F109" s="160">
        <v>237.5</v>
      </c>
      <c r="G109" s="159"/>
      <c r="H109" s="159">
        <v>279.5</v>
      </c>
      <c r="I109" s="161">
        <v>278</v>
      </c>
      <c r="J109" s="162" t="s">
        <v>572</v>
      </c>
      <c r="K109" s="163">
        <f t="shared" si="25"/>
        <v>42</v>
      </c>
      <c r="L109" s="164">
        <f t="shared" si="26"/>
        <v>0.17684210526315788</v>
      </c>
      <c r="M109" s="159" t="s">
        <v>540</v>
      </c>
      <c r="N109" s="165">
        <v>42222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32</v>
      </c>
      <c r="B110" s="157">
        <v>42174</v>
      </c>
      <c r="C110" s="157"/>
      <c r="D110" s="158" t="s">
        <v>591</v>
      </c>
      <c r="E110" s="159" t="s">
        <v>570</v>
      </c>
      <c r="F110" s="160">
        <v>340</v>
      </c>
      <c r="G110" s="159"/>
      <c r="H110" s="159">
        <v>448</v>
      </c>
      <c r="I110" s="161">
        <v>448</v>
      </c>
      <c r="J110" s="162" t="s">
        <v>572</v>
      </c>
      <c r="K110" s="163">
        <f t="shared" si="25"/>
        <v>108</v>
      </c>
      <c r="L110" s="164">
        <f t="shared" si="26"/>
        <v>0.31764705882352939</v>
      </c>
      <c r="M110" s="159" t="s">
        <v>540</v>
      </c>
      <c r="N110" s="165">
        <v>43018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33</v>
      </c>
      <c r="B111" s="157">
        <v>42191</v>
      </c>
      <c r="C111" s="157"/>
      <c r="D111" s="158" t="s">
        <v>621</v>
      </c>
      <c r="E111" s="159" t="s">
        <v>570</v>
      </c>
      <c r="F111" s="160">
        <v>390</v>
      </c>
      <c r="G111" s="159"/>
      <c r="H111" s="159">
        <v>460</v>
      </c>
      <c r="I111" s="161">
        <v>460</v>
      </c>
      <c r="J111" s="162" t="s">
        <v>572</v>
      </c>
      <c r="K111" s="163">
        <f t="shared" si="25"/>
        <v>70</v>
      </c>
      <c r="L111" s="164">
        <f t="shared" si="26"/>
        <v>0.17948717948717949</v>
      </c>
      <c r="M111" s="159" t="s">
        <v>540</v>
      </c>
      <c r="N111" s="165">
        <v>42478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66">
        <v>34</v>
      </c>
      <c r="B112" s="167">
        <v>42195</v>
      </c>
      <c r="C112" s="167"/>
      <c r="D112" s="168" t="s">
        <v>622</v>
      </c>
      <c r="E112" s="169" t="s">
        <v>570</v>
      </c>
      <c r="F112" s="170">
        <v>122.5</v>
      </c>
      <c r="G112" s="170"/>
      <c r="H112" s="171">
        <v>61</v>
      </c>
      <c r="I112" s="171">
        <v>172</v>
      </c>
      <c r="J112" s="172" t="s">
        <v>623</v>
      </c>
      <c r="K112" s="173">
        <f t="shared" si="25"/>
        <v>-61.5</v>
      </c>
      <c r="L112" s="174">
        <f t="shared" si="26"/>
        <v>-0.50204081632653064</v>
      </c>
      <c r="M112" s="170" t="s">
        <v>552</v>
      </c>
      <c r="N112" s="167">
        <v>43333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35</v>
      </c>
      <c r="B113" s="157">
        <v>42219</v>
      </c>
      <c r="C113" s="157"/>
      <c r="D113" s="158" t="s">
        <v>624</v>
      </c>
      <c r="E113" s="159" t="s">
        <v>570</v>
      </c>
      <c r="F113" s="160">
        <v>297.5</v>
      </c>
      <c r="G113" s="159"/>
      <c r="H113" s="159">
        <v>350</v>
      </c>
      <c r="I113" s="161">
        <v>360</v>
      </c>
      <c r="J113" s="162" t="s">
        <v>625</v>
      </c>
      <c r="K113" s="163">
        <f t="shared" si="25"/>
        <v>52.5</v>
      </c>
      <c r="L113" s="164">
        <f t="shared" si="26"/>
        <v>0.17647058823529413</v>
      </c>
      <c r="M113" s="159" t="s">
        <v>540</v>
      </c>
      <c r="N113" s="165">
        <v>42232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36</v>
      </c>
      <c r="B114" s="157">
        <v>42219</v>
      </c>
      <c r="C114" s="157"/>
      <c r="D114" s="158" t="s">
        <v>626</v>
      </c>
      <c r="E114" s="159" t="s">
        <v>570</v>
      </c>
      <c r="F114" s="160">
        <v>115.5</v>
      </c>
      <c r="G114" s="159"/>
      <c r="H114" s="159">
        <v>149</v>
      </c>
      <c r="I114" s="161">
        <v>140</v>
      </c>
      <c r="J114" s="162" t="s">
        <v>627</v>
      </c>
      <c r="K114" s="163">
        <f t="shared" si="25"/>
        <v>33.5</v>
      </c>
      <c r="L114" s="164">
        <f t="shared" si="26"/>
        <v>0.29004329004329005</v>
      </c>
      <c r="M114" s="159" t="s">
        <v>540</v>
      </c>
      <c r="N114" s="165">
        <v>42740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37</v>
      </c>
      <c r="B115" s="157">
        <v>42251</v>
      </c>
      <c r="C115" s="157"/>
      <c r="D115" s="158" t="s">
        <v>620</v>
      </c>
      <c r="E115" s="159" t="s">
        <v>570</v>
      </c>
      <c r="F115" s="160">
        <v>226</v>
      </c>
      <c r="G115" s="159"/>
      <c r="H115" s="159">
        <v>292</v>
      </c>
      <c r="I115" s="161">
        <v>292</v>
      </c>
      <c r="J115" s="162" t="s">
        <v>628</v>
      </c>
      <c r="K115" s="163">
        <f t="shared" si="25"/>
        <v>66</v>
      </c>
      <c r="L115" s="164">
        <f t="shared" si="26"/>
        <v>0.29203539823008851</v>
      </c>
      <c r="M115" s="159" t="s">
        <v>540</v>
      </c>
      <c r="N115" s="165">
        <v>42286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38</v>
      </c>
      <c r="B116" s="157">
        <v>42254</v>
      </c>
      <c r="C116" s="157"/>
      <c r="D116" s="158" t="s">
        <v>615</v>
      </c>
      <c r="E116" s="159" t="s">
        <v>570</v>
      </c>
      <c r="F116" s="160">
        <v>232.5</v>
      </c>
      <c r="G116" s="159"/>
      <c r="H116" s="159">
        <v>312.5</v>
      </c>
      <c r="I116" s="161">
        <v>310</v>
      </c>
      <c r="J116" s="162" t="s">
        <v>572</v>
      </c>
      <c r="K116" s="163">
        <f t="shared" si="25"/>
        <v>80</v>
      </c>
      <c r="L116" s="164">
        <f t="shared" si="26"/>
        <v>0.34408602150537637</v>
      </c>
      <c r="M116" s="159" t="s">
        <v>540</v>
      </c>
      <c r="N116" s="165">
        <v>42823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39</v>
      </c>
      <c r="B117" s="157">
        <v>42268</v>
      </c>
      <c r="C117" s="157"/>
      <c r="D117" s="158" t="s">
        <v>629</v>
      </c>
      <c r="E117" s="159" t="s">
        <v>570</v>
      </c>
      <c r="F117" s="160">
        <v>196.5</v>
      </c>
      <c r="G117" s="159"/>
      <c r="H117" s="159">
        <v>238</v>
      </c>
      <c r="I117" s="161">
        <v>238</v>
      </c>
      <c r="J117" s="162" t="s">
        <v>628</v>
      </c>
      <c r="K117" s="163">
        <f t="shared" si="25"/>
        <v>41.5</v>
      </c>
      <c r="L117" s="164">
        <f t="shared" si="26"/>
        <v>0.21119592875318066</v>
      </c>
      <c r="M117" s="159" t="s">
        <v>540</v>
      </c>
      <c r="N117" s="165">
        <v>42291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40</v>
      </c>
      <c r="B118" s="157">
        <v>42271</v>
      </c>
      <c r="C118" s="157"/>
      <c r="D118" s="158" t="s">
        <v>569</v>
      </c>
      <c r="E118" s="159" t="s">
        <v>570</v>
      </c>
      <c r="F118" s="160">
        <v>65</v>
      </c>
      <c r="G118" s="159"/>
      <c r="H118" s="159">
        <v>82</v>
      </c>
      <c r="I118" s="161">
        <v>82</v>
      </c>
      <c r="J118" s="162" t="s">
        <v>628</v>
      </c>
      <c r="K118" s="163">
        <f t="shared" si="25"/>
        <v>17</v>
      </c>
      <c r="L118" s="164">
        <f t="shared" si="26"/>
        <v>0.26153846153846155</v>
      </c>
      <c r="M118" s="159" t="s">
        <v>540</v>
      </c>
      <c r="N118" s="165">
        <v>42578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41</v>
      </c>
      <c r="B119" s="157">
        <v>42291</v>
      </c>
      <c r="C119" s="157"/>
      <c r="D119" s="158" t="s">
        <v>630</v>
      </c>
      <c r="E119" s="159" t="s">
        <v>570</v>
      </c>
      <c r="F119" s="160">
        <v>144</v>
      </c>
      <c r="G119" s="159"/>
      <c r="H119" s="159">
        <v>182.5</v>
      </c>
      <c r="I119" s="161">
        <v>181</v>
      </c>
      <c r="J119" s="162" t="s">
        <v>628</v>
      </c>
      <c r="K119" s="163">
        <f t="shared" si="25"/>
        <v>38.5</v>
      </c>
      <c r="L119" s="164">
        <f t="shared" si="26"/>
        <v>0.2673611111111111</v>
      </c>
      <c r="M119" s="159" t="s">
        <v>540</v>
      </c>
      <c r="N119" s="165">
        <v>42817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42</v>
      </c>
      <c r="B120" s="157">
        <v>42291</v>
      </c>
      <c r="C120" s="157"/>
      <c r="D120" s="158" t="s">
        <v>631</v>
      </c>
      <c r="E120" s="159" t="s">
        <v>570</v>
      </c>
      <c r="F120" s="160">
        <v>264</v>
      </c>
      <c r="G120" s="159"/>
      <c r="H120" s="159">
        <v>311</v>
      </c>
      <c r="I120" s="161">
        <v>311</v>
      </c>
      <c r="J120" s="162" t="s">
        <v>628</v>
      </c>
      <c r="K120" s="163">
        <f t="shared" si="25"/>
        <v>47</v>
      </c>
      <c r="L120" s="164">
        <f t="shared" si="26"/>
        <v>0.17803030303030304</v>
      </c>
      <c r="M120" s="159" t="s">
        <v>540</v>
      </c>
      <c r="N120" s="165">
        <v>42604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43</v>
      </c>
      <c r="B121" s="157">
        <v>42318</v>
      </c>
      <c r="C121" s="157"/>
      <c r="D121" s="158" t="s">
        <v>632</v>
      </c>
      <c r="E121" s="159" t="s">
        <v>542</v>
      </c>
      <c r="F121" s="160">
        <v>549.5</v>
      </c>
      <c r="G121" s="159"/>
      <c r="H121" s="159">
        <v>630</v>
      </c>
      <c r="I121" s="161">
        <v>630</v>
      </c>
      <c r="J121" s="162" t="s">
        <v>628</v>
      </c>
      <c r="K121" s="163">
        <f t="shared" si="25"/>
        <v>80.5</v>
      </c>
      <c r="L121" s="164">
        <f t="shared" si="26"/>
        <v>0.1464968152866242</v>
      </c>
      <c r="M121" s="159" t="s">
        <v>540</v>
      </c>
      <c r="N121" s="165">
        <v>42419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44</v>
      </c>
      <c r="B122" s="157">
        <v>42342</v>
      </c>
      <c r="C122" s="157"/>
      <c r="D122" s="158" t="s">
        <v>633</v>
      </c>
      <c r="E122" s="159" t="s">
        <v>570</v>
      </c>
      <c r="F122" s="160">
        <v>1027.5</v>
      </c>
      <c r="G122" s="159"/>
      <c r="H122" s="159">
        <v>1315</v>
      </c>
      <c r="I122" s="161">
        <v>1250</v>
      </c>
      <c r="J122" s="162" t="s">
        <v>628</v>
      </c>
      <c r="K122" s="163">
        <f t="shared" si="25"/>
        <v>287.5</v>
      </c>
      <c r="L122" s="164">
        <f t="shared" si="26"/>
        <v>0.27980535279805352</v>
      </c>
      <c r="M122" s="159" t="s">
        <v>540</v>
      </c>
      <c r="N122" s="165">
        <v>43244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45</v>
      </c>
      <c r="B123" s="157">
        <v>42367</v>
      </c>
      <c r="C123" s="157"/>
      <c r="D123" s="158" t="s">
        <v>634</v>
      </c>
      <c r="E123" s="159" t="s">
        <v>570</v>
      </c>
      <c r="F123" s="160">
        <v>465</v>
      </c>
      <c r="G123" s="159"/>
      <c r="H123" s="159">
        <v>540</v>
      </c>
      <c r="I123" s="161">
        <v>540</v>
      </c>
      <c r="J123" s="162" t="s">
        <v>628</v>
      </c>
      <c r="K123" s="163">
        <f t="shared" si="25"/>
        <v>75</v>
      </c>
      <c r="L123" s="164">
        <f t="shared" si="26"/>
        <v>0.16129032258064516</v>
      </c>
      <c r="M123" s="159" t="s">
        <v>540</v>
      </c>
      <c r="N123" s="165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46</v>
      </c>
      <c r="B124" s="157">
        <v>42380</v>
      </c>
      <c r="C124" s="157"/>
      <c r="D124" s="158" t="s">
        <v>367</v>
      </c>
      <c r="E124" s="159" t="s">
        <v>542</v>
      </c>
      <c r="F124" s="160">
        <v>81</v>
      </c>
      <c r="G124" s="159"/>
      <c r="H124" s="159">
        <v>110</v>
      </c>
      <c r="I124" s="161">
        <v>110</v>
      </c>
      <c r="J124" s="162" t="s">
        <v>628</v>
      </c>
      <c r="K124" s="163">
        <f t="shared" si="25"/>
        <v>29</v>
      </c>
      <c r="L124" s="164">
        <f t="shared" si="26"/>
        <v>0.35802469135802467</v>
      </c>
      <c r="M124" s="159" t="s">
        <v>540</v>
      </c>
      <c r="N124" s="165">
        <v>42745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47</v>
      </c>
      <c r="B125" s="157">
        <v>42382</v>
      </c>
      <c r="C125" s="157"/>
      <c r="D125" s="158" t="s">
        <v>635</v>
      </c>
      <c r="E125" s="159" t="s">
        <v>542</v>
      </c>
      <c r="F125" s="160">
        <v>417.5</v>
      </c>
      <c r="G125" s="159"/>
      <c r="H125" s="159">
        <v>547</v>
      </c>
      <c r="I125" s="161">
        <v>535</v>
      </c>
      <c r="J125" s="162" t="s">
        <v>628</v>
      </c>
      <c r="K125" s="163">
        <f t="shared" si="25"/>
        <v>129.5</v>
      </c>
      <c r="L125" s="164">
        <f t="shared" si="26"/>
        <v>0.31017964071856285</v>
      </c>
      <c r="M125" s="159" t="s">
        <v>540</v>
      </c>
      <c r="N125" s="165">
        <v>42578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48</v>
      </c>
      <c r="B126" s="157">
        <v>42408</v>
      </c>
      <c r="C126" s="157"/>
      <c r="D126" s="158" t="s">
        <v>636</v>
      </c>
      <c r="E126" s="159" t="s">
        <v>570</v>
      </c>
      <c r="F126" s="160">
        <v>650</v>
      </c>
      <c r="G126" s="159"/>
      <c r="H126" s="159">
        <v>800</v>
      </c>
      <c r="I126" s="161">
        <v>800</v>
      </c>
      <c r="J126" s="162" t="s">
        <v>628</v>
      </c>
      <c r="K126" s="163">
        <f t="shared" si="25"/>
        <v>150</v>
      </c>
      <c r="L126" s="164">
        <f t="shared" si="26"/>
        <v>0.23076923076923078</v>
      </c>
      <c r="M126" s="159" t="s">
        <v>540</v>
      </c>
      <c r="N126" s="165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49</v>
      </c>
      <c r="B127" s="157">
        <v>42433</v>
      </c>
      <c r="C127" s="157"/>
      <c r="D127" s="158" t="s">
        <v>208</v>
      </c>
      <c r="E127" s="159" t="s">
        <v>570</v>
      </c>
      <c r="F127" s="160">
        <v>437.5</v>
      </c>
      <c r="G127" s="159"/>
      <c r="H127" s="159">
        <v>504.5</v>
      </c>
      <c r="I127" s="161">
        <v>522</v>
      </c>
      <c r="J127" s="162" t="s">
        <v>637</v>
      </c>
      <c r="K127" s="163">
        <f t="shared" si="25"/>
        <v>67</v>
      </c>
      <c r="L127" s="164">
        <f t="shared" si="26"/>
        <v>0.15314285714285714</v>
      </c>
      <c r="M127" s="159" t="s">
        <v>540</v>
      </c>
      <c r="N127" s="165">
        <v>42480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50</v>
      </c>
      <c r="B128" s="157">
        <v>42438</v>
      </c>
      <c r="C128" s="157"/>
      <c r="D128" s="158" t="s">
        <v>638</v>
      </c>
      <c r="E128" s="159" t="s">
        <v>570</v>
      </c>
      <c r="F128" s="160">
        <v>189.5</v>
      </c>
      <c r="G128" s="159"/>
      <c r="H128" s="159">
        <v>218</v>
      </c>
      <c r="I128" s="161">
        <v>218</v>
      </c>
      <c r="J128" s="162" t="s">
        <v>628</v>
      </c>
      <c r="K128" s="163">
        <f t="shared" si="25"/>
        <v>28.5</v>
      </c>
      <c r="L128" s="164">
        <f t="shared" si="26"/>
        <v>0.15039577836411611</v>
      </c>
      <c r="M128" s="159" t="s">
        <v>540</v>
      </c>
      <c r="N128" s="165">
        <v>43034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66">
        <v>51</v>
      </c>
      <c r="B129" s="167">
        <v>42471</v>
      </c>
      <c r="C129" s="167"/>
      <c r="D129" s="175" t="s">
        <v>639</v>
      </c>
      <c r="E129" s="170" t="s">
        <v>570</v>
      </c>
      <c r="F129" s="170">
        <v>36.5</v>
      </c>
      <c r="G129" s="171"/>
      <c r="H129" s="171">
        <v>15.85</v>
      </c>
      <c r="I129" s="171">
        <v>60</v>
      </c>
      <c r="J129" s="172" t="s">
        <v>640</v>
      </c>
      <c r="K129" s="173">
        <f t="shared" si="25"/>
        <v>-20.65</v>
      </c>
      <c r="L129" s="174">
        <f t="shared" si="26"/>
        <v>-0.5657534246575342</v>
      </c>
      <c r="M129" s="170" t="s">
        <v>552</v>
      </c>
      <c r="N129" s="178">
        <v>43627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52</v>
      </c>
      <c r="B130" s="157">
        <v>42472</v>
      </c>
      <c r="C130" s="157"/>
      <c r="D130" s="158" t="s">
        <v>641</v>
      </c>
      <c r="E130" s="159" t="s">
        <v>570</v>
      </c>
      <c r="F130" s="160">
        <v>93</v>
      </c>
      <c r="G130" s="159"/>
      <c r="H130" s="159">
        <v>149</v>
      </c>
      <c r="I130" s="161">
        <v>140</v>
      </c>
      <c r="J130" s="162" t="s">
        <v>642</v>
      </c>
      <c r="K130" s="163">
        <f t="shared" si="25"/>
        <v>56</v>
      </c>
      <c r="L130" s="164">
        <f t="shared" si="26"/>
        <v>0.60215053763440862</v>
      </c>
      <c r="M130" s="159" t="s">
        <v>540</v>
      </c>
      <c r="N130" s="165">
        <v>42740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53</v>
      </c>
      <c r="B131" s="157">
        <v>42472</v>
      </c>
      <c r="C131" s="157"/>
      <c r="D131" s="158" t="s">
        <v>643</v>
      </c>
      <c r="E131" s="159" t="s">
        <v>570</v>
      </c>
      <c r="F131" s="160">
        <v>130</v>
      </c>
      <c r="G131" s="159"/>
      <c r="H131" s="159">
        <v>150</v>
      </c>
      <c r="I131" s="161" t="s">
        <v>644</v>
      </c>
      <c r="J131" s="162" t="s">
        <v>628</v>
      </c>
      <c r="K131" s="163">
        <f t="shared" si="25"/>
        <v>20</v>
      </c>
      <c r="L131" s="164">
        <f t="shared" si="26"/>
        <v>0.15384615384615385</v>
      </c>
      <c r="M131" s="159" t="s">
        <v>540</v>
      </c>
      <c r="N131" s="165">
        <v>42564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56">
        <v>54</v>
      </c>
      <c r="B132" s="157">
        <v>42473</v>
      </c>
      <c r="C132" s="157"/>
      <c r="D132" s="158" t="s">
        <v>645</v>
      </c>
      <c r="E132" s="159" t="s">
        <v>570</v>
      </c>
      <c r="F132" s="160">
        <v>196</v>
      </c>
      <c r="G132" s="159"/>
      <c r="H132" s="159">
        <v>299</v>
      </c>
      <c r="I132" s="161">
        <v>299</v>
      </c>
      <c r="J132" s="162" t="s">
        <v>628</v>
      </c>
      <c r="K132" s="163">
        <v>103</v>
      </c>
      <c r="L132" s="164">
        <v>0.52551020408163296</v>
      </c>
      <c r="M132" s="159" t="s">
        <v>540</v>
      </c>
      <c r="N132" s="165">
        <v>42620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56">
        <v>55</v>
      </c>
      <c r="B133" s="157">
        <v>42473</v>
      </c>
      <c r="C133" s="157"/>
      <c r="D133" s="158" t="s">
        <v>646</v>
      </c>
      <c r="E133" s="159" t="s">
        <v>570</v>
      </c>
      <c r="F133" s="160">
        <v>88</v>
      </c>
      <c r="G133" s="159"/>
      <c r="H133" s="159">
        <v>103</v>
      </c>
      <c r="I133" s="161">
        <v>103</v>
      </c>
      <c r="J133" s="162" t="s">
        <v>628</v>
      </c>
      <c r="K133" s="163">
        <v>15</v>
      </c>
      <c r="L133" s="164">
        <v>0.170454545454545</v>
      </c>
      <c r="M133" s="159" t="s">
        <v>540</v>
      </c>
      <c r="N133" s="165">
        <v>42530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56</v>
      </c>
      <c r="B134" s="157">
        <v>42492</v>
      </c>
      <c r="C134" s="157"/>
      <c r="D134" s="158" t="s">
        <v>647</v>
      </c>
      <c r="E134" s="159" t="s">
        <v>570</v>
      </c>
      <c r="F134" s="160">
        <v>127.5</v>
      </c>
      <c r="G134" s="159"/>
      <c r="H134" s="159">
        <v>148</v>
      </c>
      <c r="I134" s="161" t="s">
        <v>648</v>
      </c>
      <c r="J134" s="162" t="s">
        <v>628</v>
      </c>
      <c r="K134" s="163">
        <f>H134-F134</f>
        <v>20.5</v>
      </c>
      <c r="L134" s="164">
        <f>K134/F134</f>
        <v>0.16078431372549021</v>
      </c>
      <c r="M134" s="159" t="s">
        <v>540</v>
      </c>
      <c r="N134" s="165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57</v>
      </c>
      <c r="B135" s="157">
        <v>42493</v>
      </c>
      <c r="C135" s="157"/>
      <c r="D135" s="158" t="s">
        <v>649</v>
      </c>
      <c r="E135" s="159" t="s">
        <v>570</v>
      </c>
      <c r="F135" s="160">
        <v>675</v>
      </c>
      <c r="G135" s="159"/>
      <c r="H135" s="159">
        <v>815</v>
      </c>
      <c r="I135" s="161" t="s">
        <v>650</v>
      </c>
      <c r="J135" s="162" t="s">
        <v>628</v>
      </c>
      <c r="K135" s="163">
        <f>H135-F135</f>
        <v>140</v>
      </c>
      <c r="L135" s="164">
        <f>K135/F135</f>
        <v>0.2074074074074074</v>
      </c>
      <c r="M135" s="159" t="s">
        <v>540</v>
      </c>
      <c r="N135" s="165">
        <v>43154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58</v>
      </c>
      <c r="B136" s="167">
        <v>42522</v>
      </c>
      <c r="C136" s="167"/>
      <c r="D136" s="168" t="s">
        <v>651</v>
      </c>
      <c r="E136" s="169" t="s">
        <v>570</v>
      </c>
      <c r="F136" s="170">
        <v>500</v>
      </c>
      <c r="G136" s="170"/>
      <c r="H136" s="171">
        <v>232.5</v>
      </c>
      <c r="I136" s="171" t="s">
        <v>652</v>
      </c>
      <c r="J136" s="172" t="s">
        <v>653</v>
      </c>
      <c r="K136" s="173">
        <f>H136-F136</f>
        <v>-267.5</v>
      </c>
      <c r="L136" s="174">
        <f>K136/F136</f>
        <v>-0.53500000000000003</v>
      </c>
      <c r="M136" s="170" t="s">
        <v>552</v>
      </c>
      <c r="N136" s="167">
        <v>43735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59</v>
      </c>
      <c r="B137" s="157">
        <v>42527</v>
      </c>
      <c r="C137" s="157"/>
      <c r="D137" s="158" t="s">
        <v>498</v>
      </c>
      <c r="E137" s="159" t="s">
        <v>570</v>
      </c>
      <c r="F137" s="160">
        <v>110</v>
      </c>
      <c r="G137" s="159"/>
      <c r="H137" s="159">
        <v>126.5</v>
      </c>
      <c r="I137" s="161">
        <v>125</v>
      </c>
      <c r="J137" s="162" t="s">
        <v>579</v>
      </c>
      <c r="K137" s="163">
        <f>H137-F137</f>
        <v>16.5</v>
      </c>
      <c r="L137" s="164">
        <f>K137/F137</f>
        <v>0.15</v>
      </c>
      <c r="M137" s="159" t="s">
        <v>540</v>
      </c>
      <c r="N137" s="165">
        <v>42552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60</v>
      </c>
      <c r="B138" s="157">
        <v>42538</v>
      </c>
      <c r="C138" s="157"/>
      <c r="D138" s="158" t="s">
        <v>654</v>
      </c>
      <c r="E138" s="159" t="s">
        <v>570</v>
      </c>
      <c r="F138" s="160">
        <v>44</v>
      </c>
      <c r="G138" s="159"/>
      <c r="H138" s="159">
        <v>69.5</v>
      </c>
      <c r="I138" s="161">
        <v>69.5</v>
      </c>
      <c r="J138" s="162" t="s">
        <v>655</v>
      </c>
      <c r="K138" s="163">
        <f>H138-F138</f>
        <v>25.5</v>
      </c>
      <c r="L138" s="164">
        <f>K138/F138</f>
        <v>0.57954545454545459</v>
      </c>
      <c r="M138" s="159" t="s">
        <v>540</v>
      </c>
      <c r="N138" s="165">
        <v>42977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61</v>
      </c>
      <c r="B139" s="157">
        <v>42549</v>
      </c>
      <c r="C139" s="157"/>
      <c r="D139" s="158" t="s">
        <v>656</v>
      </c>
      <c r="E139" s="159" t="s">
        <v>570</v>
      </c>
      <c r="F139" s="160">
        <v>262.5</v>
      </c>
      <c r="G139" s="159"/>
      <c r="H139" s="159">
        <v>340</v>
      </c>
      <c r="I139" s="161">
        <v>333</v>
      </c>
      <c r="J139" s="162" t="s">
        <v>657</v>
      </c>
      <c r="K139" s="163">
        <v>77.5</v>
      </c>
      <c r="L139" s="164">
        <v>0.29523809523809502</v>
      </c>
      <c r="M139" s="159" t="s">
        <v>540</v>
      </c>
      <c r="N139" s="165">
        <v>43017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62</v>
      </c>
      <c r="B140" s="157">
        <v>42549</v>
      </c>
      <c r="C140" s="157"/>
      <c r="D140" s="158" t="s">
        <v>658</v>
      </c>
      <c r="E140" s="159" t="s">
        <v>570</v>
      </c>
      <c r="F140" s="160">
        <v>840</v>
      </c>
      <c r="G140" s="159"/>
      <c r="H140" s="159">
        <v>1230</v>
      </c>
      <c r="I140" s="161">
        <v>1230</v>
      </c>
      <c r="J140" s="162" t="s">
        <v>628</v>
      </c>
      <c r="K140" s="163">
        <v>390</v>
      </c>
      <c r="L140" s="164">
        <v>0.46428571428571402</v>
      </c>
      <c r="M140" s="159" t="s">
        <v>540</v>
      </c>
      <c r="N140" s="165">
        <v>42649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9">
        <v>63</v>
      </c>
      <c r="B141" s="180">
        <v>42556</v>
      </c>
      <c r="C141" s="180"/>
      <c r="D141" s="181" t="s">
        <v>659</v>
      </c>
      <c r="E141" s="182" t="s">
        <v>570</v>
      </c>
      <c r="F141" s="182">
        <v>395</v>
      </c>
      <c r="G141" s="183"/>
      <c r="H141" s="183">
        <f>(468.5+342.5)/2</f>
        <v>405.5</v>
      </c>
      <c r="I141" s="183">
        <v>510</v>
      </c>
      <c r="J141" s="184" t="s">
        <v>660</v>
      </c>
      <c r="K141" s="185">
        <f t="shared" ref="K141:K147" si="27">H141-F141</f>
        <v>10.5</v>
      </c>
      <c r="L141" s="186">
        <f t="shared" ref="L141:L147" si="28">K141/F141</f>
        <v>2.6582278481012658E-2</v>
      </c>
      <c r="M141" s="182" t="s">
        <v>661</v>
      </c>
      <c r="N141" s="180">
        <v>43606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66">
        <v>64</v>
      </c>
      <c r="B142" s="167">
        <v>42584</v>
      </c>
      <c r="C142" s="167"/>
      <c r="D142" s="168" t="s">
        <v>662</v>
      </c>
      <c r="E142" s="169" t="s">
        <v>542</v>
      </c>
      <c r="F142" s="170">
        <f>169.5-12.8</f>
        <v>156.69999999999999</v>
      </c>
      <c r="G142" s="170"/>
      <c r="H142" s="171">
        <v>77</v>
      </c>
      <c r="I142" s="171" t="s">
        <v>663</v>
      </c>
      <c r="J142" s="172" t="s">
        <v>664</v>
      </c>
      <c r="K142" s="173">
        <f t="shared" si="27"/>
        <v>-79.699999999999989</v>
      </c>
      <c r="L142" s="174">
        <f t="shared" si="28"/>
        <v>-0.50861518825781749</v>
      </c>
      <c r="M142" s="170" t="s">
        <v>552</v>
      </c>
      <c r="N142" s="167">
        <v>43522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66">
        <v>65</v>
      </c>
      <c r="B143" s="167">
        <v>42586</v>
      </c>
      <c r="C143" s="167"/>
      <c r="D143" s="168" t="s">
        <v>665</v>
      </c>
      <c r="E143" s="169" t="s">
        <v>570</v>
      </c>
      <c r="F143" s="170">
        <v>400</v>
      </c>
      <c r="G143" s="170"/>
      <c r="H143" s="171">
        <v>305</v>
      </c>
      <c r="I143" s="171">
        <v>475</v>
      </c>
      <c r="J143" s="172" t="s">
        <v>666</v>
      </c>
      <c r="K143" s="173">
        <f t="shared" si="27"/>
        <v>-95</v>
      </c>
      <c r="L143" s="174">
        <f t="shared" si="28"/>
        <v>-0.23749999999999999</v>
      </c>
      <c r="M143" s="170" t="s">
        <v>552</v>
      </c>
      <c r="N143" s="167">
        <v>43606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66</v>
      </c>
      <c r="B144" s="157">
        <v>42593</v>
      </c>
      <c r="C144" s="157"/>
      <c r="D144" s="158" t="s">
        <v>667</v>
      </c>
      <c r="E144" s="159" t="s">
        <v>570</v>
      </c>
      <c r="F144" s="160">
        <v>86.5</v>
      </c>
      <c r="G144" s="159"/>
      <c r="H144" s="159">
        <v>130</v>
      </c>
      <c r="I144" s="161">
        <v>130</v>
      </c>
      <c r="J144" s="162" t="s">
        <v>668</v>
      </c>
      <c r="K144" s="163">
        <f t="shared" si="27"/>
        <v>43.5</v>
      </c>
      <c r="L144" s="164">
        <f t="shared" si="28"/>
        <v>0.50289017341040465</v>
      </c>
      <c r="M144" s="159" t="s">
        <v>540</v>
      </c>
      <c r="N144" s="165">
        <v>43091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6">
        <v>67</v>
      </c>
      <c r="B145" s="167">
        <v>42600</v>
      </c>
      <c r="C145" s="167"/>
      <c r="D145" s="168" t="s">
        <v>109</v>
      </c>
      <c r="E145" s="169" t="s">
        <v>570</v>
      </c>
      <c r="F145" s="170">
        <v>133.5</v>
      </c>
      <c r="G145" s="170"/>
      <c r="H145" s="171">
        <v>126.5</v>
      </c>
      <c r="I145" s="171">
        <v>178</v>
      </c>
      <c r="J145" s="172" t="s">
        <v>669</v>
      </c>
      <c r="K145" s="173">
        <f t="shared" si="27"/>
        <v>-7</v>
      </c>
      <c r="L145" s="174">
        <f t="shared" si="28"/>
        <v>-5.2434456928838954E-2</v>
      </c>
      <c r="M145" s="170" t="s">
        <v>552</v>
      </c>
      <c r="N145" s="167">
        <v>42615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68</v>
      </c>
      <c r="B146" s="157">
        <v>42613</v>
      </c>
      <c r="C146" s="157"/>
      <c r="D146" s="158" t="s">
        <v>670</v>
      </c>
      <c r="E146" s="159" t="s">
        <v>570</v>
      </c>
      <c r="F146" s="160">
        <v>560</v>
      </c>
      <c r="G146" s="159"/>
      <c r="H146" s="159">
        <v>725</v>
      </c>
      <c r="I146" s="161">
        <v>725</v>
      </c>
      <c r="J146" s="162" t="s">
        <v>572</v>
      </c>
      <c r="K146" s="163">
        <f t="shared" si="27"/>
        <v>165</v>
      </c>
      <c r="L146" s="164">
        <f t="shared" si="28"/>
        <v>0.29464285714285715</v>
      </c>
      <c r="M146" s="159" t="s">
        <v>540</v>
      </c>
      <c r="N146" s="165">
        <v>42456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69</v>
      </c>
      <c r="B147" s="157">
        <v>42614</v>
      </c>
      <c r="C147" s="157"/>
      <c r="D147" s="158" t="s">
        <v>671</v>
      </c>
      <c r="E147" s="159" t="s">
        <v>570</v>
      </c>
      <c r="F147" s="160">
        <v>160.5</v>
      </c>
      <c r="G147" s="159"/>
      <c r="H147" s="159">
        <v>210</v>
      </c>
      <c r="I147" s="161">
        <v>210</v>
      </c>
      <c r="J147" s="162" t="s">
        <v>572</v>
      </c>
      <c r="K147" s="163">
        <f t="shared" si="27"/>
        <v>49.5</v>
      </c>
      <c r="L147" s="164">
        <f t="shared" si="28"/>
        <v>0.30841121495327101</v>
      </c>
      <c r="M147" s="159" t="s">
        <v>540</v>
      </c>
      <c r="N147" s="165">
        <v>42871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70</v>
      </c>
      <c r="B148" s="157">
        <v>42646</v>
      </c>
      <c r="C148" s="157"/>
      <c r="D148" s="158" t="s">
        <v>380</v>
      </c>
      <c r="E148" s="159" t="s">
        <v>570</v>
      </c>
      <c r="F148" s="160">
        <v>430</v>
      </c>
      <c r="G148" s="159"/>
      <c r="H148" s="159">
        <v>596</v>
      </c>
      <c r="I148" s="161">
        <v>575</v>
      </c>
      <c r="J148" s="162" t="s">
        <v>672</v>
      </c>
      <c r="K148" s="163">
        <v>166</v>
      </c>
      <c r="L148" s="164">
        <v>0.38604651162790699</v>
      </c>
      <c r="M148" s="159" t="s">
        <v>540</v>
      </c>
      <c r="N148" s="165">
        <v>42769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71</v>
      </c>
      <c r="B149" s="157">
        <v>42657</v>
      </c>
      <c r="C149" s="157"/>
      <c r="D149" s="158" t="s">
        <v>673</v>
      </c>
      <c r="E149" s="159" t="s">
        <v>570</v>
      </c>
      <c r="F149" s="160">
        <v>280</v>
      </c>
      <c r="G149" s="159"/>
      <c r="H149" s="159">
        <v>345</v>
      </c>
      <c r="I149" s="161">
        <v>345</v>
      </c>
      <c r="J149" s="162" t="s">
        <v>572</v>
      </c>
      <c r="K149" s="163">
        <f t="shared" ref="K149:K154" si="29">H149-F149</f>
        <v>65</v>
      </c>
      <c r="L149" s="164">
        <f>K149/F149</f>
        <v>0.23214285714285715</v>
      </c>
      <c r="M149" s="159" t="s">
        <v>540</v>
      </c>
      <c r="N149" s="165">
        <v>42814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72</v>
      </c>
      <c r="B150" s="157">
        <v>42657</v>
      </c>
      <c r="C150" s="157"/>
      <c r="D150" s="158" t="s">
        <v>674</v>
      </c>
      <c r="E150" s="159" t="s">
        <v>570</v>
      </c>
      <c r="F150" s="160">
        <v>245</v>
      </c>
      <c r="G150" s="159"/>
      <c r="H150" s="159">
        <v>325.5</v>
      </c>
      <c r="I150" s="161">
        <v>330</v>
      </c>
      <c r="J150" s="162" t="s">
        <v>675</v>
      </c>
      <c r="K150" s="163">
        <f t="shared" si="29"/>
        <v>80.5</v>
      </c>
      <c r="L150" s="164">
        <f>K150/F150</f>
        <v>0.32857142857142857</v>
      </c>
      <c r="M150" s="159" t="s">
        <v>540</v>
      </c>
      <c r="N150" s="165">
        <v>42769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73</v>
      </c>
      <c r="B151" s="157">
        <v>42660</v>
      </c>
      <c r="C151" s="157"/>
      <c r="D151" s="158" t="s">
        <v>336</v>
      </c>
      <c r="E151" s="159" t="s">
        <v>570</v>
      </c>
      <c r="F151" s="160">
        <v>125</v>
      </c>
      <c r="G151" s="159"/>
      <c r="H151" s="159">
        <v>160</v>
      </c>
      <c r="I151" s="161">
        <v>160</v>
      </c>
      <c r="J151" s="162" t="s">
        <v>628</v>
      </c>
      <c r="K151" s="163">
        <f t="shared" si="29"/>
        <v>35</v>
      </c>
      <c r="L151" s="164">
        <v>0.28000000000000003</v>
      </c>
      <c r="M151" s="159" t="s">
        <v>540</v>
      </c>
      <c r="N151" s="165">
        <v>42803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74</v>
      </c>
      <c r="B152" s="157">
        <v>42660</v>
      </c>
      <c r="C152" s="157"/>
      <c r="D152" s="158" t="s">
        <v>437</v>
      </c>
      <c r="E152" s="159" t="s">
        <v>570</v>
      </c>
      <c r="F152" s="160">
        <v>114</v>
      </c>
      <c r="G152" s="159"/>
      <c r="H152" s="159">
        <v>145</v>
      </c>
      <c r="I152" s="161">
        <v>145</v>
      </c>
      <c r="J152" s="162" t="s">
        <v>628</v>
      </c>
      <c r="K152" s="163">
        <f t="shared" si="29"/>
        <v>31</v>
      </c>
      <c r="L152" s="164">
        <f>K152/F152</f>
        <v>0.27192982456140352</v>
      </c>
      <c r="M152" s="159" t="s">
        <v>540</v>
      </c>
      <c r="N152" s="165">
        <v>42859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75</v>
      </c>
      <c r="B153" s="157">
        <v>42660</v>
      </c>
      <c r="C153" s="157"/>
      <c r="D153" s="158" t="s">
        <v>676</v>
      </c>
      <c r="E153" s="159" t="s">
        <v>570</v>
      </c>
      <c r="F153" s="160">
        <v>212</v>
      </c>
      <c r="G153" s="159"/>
      <c r="H153" s="159">
        <v>280</v>
      </c>
      <c r="I153" s="161">
        <v>276</v>
      </c>
      <c r="J153" s="162" t="s">
        <v>677</v>
      </c>
      <c r="K153" s="163">
        <f t="shared" si="29"/>
        <v>68</v>
      </c>
      <c r="L153" s="164">
        <f>K153/F153</f>
        <v>0.32075471698113206</v>
      </c>
      <c r="M153" s="159" t="s">
        <v>540</v>
      </c>
      <c r="N153" s="165">
        <v>42858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76</v>
      </c>
      <c r="B154" s="157">
        <v>42678</v>
      </c>
      <c r="C154" s="157"/>
      <c r="D154" s="158" t="s">
        <v>428</v>
      </c>
      <c r="E154" s="159" t="s">
        <v>570</v>
      </c>
      <c r="F154" s="160">
        <v>155</v>
      </c>
      <c r="G154" s="159"/>
      <c r="H154" s="159">
        <v>210</v>
      </c>
      <c r="I154" s="161">
        <v>210</v>
      </c>
      <c r="J154" s="162" t="s">
        <v>678</v>
      </c>
      <c r="K154" s="163">
        <f t="shared" si="29"/>
        <v>55</v>
      </c>
      <c r="L154" s="164">
        <f>K154/F154</f>
        <v>0.35483870967741937</v>
      </c>
      <c r="M154" s="159" t="s">
        <v>540</v>
      </c>
      <c r="N154" s="165">
        <v>42944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77</v>
      </c>
      <c r="B155" s="167">
        <v>42710</v>
      </c>
      <c r="C155" s="167"/>
      <c r="D155" s="168" t="s">
        <v>679</v>
      </c>
      <c r="E155" s="169" t="s">
        <v>570</v>
      </c>
      <c r="F155" s="170">
        <v>150.5</v>
      </c>
      <c r="G155" s="170"/>
      <c r="H155" s="171">
        <v>72.5</v>
      </c>
      <c r="I155" s="171">
        <v>174</v>
      </c>
      <c r="J155" s="172" t="s">
        <v>680</v>
      </c>
      <c r="K155" s="173">
        <v>-78</v>
      </c>
      <c r="L155" s="174">
        <v>-0.51827242524916906</v>
      </c>
      <c r="M155" s="170" t="s">
        <v>552</v>
      </c>
      <c r="N155" s="167">
        <v>43333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78</v>
      </c>
      <c r="B156" s="157">
        <v>42712</v>
      </c>
      <c r="C156" s="157"/>
      <c r="D156" s="158" t="s">
        <v>681</v>
      </c>
      <c r="E156" s="159" t="s">
        <v>570</v>
      </c>
      <c r="F156" s="160">
        <v>380</v>
      </c>
      <c r="G156" s="159"/>
      <c r="H156" s="159">
        <v>478</v>
      </c>
      <c r="I156" s="161">
        <v>468</v>
      </c>
      <c r="J156" s="162" t="s">
        <v>628</v>
      </c>
      <c r="K156" s="163">
        <f>H156-F156</f>
        <v>98</v>
      </c>
      <c r="L156" s="164">
        <f>K156/F156</f>
        <v>0.25789473684210529</v>
      </c>
      <c r="M156" s="159" t="s">
        <v>540</v>
      </c>
      <c r="N156" s="165">
        <v>43025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79</v>
      </c>
      <c r="B157" s="157">
        <v>42734</v>
      </c>
      <c r="C157" s="157"/>
      <c r="D157" s="158" t="s">
        <v>108</v>
      </c>
      <c r="E157" s="159" t="s">
        <v>570</v>
      </c>
      <c r="F157" s="160">
        <v>305</v>
      </c>
      <c r="G157" s="159"/>
      <c r="H157" s="159">
        <v>375</v>
      </c>
      <c r="I157" s="161">
        <v>375</v>
      </c>
      <c r="J157" s="162" t="s">
        <v>628</v>
      </c>
      <c r="K157" s="163">
        <f>H157-F157</f>
        <v>70</v>
      </c>
      <c r="L157" s="164">
        <f>K157/F157</f>
        <v>0.22950819672131148</v>
      </c>
      <c r="M157" s="159" t="s">
        <v>540</v>
      </c>
      <c r="N157" s="165">
        <v>42768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80</v>
      </c>
      <c r="B158" s="157">
        <v>42739</v>
      </c>
      <c r="C158" s="157"/>
      <c r="D158" s="158" t="s">
        <v>94</v>
      </c>
      <c r="E158" s="159" t="s">
        <v>570</v>
      </c>
      <c r="F158" s="160">
        <v>99.5</v>
      </c>
      <c r="G158" s="159"/>
      <c r="H158" s="159">
        <v>158</v>
      </c>
      <c r="I158" s="161">
        <v>158</v>
      </c>
      <c r="J158" s="162" t="s">
        <v>628</v>
      </c>
      <c r="K158" s="163">
        <f>H158-F158</f>
        <v>58.5</v>
      </c>
      <c r="L158" s="164">
        <f>K158/F158</f>
        <v>0.5879396984924623</v>
      </c>
      <c r="M158" s="159" t="s">
        <v>540</v>
      </c>
      <c r="N158" s="165">
        <v>42898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81</v>
      </c>
      <c r="B159" s="157">
        <v>42739</v>
      </c>
      <c r="C159" s="157"/>
      <c r="D159" s="158" t="s">
        <v>94</v>
      </c>
      <c r="E159" s="159" t="s">
        <v>570</v>
      </c>
      <c r="F159" s="160">
        <v>99.5</v>
      </c>
      <c r="G159" s="159"/>
      <c r="H159" s="159">
        <v>158</v>
      </c>
      <c r="I159" s="161">
        <v>158</v>
      </c>
      <c r="J159" s="162" t="s">
        <v>628</v>
      </c>
      <c r="K159" s="163">
        <v>58.5</v>
      </c>
      <c r="L159" s="164">
        <v>0.58793969849246197</v>
      </c>
      <c r="M159" s="159" t="s">
        <v>540</v>
      </c>
      <c r="N159" s="165">
        <v>42898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82</v>
      </c>
      <c r="B160" s="157">
        <v>42786</v>
      </c>
      <c r="C160" s="157"/>
      <c r="D160" s="158" t="s">
        <v>183</v>
      </c>
      <c r="E160" s="159" t="s">
        <v>570</v>
      </c>
      <c r="F160" s="160">
        <v>140.5</v>
      </c>
      <c r="G160" s="159"/>
      <c r="H160" s="159">
        <v>220</v>
      </c>
      <c r="I160" s="161">
        <v>220</v>
      </c>
      <c r="J160" s="162" t="s">
        <v>628</v>
      </c>
      <c r="K160" s="163">
        <f>H160-F160</f>
        <v>79.5</v>
      </c>
      <c r="L160" s="164">
        <f>K160/F160</f>
        <v>0.5658362989323843</v>
      </c>
      <c r="M160" s="159" t="s">
        <v>540</v>
      </c>
      <c r="N160" s="165">
        <v>42864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6">
        <v>83</v>
      </c>
      <c r="B161" s="157">
        <v>42786</v>
      </c>
      <c r="C161" s="157"/>
      <c r="D161" s="158" t="s">
        <v>682</v>
      </c>
      <c r="E161" s="159" t="s">
        <v>570</v>
      </c>
      <c r="F161" s="160">
        <v>202.5</v>
      </c>
      <c r="G161" s="159"/>
      <c r="H161" s="159">
        <v>234</v>
      </c>
      <c r="I161" s="161">
        <v>234</v>
      </c>
      <c r="J161" s="162" t="s">
        <v>628</v>
      </c>
      <c r="K161" s="163">
        <v>31.5</v>
      </c>
      <c r="L161" s="164">
        <v>0.155555555555556</v>
      </c>
      <c r="M161" s="159" t="s">
        <v>540</v>
      </c>
      <c r="N161" s="165">
        <v>42836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84</v>
      </c>
      <c r="B162" s="157">
        <v>42818</v>
      </c>
      <c r="C162" s="157"/>
      <c r="D162" s="158" t="s">
        <v>683</v>
      </c>
      <c r="E162" s="159" t="s">
        <v>570</v>
      </c>
      <c r="F162" s="160">
        <v>300.5</v>
      </c>
      <c r="G162" s="159"/>
      <c r="H162" s="159">
        <v>417.5</v>
      </c>
      <c r="I162" s="161">
        <v>420</v>
      </c>
      <c r="J162" s="162" t="s">
        <v>684</v>
      </c>
      <c r="K162" s="163">
        <f>H162-F162</f>
        <v>117</v>
      </c>
      <c r="L162" s="164">
        <f>K162/F162</f>
        <v>0.38935108153078202</v>
      </c>
      <c r="M162" s="159" t="s">
        <v>540</v>
      </c>
      <c r="N162" s="165">
        <v>43070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85</v>
      </c>
      <c r="B163" s="157">
        <v>42818</v>
      </c>
      <c r="C163" s="157"/>
      <c r="D163" s="158" t="s">
        <v>658</v>
      </c>
      <c r="E163" s="159" t="s">
        <v>570</v>
      </c>
      <c r="F163" s="160">
        <v>850</v>
      </c>
      <c r="G163" s="159"/>
      <c r="H163" s="159">
        <v>1042.5</v>
      </c>
      <c r="I163" s="161">
        <v>1023</v>
      </c>
      <c r="J163" s="162" t="s">
        <v>685</v>
      </c>
      <c r="K163" s="163">
        <v>192.5</v>
      </c>
      <c r="L163" s="164">
        <v>0.22647058823529401</v>
      </c>
      <c r="M163" s="159" t="s">
        <v>540</v>
      </c>
      <c r="N163" s="165">
        <v>42830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86</v>
      </c>
      <c r="B164" s="157">
        <v>42830</v>
      </c>
      <c r="C164" s="157"/>
      <c r="D164" s="158" t="s">
        <v>456</v>
      </c>
      <c r="E164" s="159" t="s">
        <v>570</v>
      </c>
      <c r="F164" s="160">
        <v>785</v>
      </c>
      <c r="G164" s="159"/>
      <c r="H164" s="159">
        <v>930</v>
      </c>
      <c r="I164" s="161">
        <v>920</v>
      </c>
      <c r="J164" s="162" t="s">
        <v>686</v>
      </c>
      <c r="K164" s="163">
        <f>H164-F164</f>
        <v>145</v>
      </c>
      <c r="L164" s="164">
        <f>K164/F164</f>
        <v>0.18471337579617833</v>
      </c>
      <c r="M164" s="159" t="s">
        <v>540</v>
      </c>
      <c r="N164" s="165">
        <v>42976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6">
        <v>87</v>
      </c>
      <c r="B165" s="167">
        <v>42831</v>
      </c>
      <c r="C165" s="167"/>
      <c r="D165" s="168" t="s">
        <v>687</v>
      </c>
      <c r="E165" s="169" t="s">
        <v>570</v>
      </c>
      <c r="F165" s="170">
        <v>40</v>
      </c>
      <c r="G165" s="170"/>
      <c r="H165" s="171">
        <v>13.1</v>
      </c>
      <c r="I165" s="171">
        <v>60</v>
      </c>
      <c r="J165" s="172" t="s">
        <v>688</v>
      </c>
      <c r="K165" s="173">
        <v>-26.9</v>
      </c>
      <c r="L165" s="174">
        <v>-0.67249999999999999</v>
      </c>
      <c r="M165" s="170" t="s">
        <v>552</v>
      </c>
      <c r="N165" s="167">
        <v>43138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88</v>
      </c>
      <c r="B166" s="157">
        <v>42837</v>
      </c>
      <c r="C166" s="157"/>
      <c r="D166" s="158" t="s">
        <v>93</v>
      </c>
      <c r="E166" s="159" t="s">
        <v>570</v>
      </c>
      <c r="F166" s="160">
        <v>289.5</v>
      </c>
      <c r="G166" s="159"/>
      <c r="H166" s="159">
        <v>354</v>
      </c>
      <c r="I166" s="161">
        <v>360</v>
      </c>
      <c r="J166" s="162" t="s">
        <v>689</v>
      </c>
      <c r="K166" s="163">
        <f t="shared" ref="K166:K174" si="30">H166-F166</f>
        <v>64.5</v>
      </c>
      <c r="L166" s="164">
        <f t="shared" ref="L166:L174" si="31">K166/F166</f>
        <v>0.22279792746113988</v>
      </c>
      <c r="M166" s="159" t="s">
        <v>540</v>
      </c>
      <c r="N166" s="165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56">
        <v>89</v>
      </c>
      <c r="B167" s="157">
        <v>42845</v>
      </c>
      <c r="C167" s="157"/>
      <c r="D167" s="158" t="s">
        <v>404</v>
      </c>
      <c r="E167" s="159" t="s">
        <v>570</v>
      </c>
      <c r="F167" s="160">
        <v>700</v>
      </c>
      <c r="G167" s="159"/>
      <c r="H167" s="159">
        <v>840</v>
      </c>
      <c r="I167" s="161">
        <v>840</v>
      </c>
      <c r="J167" s="162" t="s">
        <v>690</v>
      </c>
      <c r="K167" s="163">
        <f t="shared" si="30"/>
        <v>140</v>
      </c>
      <c r="L167" s="164">
        <f t="shared" si="31"/>
        <v>0.2</v>
      </c>
      <c r="M167" s="159" t="s">
        <v>540</v>
      </c>
      <c r="N167" s="165">
        <v>42893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6">
        <v>90</v>
      </c>
      <c r="B168" s="157">
        <v>42887</v>
      </c>
      <c r="C168" s="157"/>
      <c r="D168" s="158" t="s">
        <v>691</v>
      </c>
      <c r="E168" s="159" t="s">
        <v>570</v>
      </c>
      <c r="F168" s="160">
        <v>130</v>
      </c>
      <c r="G168" s="159"/>
      <c r="H168" s="159">
        <v>144.25</v>
      </c>
      <c r="I168" s="161">
        <v>170</v>
      </c>
      <c r="J168" s="162" t="s">
        <v>692</v>
      </c>
      <c r="K168" s="163">
        <f t="shared" si="30"/>
        <v>14.25</v>
      </c>
      <c r="L168" s="164">
        <f t="shared" si="31"/>
        <v>0.10961538461538461</v>
      </c>
      <c r="M168" s="159" t="s">
        <v>540</v>
      </c>
      <c r="N168" s="165">
        <v>43675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6">
        <v>91</v>
      </c>
      <c r="B169" s="157">
        <v>42901</v>
      </c>
      <c r="C169" s="157"/>
      <c r="D169" s="158" t="s">
        <v>693</v>
      </c>
      <c r="E169" s="159" t="s">
        <v>570</v>
      </c>
      <c r="F169" s="160">
        <v>214.5</v>
      </c>
      <c r="G169" s="159"/>
      <c r="H169" s="159">
        <v>262</v>
      </c>
      <c r="I169" s="161">
        <v>262</v>
      </c>
      <c r="J169" s="162" t="s">
        <v>694</v>
      </c>
      <c r="K169" s="163">
        <f t="shared" si="30"/>
        <v>47.5</v>
      </c>
      <c r="L169" s="164">
        <f t="shared" si="31"/>
        <v>0.22144522144522144</v>
      </c>
      <c r="M169" s="159" t="s">
        <v>540</v>
      </c>
      <c r="N169" s="165">
        <v>42977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92</v>
      </c>
      <c r="B170" s="188">
        <v>42933</v>
      </c>
      <c r="C170" s="188"/>
      <c r="D170" s="189" t="s">
        <v>695</v>
      </c>
      <c r="E170" s="190" t="s">
        <v>570</v>
      </c>
      <c r="F170" s="191">
        <v>370</v>
      </c>
      <c r="G170" s="190"/>
      <c r="H170" s="190">
        <v>447.5</v>
      </c>
      <c r="I170" s="192">
        <v>450</v>
      </c>
      <c r="J170" s="193" t="s">
        <v>628</v>
      </c>
      <c r="K170" s="163">
        <f t="shared" si="30"/>
        <v>77.5</v>
      </c>
      <c r="L170" s="194">
        <f t="shared" si="31"/>
        <v>0.20945945945945946</v>
      </c>
      <c r="M170" s="190" t="s">
        <v>540</v>
      </c>
      <c r="N170" s="195">
        <v>43035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93</v>
      </c>
      <c r="B171" s="188">
        <v>42943</v>
      </c>
      <c r="C171" s="188"/>
      <c r="D171" s="189" t="s">
        <v>181</v>
      </c>
      <c r="E171" s="190" t="s">
        <v>570</v>
      </c>
      <c r="F171" s="191">
        <v>657.5</v>
      </c>
      <c r="G171" s="190"/>
      <c r="H171" s="190">
        <v>825</v>
      </c>
      <c r="I171" s="192">
        <v>820</v>
      </c>
      <c r="J171" s="193" t="s">
        <v>628</v>
      </c>
      <c r="K171" s="163">
        <f t="shared" si="30"/>
        <v>167.5</v>
      </c>
      <c r="L171" s="194">
        <f t="shared" si="31"/>
        <v>0.25475285171102663</v>
      </c>
      <c r="M171" s="190" t="s">
        <v>540</v>
      </c>
      <c r="N171" s="195">
        <v>43090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6">
        <v>94</v>
      </c>
      <c r="B172" s="157">
        <v>42964</v>
      </c>
      <c r="C172" s="157"/>
      <c r="D172" s="158" t="s">
        <v>349</v>
      </c>
      <c r="E172" s="159" t="s">
        <v>570</v>
      </c>
      <c r="F172" s="160">
        <v>605</v>
      </c>
      <c r="G172" s="159"/>
      <c r="H172" s="159">
        <v>750</v>
      </c>
      <c r="I172" s="161">
        <v>750</v>
      </c>
      <c r="J172" s="162" t="s">
        <v>686</v>
      </c>
      <c r="K172" s="163">
        <f t="shared" si="30"/>
        <v>145</v>
      </c>
      <c r="L172" s="164">
        <f t="shared" si="31"/>
        <v>0.23966942148760331</v>
      </c>
      <c r="M172" s="159" t="s">
        <v>540</v>
      </c>
      <c r="N172" s="165">
        <v>43027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66">
        <v>95</v>
      </c>
      <c r="B173" s="167">
        <v>42979</v>
      </c>
      <c r="C173" s="167"/>
      <c r="D173" s="175" t="s">
        <v>696</v>
      </c>
      <c r="E173" s="170" t="s">
        <v>570</v>
      </c>
      <c r="F173" s="170">
        <v>255</v>
      </c>
      <c r="G173" s="171"/>
      <c r="H173" s="171">
        <v>217.25</v>
      </c>
      <c r="I173" s="171">
        <v>320</v>
      </c>
      <c r="J173" s="172" t="s">
        <v>697</v>
      </c>
      <c r="K173" s="173">
        <f t="shared" si="30"/>
        <v>-37.75</v>
      </c>
      <c r="L173" s="176">
        <f t="shared" si="31"/>
        <v>-0.14803921568627451</v>
      </c>
      <c r="M173" s="170" t="s">
        <v>552</v>
      </c>
      <c r="N173" s="167">
        <v>43661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6">
        <v>96</v>
      </c>
      <c r="B174" s="157">
        <v>42997</v>
      </c>
      <c r="C174" s="157"/>
      <c r="D174" s="158" t="s">
        <v>698</v>
      </c>
      <c r="E174" s="159" t="s">
        <v>570</v>
      </c>
      <c r="F174" s="160">
        <v>215</v>
      </c>
      <c r="G174" s="159"/>
      <c r="H174" s="159">
        <v>258</v>
      </c>
      <c r="I174" s="161">
        <v>258</v>
      </c>
      <c r="J174" s="162" t="s">
        <v>628</v>
      </c>
      <c r="K174" s="163">
        <f t="shared" si="30"/>
        <v>43</v>
      </c>
      <c r="L174" s="164">
        <f t="shared" si="31"/>
        <v>0.2</v>
      </c>
      <c r="M174" s="159" t="s">
        <v>540</v>
      </c>
      <c r="N174" s="165">
        <v>43040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97</v>
      </c>
      <c r="B175" s="157">
        <v>42997</v>
      </c>
      <c r="C175" s="157"/>
      <c r="D175" s="158" t="s">
        <v>698</v>
      </c>
      <c r="E175" s="159" t="s">
        <v>570</v>
      </c>
      <c r="F175" s="160">
        <v>215</v>
      </c>
      <c r="G175" s="159"/>
      <c r="H175" s="159">
        <v>258</v>
      </c>
      <c r="I175" s="161">
        <v>258</v>
      </c>
      <c r="J175" s="193" t="s">
        <v>628</v>
      </c>
      <c r="K175" s="163">
        <v>43</v>
      </c>
      <c r="L175" s="164">
        <v>0.2</v>
      </c>
      <c r="M175" s="159" t="s">
        <v>540</v>
      </c>
      <c r="N175" s="165">
        <v>43040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7">
        <v>98</v>
      </c>
      <c r="B176" s="188">
        <v>42998</v>
      </c>
      <c r="C176" s="188"/>
      <c r="D176" s="189" t="s">
        <v>699</v>
      </c>
      <c r="E176" s="190" t="s">
        <v>570</v>
      </c>
      <c r="F176" s="160">
        <v>75</v>
      </c>
      <c r="G176" s="190"/>
      <c r="H176" s="190">
        <v>90</v>
      </c>
      <c r="I176" s="192">
        <v>90</v>
      </c>
      <c r="J176" s="162" t="s">
        <v>700</v>
      </c>
      <c r="K176" s="163">
        <f t="shared" ref="K176:K181" si="32">H176-F176</f>
        <v>15</v>
      </c>
      <c r="L176" s="164">
        <f t="shared" ref="L176:L181" si="33">K176/F176</f>
        <v>0.2</v>
      </c>
      <c r="M176" s="159" t="s">
        <v>540</v>
      </c>
      <c r="N176" s="165">
        <v>43019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7">
        <v>99</v>
      </c>
      <c r="B177" s="188">
        <v>43011</v>
      </c>
      <c r="C177" s="188"/>
      <c r="D177" s="189" t="s">
        <v>554</v>
      </c>
      <c r="E177" s="190" t="s">
        <v>570</v>
      </c>
      <c r="F177" s="191">
        <v>315</v>
      </c>
      <c r="G177" s="190"/>
      <c r="H177" s="190">
        <v>392</v>
      </c>
      <c r="I177" s="192">
        <v>384</v>
      </c>
      <c r="J177" s="193" t="s">
        <v>701</v>
      </c>
      <c r="K177" s="163">
        <f t="shared" si="32"/>
        <v>77</v>
      </c>
      <c r="L177" s="194">
        <f t="shared" si="33"/>
        <v>0.24444444444444444</v>
      </c>
      <c r="M177" s="190" t="s">
        <v>540</v>
      </c>
      <c r="N177" s="195">
        <v>43017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7">
        <v>100</v>
      </c>
      <c r="B178" s="188">
        <v>43013</v>
      </c>
      <c r="C178" s="188"/>
      <c r="D178" s="189" t="s">
        <v>432</v>
      </c>
      <c r="E178" s="190" t="s">
        <v>570</v>
      </c>
      <c r="F178" s="191">
        <v>145</v>
      </c>
      <c r="G178" s="190"/>
      <c r="H178" s="190">
        <v>179</v>
      </c>
      <c r="I178" s="192">
        <v>180</v>
      </c>
      <c r="J178" s="193" t="s">
        <v>702</v>
      </c>
      <c r="K178" s="163">
        <f t="shared" si="32"/>
        <v>34</v>
      </c>
      <c r="L178" s="194">
        <f t="shared" si="33"/>
        <v>0.23448275862068965</v>
      </c>
      <c r="M178" s="190" t="s">
        <v>540</v>
      </c>
      <c r="N178" s="195">
        <v>43025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7">
        <v>101</v>
      </c>
      <c r="B179" s="188">
        <v>43014</v>
      </c>
      <c r="C179" s="188"/>
      <c r="D179" s="189" t="s">
        <v>326</v>
      </c>
      <c r="E179" s="190" t="s">
        <v>570</v>
      </c>
      <c r="F179" s="191">
        <v>256</v>
      </c>
      <c r="G179" s="190"/>
      <c r="H179" s="190">
        <v>323</v>
      </c>
      <c r="I179" s="192">
        <v>320</v>
      </c>
      <c r="J179" s="193" t="s">
        <v>628</v>
      </c>
      <c r="K179" s="163">
        <f t="shared" si="32"/>
        <v>67</v>
      </c>
      <c r="L179" s="194">
        <f t="shared" si="33"/>
        <v>0.26171875</v>
      </c>
      <c r="M179" s="190" t="s">
        <v>540</v>
      </c>
      <c r="N179" s="195">
        <v>43067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7">
        <v>102</v>
      </c>
      <c r="B180" s="188">
        <v>43017</v>
      </c>
      <c r="C180" s="188"/>
      <c r="D180" s="189" t="s">
        <v>341</v>
      </c>
      <c r="E180" s="190" t="s">
        <v>570</v>
      </c>
      <c r="F180" s="191">
        <v>137.5</v>
      </c>
      <c r="G180" s="190"/>
      <c r="H180" s="190">
        <v>184</v>
      </c>
      <c r="I180" s="192">
        <v>183</v>
      </c>
      <c r="J180" s="193" t="s">
        <v>703</v>
      </c>
      <c r="K180" s="163">
        <f t="shared" si="32"/>
        <v>46.5</v>
      </c>
      <c r="L180" s="194">
        <f t="shared" si="33"/>
        <v>0.33818181818181819</v>
      </c>
      <c r="M180" s="190" t="s">
        <v>540</v>
      </c>
      <c r="N180" s="195">
        <v>43108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7">
        <v>103</v>
      </c>
      <c r="B181" s="188">
        <v>43018</v>
      </c>
      <c r="C181" s="188"/>
      <c r="D181" s="189" t="s">
        <v>704</v>
      </c>
      <c r="E181" s="190" t="s">
        <v>570</v>
      </c>
      <c r="F181" s="191">
        <v>125.5</v>
      </c>
      <c r="G181" s="190"/>
      <c r="H181" s="190">
        <v>158</v>
      </c>
      <c r="I181" s="192">
        <v>155</v>
      </c>
      <c r="J181" s="193" t="s">
        <v>705</v>
      </c>
      <c r="K181" s="163">
        <f t="shared" si="32"/>
        <v>32.5</v>
      </c>
      <c r="L181" s="194">
        <f t="shared" si="33"/>
        <v>0.25896414342629481</v>
      </c>
      <c r="M181" s="190" t="s">
        <v>540</v>
      </c>
      <c r="N181" s="195">
        <v>43067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7">
        <v>104</v>
      </c>
      <c r="B182" s="188">
        <v>43018</v>
      </c>
      <c r="C182" s="188"/>
      <c r="D182" s="189" t="s">
        <v>706</v>
      </c>
      <c r="E182" s="190" t="s">
        <v>570</v>
      </c>
      <c r="F182" s="191">
        <v>895</v>
      </c>
      <c r="G182" s="190"/>
      <c r="H182" s="190">
        <v>1122.5</v>
      </c>
      <c r="I182" s="192">
        <v>1078</v>
      </c>
      <c r="J182" s="193" t="s">
        <v>707</v>
      </c>
      <c r="K182" s="163">
        <v>227.5</v>
      </c>
      <c r="L182" s="194">
        <v>0.25418994413407803</v>
      </c>
      <c r="M182" s="190" t="s">
        <v>540</v>
      </c>
      <c r="N182" s="195">
        <v>43117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7">
        <v>105</v>
      </c>
      <c r="B183" s="188">
        <v>43020</v>
      </c>
      <c r="C183" s="188"/>
      <c r="D183" s="189" t="s">
        <v>335</v>
      </c>
      <c r="E183" s="190" t="s">
        <v>570</v>
      </c>
      <c r="F183" s="191">
        <v>525</v>
      </c>
      <c r="G183" s="190"/>
      <c r="H183" s="190">
        <v>629</v>
      </c>
      <c r="I183" s="192">
        <v>629</v>
      </c>
      <c r="J183" s="193" t="s">
        <v>628</v>
      </c>
      <c r="K183" s="163">
        <v>104</v>
      </c>
      <c r="L183" s="194">
        <v>0.19809523809523799</v>
      </c>
      <c r="M183" s="190" t="s">
        <v>540</v>
      </c>
      <c r="N183" s="195">
        <v>43119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7">
        <v>106</v>
      </c>
      <c r="B184" s="188">
        <v>43046</v>
      </c>
      <c r="C184" s="188"/>
      <c r="D184" s="189" t="s">
        <v>372</v>
      </c>
      <c r="E184" s="190" t="s">
        <v>570</v>
      </c>
      <c r="F184" s="191">
        <v>740</v>
      </c>
      <c r="G184" s="190"/>
      <c r="H184" s="190">
        <v>892.5</v>
      </c>
      <c r="I184" s="192">
        <v>900</v>
      </c>
      <c r="J184" s="193" t="s">
        <v>708</v>
      </c>
      <c r="K184" s="163">
        <f>H184-F184</f>
        <v>152.5</v>
      </c>
      <c r="L184" s="194">
        <f>K184/F184</f>
        <v>0.20608108108108109</v>
      </c>
      <c r="M184" s="190" t="s">
        <v>540</v>
      </c>
      <c r="N184" s="195">
        <v>43052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107</v>
      </c>
      <c r="B185" s="157">
        <v>43073</v>
      </c>
      <c r="C185" s="157"/>
      <c r="D185" s="158" t="s">
        <v>709</v>
      </c>
      <c r="E185" s="159" t="s">
        <v>570</v>
      </c>
      <c r="F185" s="160">
        <v>118.5</v>
      </c>
      <c r="G185" s="159"/>
      <c r="H185" s="159">
        <v>143.5</v>
      </c>
      <c r="I185" s="161">
        <v>145</v>
      </c>
      <c r="J185" s="162" t="s">
        <v>561</v>
      </c>
      <c r="K185" s="163">
        <f>H185-F185</f>
        <v>25</v>
      </c>
      <c r="L185" s="164">
        <f>K185/F185</f>
        <v>0.2109704641350211</v>
      </c>
      <c r="M185" s="159" t="s">
        <v>540</v>
      </c>
      <c r="N185" s="165">
        <v>43097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66">
        <v>108</v>
      </c>
      <c r="B186" s="167">
        <v>43090</v>
      </c>
      <c r="C186" s="167"/>
      <c r="D186" s="168" t="s">
        <v>409</v>
      </c>
      <c r="E186" s="169" t="s">
        <v>570</v>
      </c>
      <c r="F186" s="170">
        <v>715</v>
      </c>
      <c r="G186" s="170"/>
      <c r="H186" s="171">
        <v>500</v>
      </c>
      <c r="I186" s="171">
        <v>872</v>
      </c>
      <c r="J186" s="172" t="s">
        <v>710</v>
      </c>
      <c r="K186" s="173">
        <f>H186-F186</f>
        <v>-215</v>
      </c>
      <c r="L186" s="174">
        <f>K186/F186</f>
        <v>-0.30069930069930068</v>
      </c>
      <c r="M186" s="170" t="s">
        <v>552</v>
      </c>
      <c r="N186" s="167">
        <v>43670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109</v>
      </c>
      <c r="B187" s="157">
        <v>43098</v>
      </c>
      <c r="C187" s="157"/>
      <c r="D187" s="158" t="s">
        <v>554</v>
      </c>
      <c r="E187" s="159" t="s">
        <v>570</v>
      </c>
      <c r="F187" s="160">
        <v>435</v>
      </c>
      <c r="G187" s="159"/>
      <c r="H187" s="159">
        <v>542.5</v>
      </c>
      <c r="I187" s="161">
        <v>539</v>
      </c>
      <c r="J187" s="162" t="s">
        <v>628</v>
      </c>
      <c r="K187" s="163">
        <v>107.5</v>
      </c>
      <c r="L187" s="164">
        <v>0.247126436781609</v>
      </c>
      <c r="M187" s="159" t="s">
        <v>540</v>
      </c>
      <c r="N187" s="165">
        <v>43206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110</v>
      </c>
      <c r="B188" s="157">
        <v>43098</v>
      </c>
      <c r="C188" s="157"/>
      <c r="D188" s="158" t="s">
        <v>512</v>
      </c>
      <c r="E188" s="159" t="s">
        <v>570</v>
      </c>
      <c r="F188" s="160">
        <v>885</v>
      </c>
      <c r="G188" s="159"/>
      <c r="H188" s="159">
        <v>1090</v>
      </c>
      <c r="I188" s="161">
        <v>1084</v>
      </c>
      <c r="J188" s="162" t="s">
        <v>628</v>
      </c>
      <c r="K188" s="163">
        <v>205</v>
      </c>
      <c r="L188" s="164">
        <v>0.23163841807909599</v>
      </c>
      <c r="M188" s="159" t="s">
        <v>540</v>
      </c>
      <c r="N188" s="165">
        <v>43213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6">
        <v>111</v>
      </c>
      <c r="B189" s="197">
        <v>43192</v>
      </c>
      <c r="C189" s="197"/>
      <c r="D189" s="175" t="s">
        <v>711</v>
      </c>
      <c r="E189" s="170" t="s">
        <v>570</v>
      </c>
      <c r="F189" s="198">
        <v>478.5</v>
      </c>
      <c r="G189" s="170"/>
      <c r="H189" s="170">
        <v>442</v>
      </c>
      <c r="I189" s="171">
        <v>613</v>
      </c>
      <c r="J189" s="172" t="s">
        <v>712</v>
      </c>
      <c r="K189" s="173">
        <f>H189-F189</f>
        <v>-36.5</v>
      </c>
      <c r="L189" s="174">
        <f>K189/F189</f>
        <v>-7.6280041797283177E-2</v>
      </c>
      <c r="M189" s="170" t="s">
        <v>552</v>
      </c>
      <c r="N189" s="167">
        <v>43762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66">
        <v>112</v>
      </c>
      <c r="B190" s="167">
        <v>43194</v>
      </c>
      <c r="C190" s="167"/>
      <c r="D190" s="168" t="s">
        <v>713</v>
      </c>
      <c r="E190" s="169" t="s">
        <v>570</v>
      </c>
      <c r="F190" s="170">
        <f>141.5-7.3</f>
        <v>134.19999999999999</v>
      </c>
      <c r="G190" s="170"/>
      <c r="H190" s="171">
        <v>77</v>
      </c>
      <c r="I190" s="171">
        <v>180</v>
      </c>
      <c r="J190" s="172" t="s">
        <v>714</v>
      </c>
      <c r="K190" s="173">
        <f>H190-F190</f>
        <v>-57.199999999999989</v>
      </c>
      <c r="L190" s="174">
        <f>K190/F190</f>
        <v>-0.42622950819672129</v>
      </c>
      <c r="M190" s="170" t="s">
        <v>552</v>
      </c>
      <c r="N190" s="167">
        <v>43522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66">
        <v>113</v>
      </c>
      <c r="B191" s="167">
        <v>43209</v>
      </c>
      <c r="C191" s="167"/>
      <c r="D191" s="168" t="s">
        <v>715</v>
      </c>
      <c r="E191" s="169" t="s">
        <v>570</v>
      </c>
      <c r="F191" s="170">
        <v>430</v>
      </c>
      <c r="G191" s="170"/>
      <c r="H191" s="171">
        <v>220</v>
      </c>
      <c r="I191" s="171">
        <v>537</v>
      </c>
      <c r="J191" s="172" t="s">
        <v>716</v>
      </c>
      <c r="K191" s="173">
        <f>H191-F191</f>
        <v>-210</v>
      </c>
      <c r="L191" s="174">
        <f>K191/F191</f>
        <v>-0.48837209302325579</v>
      </c>
      <c r="M191" s="170" t="s">
        <v>552</v>
      </c>
      <c r="N191" s="167">
        <v>43252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114</v>
      </c>
      <c r="B192" s="188">
        <v>43220</v>
      </c>
      <c r="C192" s="188"/>
      <c r="D192" s="189" t="s">
        <v>373</v>
      </c>
      <c r="E192" s="190" t="s">
        <v>570</v>
      </c>
      <c r="F192" s="190">
        <v>153.5</v>
      </c>
      <c r="G192" s="190"/>
      <c r="H192" s="190">
        <v>196</v>
      </c>
      <c r="I192" s="192">
        <v>196</v>
      </c>
      <c r="J192" s="162" t="s">
        <v>717</v>
      </c>
      <c r="K192" s="163">
        <f>H192-F192</f>
        <v>42.5</v>
      </c>
      <c r="L192" s="164">
        <f>K192/F192</f>
        <v>0.27687296416938112</v>
      </c>
      <c r="M192" s="159" t="s">
        <v>540</v>
      </c>
      <c r="N192" s="165">
        <v>43605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66">
        <v>115</v>
      </c>
      <c r="B193" s="167">
        <v>43306</v>
      </c>
      <c r="C193" s="167"/>
      <c r="D193" s="168" t="s">
        <v>687</v>
      </c>
      <c r="E193" s="169" t="s">
        <v>570</v>
      </c>
      <c r="F193" s="170">
        <v>27.5</v>
      </c>
      <c r="G193" s="170"/>
      <c r="H193" s="171">
        <v>13.1</v>
      </c>
      <c r="I193" s="171">
        <v>60</v>
      </c>
      <c r="J193" s="172" t="s">
        <v>718</v>
      </c>
      <c r="K193" s="173">
        <v>-14.4</v>
      </c>
      <c r="L193" s="174">
        <v>-0.52363636363636401</v>
      </c>
      <c r="M193" s="170" t="s">
        <v>552</v>
      </c>
      <c r="N193" s="167">
        <v>43138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6">
        <v>116</v>
      </c>
      <c r="B194" s="197">
        <v>43318</v>
      </c>
      <c r="C194" s="197"/>
      <c r="D194" s="175" t="s">
        <v>719</v>
      </c>
      <c r="E194" s="170" t="s">
        <v>570</v>
      </c>
      <c r="F194" s="170">
        <v>148.5</v>
      </c>
      <c r="G194" s="170"/>
      <c r="H194" s="170">
        <v>102</v>
      </c>
      <c r="I194" s="171">
        <v>182</v>
      </c>
      <c r="J194" s="172" t="s">
        <v>720</v>
      </c>
      <c r="K194" s="173">
        <f>H194-F194</f>
        <v>-46.5</v>
      </c>
      <c r="L194" s="174">
        <f>K194/F194</f>
        <v>-0.31313131313131315</v>
      </c>
      <c r="M194" s="170" t="s">
        <v>552</v>
      </c>
      <c r="N194" s="167">
        <v>43661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6">
        <v>117</v>
      </c>
      <c r="B195" s="157">
        <v>43335</v>
      </c>
      <c r="C195" s="157"/>
      <c r="D195" s="158" t="s">
        <v>721</v>
      </c>
      <c r="E195" s="159" t="s">
        <v>570</v>
      </c>
      <c r="F195" s="190">
        <v>285</v>
      </c>
      <c r="G195" s="159"/>
      <c r="H195" s="159">
        <v>355</v>
      </c>
      <c r="I195" s="161">
        <v>364</v>
      </c>
      <c r="J195" s="162" t="s">
        <v>722</v>
      </c>
      <c r="K195" s="163">
        <v>70</v>
      </c>
      <c r="L195" s="164">
        <v>0.24561403508771901</v>
      </c>
      <c r="M195" s="159" t="s">
        <v>540</v>
      </c>
      <c r="N195" s="165">
        <v>43455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6">
        <v>118</v>
      </c>
      <c r="B196" s="157">
        <v>43341</v>
      </c>
      <c r="C196" s="157"/>
      <c r="D196" s="158" t="s">
        <v>361</v>
      </c>
      <c r="E196" s="159" t="s">
        <v>570</v>
      </c>
      <c r="F196" s="190">
        <v>525</v>
      </c>
      <c r="G196" s="159"/>
      <c r="H196" s="159">
        <v>585</v>
      </c>
      <c r="I196" s="161">
        <v>635</v>
      </c>
      <c r="J196" s="162" t="s">
        <v>723</v>
      </c>
      <c r="K196" s="163">
        <f t="shared" ref="K196:K213" si="34">H196-F196</f>
        <v>60</v>
      </c>
      <c r="L196" s="164">
        <f t="shared" ref="L196:L213" si="35">K196/F196</f>
        <v>0.11428571428571428</v>
      </c>
      <c r="M196" s="159" t="s">
        <v>540</v>
      </c>
      <c r="N196" s="165">
        <v>43662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6">
        <v>119</v>
      </c>
      <c r="B197" s="157">
        <v>43395</v>
      </c>
      <c r="C197" s="157"/>
      <c r="D197" s="158" t="s">
        <v>349</v>
      </c>
      <c r="E197" s="159" t="s">
        <v>570</v>
      </c>
      <c r="F197" s="190">
        <v>475</v>
      </c>
      <c r="G197" s="159"/>
      <c r="H197" s="159">
        <v>574</v>
      </c>
      <c r="I197" s="161">
        <v>570</v>
      </c>
      <c r="J197" s="162" t="s">
        <v>628</v>
      </c>
      <c r="K197" s="163">
        <f t="shared" si="34"/>
        <v>99</v>
      </c>
      <c r="L197" s="164">
        <f t="shared" si="35"/>
        <v>0.20842105263157895</v>
      </c>
      <c r="M197" s="159" t="s">
        <v>540</v>
      </c>
      <c r="N197" s="165">
        <v>43403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120</v>
      </c>
      <c r="B198" s="188">
        <v>43397</v>
      </c>
      <c r="C198" s="188"/>
      <c r="D198" s="189" t="s">
        <v>368</v>
      </c>
      <c r="E198" s="190" t="s">
        <v>570</v>
      </c>
      <c r="F198" s="190">
        <v>707.5</v>
      </c>
      <c r="G198" s="190"/>
      <c r="H198" s="190">
        <v>872</v>
      </c>
      <c r="I198" s="192">
        <v>872</v>
      </c>
      <c r="J198" s="193" t="s">
        <v>628</v>
      </c>
      <c r="K198" s="163">
        <f t="shared" si="34"/>
        <v>164.5</v>
      </c>
      <c r="L198" s="194">
        <f t="shared" si="35"/>
        <v>0.23250883392226149</v>
      </c>
      <c r="M198" s="190" t="s">
        <v>540</v>
      </c>
      <c r="N198" s="195">
        <v>43482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121</v>
      </c>
      <c r="B199" s="188">
        <v>43398</v>
      </c>
      <c r="C199" s="188"/>
      <c r="D199" s="189" t="s">
        <v>724</v>
      </c>
      <c r="E199" s="190" t="s">
        <v>570</v>
      </c>
      <c r="F199" s="190">
        <v>162</v>
      </c>
      <c r="G199" s="190"/>
      <c r="H199" s="190">
        <v>204</v>
      </c>
      <c r="I199" s="192">
        <v>209</v>
      </c>
      <c r="J199" s="193" t="s">
        <v>725</v>
      </c>
      <c r="K199" s="163">
        <f t="shared" si="34"/>
        <v>42</v>
      </c>
      <c r="L199" s="194">
        <f t="shared" si="35"/>
        <v>0.25925925925925924</v>
      </c>
      <c r="M199" s="190" t="s">
        <v>540</v>
      </c>
      <c r="N199" s="195">
        <v>43539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122</v>
      </c>
      <c r="B200" s="188">
        <v>43399</v>
      </c>
      <c r="C200" s="188"/>
      <c r="D200" s="189" t="s">
        <v>449</v>
      </c>
      <c r="E200" s="190" t="s">
        <v>570</v>
      </c>
      <c r="F200" s="190">
        <v>240</v>
      </c>
      <c r="G200" s="190"/>
      <c r="H200" s="190">
        <v>297</v>
      </c>
      <c r="I200" s="192">
        <v>297</v>
      </c>
      <c r="J200" s="193" t="s">
        <v>628</v>
      </c>
      <c r="K200" s="199">
        <f t="shared" si="34"/>
        <v>57</v>
      </c>
      <c r="L200" s="194">
        <f t="shared" si="35"/>
        <v>0.23749999999999999</v>
      </c>
      <c r="M200" s="190" t="s">
        <v>540</v>
      </c>
      <c r="N200" s="195">
        <v>43417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6">
        <v>123</v>
      </c>
      <c r="B201" s="157">
        <v>43439</v>
      </c>
      <c r="C201" s="157"/>
      <c r="D201" s="158" t="s">
        <v>726</v>
      </c>
      <c r="E201" s="159" t="s">
        <v>570</v>
      </c>
      <c r="F201" s="159">
        <v>202.5</v>
      </c>
      <c r="G201" s="159"/>
      <c r="H201" s="159">
        <v>255</v>
      </c>
      <c r="I201" s="161">
        <v>252</v>
      </c>
      <c r="J201" s="162" t="s">
        <v>628</v>
      </c>
      <c r="K201" s="163">
        <f t="shared" si="34"/>
        <v>52.5</v>
      </c>
      <c r="L201" s="164">
        <f t="shared" si="35"/>
        <v>0.25925925925925924</v>
      </c>
      <c r="M201" s="159" t="s">
        <v>540</v>
      </c>
      <c r="N201" s="165">
        <v>43542</v>
      </c>
      <c r="O201" s="1"/>
      <c r="P201" s="1"/>
      <c r="Q201" s="1"/>
      <c r="R201" s="6" t="s">
        <v>727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124</v>
      </c>
      <c r="B202" s="188">
        <v>43465</v>
      </c>
      <c r="C202" s="157"/>
      <c r="D202" s="189" t="s">
        <v>396</v>
      </c>
      <c r="E202" s="190" t="s">
        <v>570</v>
      </c>
      <c r="F202" s="190">
        <v>710</v>
      </c>
      <c r="G202" s="190"/>
      <c r="H202" s="190">
        <v>866</v>
      </c>
      <c r="I202" s="192">
        <v>866</v>
      </c>
      <c r="J202" s="193" t="s">
        <v>628</v>
      </c>
      <c r="K202" s="163">
        <f t="shared" si="34"/>
        <v>156</v>
      </c>
      <c r="L202" s="164">
        <f t="shared" si="35"/>
        <v>0.21971830985915494</v>
      </c>
      <c r="M202" s="159" t="s">
        <v>540</v>
      </c>
      <c r="N202" s="165">
        <v>43553</v>
      </c>
      <c r="O202" s="1"/>
      <c r="P202" s="1"/>
      <c r="Q202" s="1"/>
      <c r="R202" s="6" t="s">
        <v>727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125</v>
      </c>
      <c r="B203" s="188">
        <v>43522</v>
      </c>
      <c r="C203" s="188"/>
      <c r="D203" s="189" t="s">
        <v>152</v>
      </c>
      <c r="E203" s="190" t="s">
        <v>570</v>
      </c>
      <c r="F203" s="190">
        <v>337.25</v>
      </c>
      <c r="G203" s="190"/>
      <c r="H203" s="190">
        <v>398.5</v>
      </c>
      <c r="I203" s="192">
        <v>411</v>
      </c>
      <c r="J203" s="162" t="s">
        <v>728</v>
      </c>
      <c r="K203" s="163">
        <f t="shared" si="34"/>
        <v>61.25</v>
      </c>
      <c r="L203" s="164">
        <f t="shared" si="35"/>
        <v>0.1816160118606375</v>
      </c>
      <c r="M203" s="159" t="s">
        <v>540</v>
      </c>
      <c r="N203" s="165">
        <v>43760</v>
      </c>
      <c r="O203" s="1"/>
      <c r="P203" s="1"/>
      <c r="Q203" s="1"/>
      <c r="R203" s="6" t="s">
        <v>727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0">
        <v>126</v>
      </c>
      <c r="B204" s="201">
        <v>43559</v>
      </c>
      <c r="C204" s="201"/>
      <c r="D204" s="202" t="s">
        <v>729</v>
      </c>
      <c r="E204" s="203" t="s">
        <v>570</v>
      </c>
      <c r="F204" s="203">
        <v>130</v>
      </c>
      <c r="G204" s="203"/>
      <c r="H204" s="203">
        <v>65</v>
      </c>
      <c r="I204" s="204">
        <v>158</v>
      </c>
      <c r="J204" s="172" t="s">
        <v>730</v>
      </c>
      <c r="K204" s="173">
        <f t="shared" si="34"/>
        <v>-65</v>
      </c>
      <c r="L204" s="174">
        <f t="shared" si="35"/>
        <v>-0.5</v>
      </c>
      <c r="M204" s="170" t="s">
        <v>552</v>
      </c>
      <c r="N204" s="167">
        <v>43726</v>
      </c>
      <c r="O204" s="1"/>
      <c r="P204" s="1"/>
      <c r="Q204" s="1"/>
      <c r="R204" s="6" t="s">
        <v>731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127</v>
      </c>
      <c r="B205" s="188">
        <v>43017</v>
      </c>
      <c r="C205" s="188"/>
      <c r="D205" s="189" t="s">
        <v>183</v>
      </c>
      <c r="E205" s="190" t="s">
        <v>570</v>
      </c>
      <c r="F205" s="190">
        <v>141.5</v>
      </c>
      <c r="G205" s="190"/>
      <c r="H205" s="190">
        <v>183.5</v>
      </c>
      <c r="I205" s="192">
        <v>210</v>
      </c>
      <c r="J205" s="162" t="s">
        <v>725</v>
      </c>
      <c r="K205" s="163">
        <f t="shared" si="34"/>
        <v>42</v>
      </c>
      <c r="L205" s="164">
        <f t="shared" si="35"/>
        <v>0.29681978798586572</v>
      </c>
      <c r="M205" s="159" t="s">
        <v>540</v>
      </c>
      <c r="N205" s="165">
        <v>43042</v>
      </c>
      <c r="O205" s="1"/>
      <c r="P205" s="1"/>
      <c r="Q205" s="1"/>
      <c r="R205" s="6" t="s">
        <v>731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00">
        <v>128</v>
      </c>
      <c r="B206" s="201">
        <v>43074</v>
      </c>
      <c r="C206" s="201"/>
      <c r="D206" s="202" t="s">
        <v>732</v>
      </c>
      <c r="E206" s="203" t="s">
        <v>570</v>
      </c>
      <c r="F206" s="198">
        <v>172</v>
      </c>
      <c r="G206" s="203"/>
      <c r="H206" s="203">
        <v>155.25</v>
      </c>
      <c r="I206" s="204">
        <v>230</v>
      </c>
      <c r="J206" s="172" t="s">
        <v>733</v>
      </c>
      <c r="K206" s="173">
        <f t="shared" si="34"/>
        <v>-16.75</v>
      </c>
      <c r="L206" s="174">
        <f t="shared" si="35"/>
        <v>-9.7383720930232565E-2</v>
      </c>
      <c r="M206" s="170" t="s">
        <v>552</v>
      </c>
      <c r="N206" s="167">
        <v>43787</v>
      </c>
      <c r="O206" s="1"/>
      <c r="P206" s="1"/>
      <c r="Q206" s="1"/>
      <c r="R206" s="6" t="s">
        <v>731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129</v>
      </c>
      <c r="B207" s="188">
        <v>43398</v>
      </c>
      <c r="C207" s="188"/>
      <c r="D207" s="189" t="s">
        <v>107</v>
      </c>
      <c r="E207" s="190" t="s">
        <v>570</v>
      </c>
      <c r="F207" s="190">
        <v>698.5</v>
      </c>
      <c r="G207" s="190"/>
      <c r="H207" s="190">
        <v>890</v>
      </c>
      <c r="I207" s="192">
        <v>890</v>
      </c>
      <c r="J207" s="162" t="s">
        <v>794</v>
      </c>
      <c r="K207" s="163">
        <f t="shared" si="34"/>
        <v>191.5</v>
      </c>
      <c r="L207" s="164">
        <f t="shared" si="35"/>
        <v>0.27415891195418757</v>
      </c>
      <c r="M207" s="159" t="s">
        <v>540</v>
      </c>
      <c r="N207" s="165">
        <v>44328</v>
      </c>
      <c r="O207" s="1"/>
      <c r="P207" s="1"/>
      <c r="Q207" s="1"/>
      <c r="R207" s="6" t="s">
        <v>727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130</v>
      </c>
      <c r="B208" s="188">
        <v>42877</v>
      </c>
      <c r="C208" s="188"/>
      <c r="D208" s="189" t="s">
        <v>360</v>
      </c>
      <c r="E208" s="190" t="s">
        <v>570</v>
      </c>
      <c r="F208" s="190">
        <v>127.6</v>
      </c>
      <c r="G208" s="190"/>
      <c r="H208" s="190">
        <v>138</v>
      </c>
      <c r="I208" s="192">
        <v>190</v>
      </c>
      <c r="J208" s="162" t="s">
        <v>734</v>
      </c>
      <c r="K208" s="163">
        <f t="shared" si="34"/>
        <v>10.400000000000006</v>
      </c>
      <c r="L208" s="164">
        <f t="shared" si="35"/>
        <v>8.1504702194357417E-2</v>
      </c>
      <c r="M208" s="159" t="s">
        <v>540</v>
      </c>
      <c r="N208" s="165">
        <v>43774</v>
      </c>
      <c r="O208" s="1"/>
      <c r="P208" s="1"/>
      <c r="Q208" s="1"/>
      <c r="R208" s="6" t="s">
        <v>731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131</v>
      </c>
      <c r="B209" s="188">
        <v>43158</v>
      </c>
      <c r="C209" s="188"/>
      <c r="D209" s="189" t="s">
        <v>735</v>
      </c>
      <c r="E209" s="190" t="s">
        <v>570</v>
      </c>
      <c r="F209" s="190">
        <v>317</v>
      </c>
      <c r="G209" s="190"/>
      <c r="H209" s="190">
        <v>382.5</v>
      </c>
      <c r="I209" s="192">
        <v>398</v>
      </c>
      <c r="J209" s="162" t="s">
        <v>736</v>
      </c>
      <c r="K209" s="163">
        <f t="shared" si="34"/>
        <v>65.5</v>
      </c>
      <c r="L209" s="164">
        <f t="shared" si="35"/>
        <v>0.20662460567823343</v>
      </c>
      <c r="M209" s="159" t="s">
        <v>540</v>
      </c>
      <c r="N209" s="165">
        <v>44238</v>
      </c>
      <c r="O209" s="1"/>
      <c r="P209" s="1"/>
      <c r="Q209" s="1"/>
      <c r="R209" s="6" t="s">
        <v>731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0">
        <v>132</v>
      </c>
      <c r="B210" s="201">
        <v>43164</v>
      </c>
      <c r="C210" s="201"/>
      <c r="D210" s="202" t="s">
        <v>144</v>
      </c>
      <c r="E210" s="203" t="s">
        <v>570</v>
      </c>
      <c r="F210" s="198">
        <f>510-14.4</f>
        <v>495.6</v>
      </c>
      <c r="G210" s="203"/>
      <c r="H210" s="203">
        <v>350</v>
      </c>
      <c r="I210" s="204">
        <v>672</v>
      </c>
      <c r="J210" s="172" t="s">
        <v>737</v>
      </c>
      <c r="K210" s="173">
        <f t="shared" si="34"/>
        <v>-145.60000000000002</v>
      </c>
      <c r="L210" s="174">
        <f t="shared" si="35"/>
        <v>-0.29378531073446329</v>
      </c>
      <c r="M210" s="170" t="s">
        <v>552</v>
      </c>
      <c r="N210" s="167">
        <v>43887</v>
      </c>
      <c r="O210" s="1"/>
      <c r="P210" s="1"/>
      <c r="Q210" s="1"/>
      <c r="R210" s="6" t="s">
        <v>727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0">
        <v>133</v>
      </c>
      <c r="B211" s="201">
        <v>43237</v>
      </c>
      <c r="C211" s="201"/>
      <c r="D211" s="202" t="s">
        <v>441</v>
      </c>
      <c r="E211" s="203" t="s">
        <v>570</v>
      </c>
      <c r="F211" s="198">
        <v>230.3</v>
      </c>
      <c r="G211" s="203"/>
      <c r="H211" s="203">
        <v>102.5</v>
      </c>
      <c r="I211" s="204">
        <v>348</v>
      </c>
      <c r="J211" s="172" t="s">
        <v>738</v>
      </c>
      <c r="K211" s="173">
        <f t="shared" si="34"/>
        <v>-127.80000000000001</v>
      </c>
      <c r="L211" s="174">
        <f t="shared" si="35"/>
        <v>-0.55492835432045162</v>
      </c>
      <c r="M211" s="170" t="s">
        <v>552</v>
      </c>
      <c r="N211" s="167">
        <v>43896</v>
      </c>
      <c r="O211" s="1"/>
      <c r="P211" s="1"/>
      <c r="Q211" s="1"/>
      <c r="R211" s="6" t="s">
        <v>727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134</v>
      </c>
      <c r="B212" s="188">
        <v>43258</v>
      </c>
      <c r="C212" s="188"/>
      <c r="D212" s="189" t="s">
        <v>413</v>
      </c>
      <c r="E212" s="190" t="s">
        <v>570</v>
      </c>
      <c r="F212" s="190">
        <f>342.5-5.1</f>
        <v>337.4</v>
      </c>
      <c r="G212" s="190"/>
      <c r="H212" s="190">
        <v>412.5</v>
      </c>
      <c r="I212" s="192">
        <v>439</v>
      </c>
      <c r="J212" s="162" t="s">
        <v>739</v>
      </c>
      <c r="K212" s="163">
        <f t="shared" si="34"/>
        <v>75.100000000000023</v>
      </c>
      <c r="L212" s="164">
        <f t="shared" si="35"/>
        <v>0.22258446947243635</v>
      </c>
      <c r="M212" s="159" t="s">
        <v>540</v>
      </c>
      <c r="N212" s="165">
        <v>44230</v>
      </c>
      <c r="O212" s="1"/>
      <c r="P212" s="1"/>
      <c r="Q212" s="1"/>
      <c r="R212" s="6" t="s">
        <v>731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1">
        <v>135</v>
      </c>
      <c r="B213" s="180">
        <v>43285</v>
      </c>
      <c r="C213" s="180"/>
      <c r="D213" s="181" t="s">
        <v>55</v>
      </c>
      <c r="E213" s="182" t="s">
        <v>570</v>
      </c>
      <c r="F213" s="182">
        <f>127.5-5.53</f>
        <v>121.97</v>
      </c>
      <c r="G213" s="183"/>
      <c r="H213" s="183">
        <v>122.5</v>
      </c>
      <c r="I213" s="183">
        <v>170</v>
      </c>
      <c r="J213" s="184" t="s">
        <v>766</v>
      </c>
      <c r="K213" s="185">
        <f t="shared" si="34"/>
        <v>0.53000000000000114</v>
      </c>
      <c r="L213" s="186">
        <f t="shared" si="35"/>
        <v>4.3453308190538747E-3</v>
      </c>
      <c r="M213" s="182" t="s">
        <v>661</v>
      </c>
      <c r="N213" s="180">
        <v>44431</v>
      </c>
      <c r="O213" s="1"/>
      <c r="P213" s="1"/>
      <c r="Q213" s="1"/>
      <c r="R213" s="6" t="s">
        <v>727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00">
        <v>136</v>
      </c>
      <c r="B214" s="201">
        <v>43294</v>
      </c>
      <c r="C214" s="201"/>
      <c r="D214" s="202" t="s">
        <v>351</v>
      </c>
      <c r="E214" s="203" t="s">
        <v>570</v>
      </c>
      <c r="F214" s="198">
        <v>46.5</v>
      </c>
      <c r="G214" s="203"/>
      <c r="H214" s="203">
        <v>17</v>
      </c>
      <c r="I214" s="204">
        <v>59</v>
      </c>
      <c r="J214" s="172" t="s">
        <v>740</v>
      </c>
      <c r="K214" s="173">
        <f t="shared" ref="K214:K222" si="36">H214-F214</f>
        <v>-29.5</v>
      </c>
      <c r="L214" s="174">
        <f t="shared" ref="L214:L222" si="37">K214/F214</f>
        <v>-0.63440860215053763</v>
      </c>
      <c r="M214" s="170" t="s">
        <v>552</v>
      </c>
      <c r="N214" s="167">
        <v>43887</v>
      </c>
      <c r="O214" s="1"/>
      <c r="P214" s="1"/>
      <c r="Q214" s="1"/>
      <c r="R214" s="6" t="s">
        <v>727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137</v>
      </c>
      <c r="B215" s="188">
        <v>43396</v>
      </c>
      <c r="C215" s="188"/>
      <c r="D215" s="189" t="s">
        <v>398</v>
      </c>
      <c r="E215" s="190" t="s">
        <v>570</v>
      </c>
      <c r="F215" s="190">
        <v>156.5</v>
      </c>
      <c r="G215" s="190"/>
      <c r="H215" s="190">
        <v>207.5</v>
      </c>
      <c r="I215" s="192">
        <v>191</v>
      </c>
      <c r="J215" s="162" t="s">
        <v>628</v>
      </c>
      <c r="K215" s="163">
        <f t="shared" si="36"/>
        <v>51</v>
      </c>
      <c r="L215" s="164">
        <f t="shared" si="37"/>
        <v>0.32587859424920129</v>
      </c>
      <c r="M215" s="159" t="s">
        <v>540</v>
      </c>
      <c r="N215" s="165">
        <v>44369</v>
      </c>
      <c r="O215" s="1"/>
      <c r="P215" s="1"/>
      <c r="Q215" s="1"/>
      <c r="R215" s="6" t="s">
        <v>727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138</v>
      </c>
      <c r="B216" s="188">
        <v>43439</v>
      </c>
      <c r="C216" s="188"/>
      <c r="D216" s="189" t="s">
        <v>316</v>
      </c>
      <c r="E216" s="190" t="s">
        <v>570</v>
      </c>
      <c r="F216" s="190">
        <v>259.5</v>
      </c>
      <c r="G216" s="190"/>
      <c r="H216" s="190">
        <v>320</v>
      </c>
      <c r="I216" s="192">
        <v>320</v>
      </c>
      <c r="J216" s="162" t="s">
        <v>628</v>
      </c>
      <c r="K216" s="163">
        <f t="shared" si="36"/>
        <v>60.5</v>
      </c>
      <c r="L216" s="164">
        <f t="shared" si="37"/>
        <v>0.23314065510597304</v>
      </c>
      <c r="M216" s="159" t="s">
        <v>540</v>
      </c>
      <c r="N216" s="165">
        <v>44323</v>
      </c>
      <c r="O216" s="1"/>
      <c r="P216" s="1"/>
      <c r="Q216" s="1"/>
      <c r="R216" s="6" t="s">
        <v>727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00">
        <v>139</v>
      </c>
      <c r="B217" s="201">
        <v>43439</v>
      </c>
      <c r="C217" s="201"/>
      <c r="D217" s="202" t="s">
        <v>741</v>
      </c>
      <c r="E217" s="203" t="s">
        <v>570</v>
      </c>
      <c r="F217" s="203">
        <v>715</v>
      </c>
      <c r="G217" s="203"/>
      <c r="H217" s="203">
        <v>445</v>
      </c>
      <c r="I217" s="204">
        <v>840</v>
      </c>
      <c r="J217" s="172" t="s">
        <v>742</v>
      </c>
      <c r="K217" s="173">
        <f t="shared" si="36"/>
        <v>-270</v>
      </c>
      <c r="L217" s="174">
        <f t="shared" si="37"/>
        <v>-0.3776223776223776</v>
      </c>
      <c r="M217" s="170" t="s">
        <v>552</v>
      </c>
      <c r="N217" s="167">
        <v>43800</v>
      </c>
      <c r="O217" s="1"/>
      <c r="P217" s="1"/>
      <c r="Q217" s="1"/>
      <c r="R217" s="6" t="s">
        <v>727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140</v>
      </c>
      <c r="B218" s="188">
        <v>43469</v>
      </c>
      <c r="C218" s="188"/>
      <c r="D218" s="189" t="s">
        <v>157</v>
      </c>
      <c r="E218" s="190" t="s">
        <v>570</v>
      </c>
      <c r="F218" s="190">
        <v>875</v>
      </c>
      <c r="G218" s="190"/>
      <c r="H218" s="190">
        <v>1165</v>
      </c>
      <c r="I218" s="192">
        <v>1185</v>
      </c>
      <c r="J218" s="162" t="s">
        <v>743</v>
      </c>
      <c r="K218" s="163">
        <f t="shared" si="36"/>
        <v>290</v>
      </c>
      <c r="L218" s="164">
        <f t="shared" si="37"/>
        <v>0.33142857142857141</v>
      </c>
      <c r="M218" s="159" t="s">
        <v>540</v>
      </c>
      <c r="N218" s="165">
        <v>43847</v>
      </c>
      <c r="O218" s="1"/>
      <c r="P218" s="1"/>
      <c r="Q218" s="1"/>
      <c r="R218" s="6" t="s">
        <v>727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141</v>
      </c>
      <c r="B219" s="188">
        <v>43559</v>
      </c>
      <c r="C219" s="188"/>
      <c r="D219" s="189" t="s">
        <v>332</v>
      </c>
      <c r="E219" s="190" t="s">
        <v>570</v>
      </c>
      <c r="F219" s="190">
        <f>387-14.63</f>
        <v>372.37</v>
      </c>
      <c r="G219" s="190"/>
      <c r="H219" s="190">
        <v>490</v>
      </c>
      <c r="I219" s="192">
        <v>490</v>
      </c>
      <c r="J219" s="162" t="s">
        <v>628</v>
      </c>
      <c r="K219" s="163">
        <f t="shared" si="36"/>
        <v>117.63</v>
      </c>
      <c r="L219" s="164">
        <f t="shared" si="37"/>
        <v>0.31589548030185027</v>
      </c>
      <c r="M219" s="159" t="s">
        <v>540</v>
      </c>
      <c r="N219" s="165">
        <v>43850</v>
      </c>
      <c r="O219" s="1"/>
      <c r="P219" s="1"/>
      <c r="Q219" s="1"/>
      <c r="R219" s="6" t="s">
        <v>727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00">
        <v>142</v>
      </c>
      <c r="B220" s="201">
        <v>43578</v>
      </c>
      <c r="C220" s="201"/>
      <c r="D220" s="202" t="s">
        <v>744</v>
      </c>
      <c r="E220" s="203" t="s">
        <v>542</v>
      </c>
      <c r="F220" s="203">
        <v>220</v>
      </c>
      <c r="G220" s="203"/>
      <c r="H220" s="203">
        <v>127.5</v>
      </c>
      <c r="I220" s="204">
        <v>284</v>
      </c>
      <c r="J220" s="172" t="s">
        <v>745</v>
      </c>
      <c r="K220" s="173">
        <f t="shared" si="36"/>
        <v>-92.5</v>
      </c>
      <c r="L220" s="174">
        <f t="shared" si="37"/>
        <v>-0.42045454545454547</v>
      </c>
      <c r="M220" s="170" t="s">
        <v>552</v>
      </c>
      <c r="N220" s="167">
        <v>43896</v>
      </c>
      <c r="O220" s="1"/>
      <c r="P220" s="1"/>
      <c r="Q220" s="1"/>
      <c r="R220" s="6" t="s">
        <v>727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143</v>
      </c>
      <c r="B221" s="188">
        <v>43622</v>
      </c>
      <c r="C221" s="188"/>
      <c r="D221" s="189" t="s">
        <v>450</v>
      </c>
      <c r="E221" s="190" t="s">
        <v>542</v>
      </c>
      <c r="F221" s="190">
        <v>332.8</v>
      </c>
      <c r="G221" s="190"/>
      <c r="H221" s="190">
        <v>405</v>
      </c>
      <c r="I221" s="192">
        <v>419</v>
      </c>
      <c r="J221" s="162" t="s">
        <v>746</v>
      </c>
      <c r="K221" s="163">
        <f t="shared" si="36"/>
        <v>72.199999999999989</v>
      </c>
      <c r="L221" s="164">
        <f t="shared" si="37"/>
        <v>0.21694711538461534</v>
      </c>
      <c r="M221" s="159" t="s">
        <v>540</v>
      </c>
      <c r="N221" s="165">
        <v>43860</v>
      </c>
      <c r="O221" s="1"/>
      <c r="P221" s="1"/>
      <c r="Q221" s="1"/>
      <c r="R221" s="6" t="s">
        <v>731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1">
        <v>144</v>
      </c>
      <c r="B222" s="180">
        <v>43641</v>
      </c>
      <c r="C222" s="180"/>
      <c r="D222" s="181" t="s">
        <v>150</v>
      </c>
      <c r="E222" s="182" t="s">
        <v>570</v>
      </c>
      <c r="F222" s="182">
        <v>386</v>
      </c>
      <c r="G222" s="183"/>
      <c r="H222" s="183">
        <v>395</v>
      </c>
      <c r="I222" s="183">
        <v>452</v>
      </c>
      <c r="J222" s="184" t="s">
        <v>747</v>
      </c>
      <c r="K222" s="185">
        <f t="shared" si="36"/>
        <v>9</v>
      </c>
      <c r="L222" s="186">
        <f t="shared" si="37"/>
        <v>2.3316062176165803E-2</v>
      </c>
      <c r="M222" s="182" t="s">
        <v>661</v>
      </c>
      <c r="N222" s="180">
        <v>43868</v>
      </c>
      <c r="O222" s="1"/>
      <c r="P222" s="1"/>
      <c r="Q222" s="1"/>
      <c r="R222" s="6" t="s">
        <v>731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1">
        <v>145</v>
      </c>
      <c r="B223" s="180">
        <v>43707</v>
      </c>
      <c r="C223" s="180"/>
      <c r="D223" s="181" t="s">
        <v>130</v>
      </c>
      <c r="E223" s="182" t="s">
        <v>570</v>
      </c>
      <c r="F223" s="182">
        <v>137.5</v>
      </c>
      <c r="G223" s="183"/>
      <c r="H223" s="183">
        <v>138.5</v>
      </c>
      <c r="I223" s="183">
        <v>190</v>
      </c>
      <c r="J223" s="184" t="s">
        <v>765</v>
      </c>
      <c r="K223" s="185">
        <f>H223-F223</f>
        <v>1</v>
      </c>
      <c r="L223" s="186">
        <f>K223/F223</f>
        <v>7.2727272727272727E-3</v>
      </c>
      <c r="M223" s="182" t="s">
        <v>661</v>
      </c>
      <c r="N223" s="180">
        <v>44432</v>
      </c>
      <c r="O223" s="1"/>
      <c r="P223" s="1"/>
      <c r="Q223" s="1"/>
      <c r="R223" s="6" t="s">
        <v>727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146</v>
      </c>
      <c r="B224" s="188">
        <v>43731</v>
      </c>
      <c r="C224" s="188"/>
      <c r="D224" s="189" t="s">
        <v>406</v>
      </c>
      <c r="E224" s="190" t="s">
        <v>570</v>
      </c>
      <c r="F224" s="190">
        <v>235</v>
      </c>
      <c r="G224" s="190"/>
      <c r="H224" s="190">
        <v>295</v>
      </c>
      <c r="I224" s="192">
        <v>296</v>
      </c>
      <c r="J224" s="162" t="s">
        <v>748</v>
      </c>
      <c r="K224" s="163">
        <f t="shared" ref="K224:K230" si="38">H224-F224</f>
        <v>60</v>
      </c>
      <c r="L224" s="164">
        <f t="shared" ref="L224:L230" si="39">K224/F224</f>
        <v>0.25531914893617019</v>
      </c>
      <c r="M224" s="159" t="s">
        <v>540</v>
      </c>
      <c r="N224" s="165">
        <v>43844</v>
      </c>
      <c r="O224" s="1"/>
      <c r="P224" s="1"/>
      <c r="Q224" s="1"/>
      <c r="R224" s="6" t="s">
        <v>731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147</v>
      </c>
      <c r="B225" s="188">
        <v>43752</v>
      </c>
      <c r="C225" s="188"/>
      <c r="D225" s="189" t="s">
        <v>749</v>
      </c>
      <c r="E225" s="190" t="s">
        <v>570</v>
      </c>
      <c r="F225" s="190">
        <v>277.5</v>
      </c>
      <c r="G225" s="190"/>
      <c r="H225" s="190">
        <v>333</v>
      </c>
      <c r="I225" s="192">
        <v>333</v>
      </c>
      <c r="J225" s="162" t="s">
        <v>750</v>
      </c>
      <c r="K225" s="163">
        <f t="shared" si="38"/>
        <v>55.5</v>
      </c>
      <c r="L225" s="164">
        <f t="shared" si="39"/>
        <v>0.2</v>
      </c>
      <c r="M225" s="159" t="s">
        <v>540</v>
      </c>
      <c r="N225" s="165">
        <v>43846</v>
      </c>
      <c r="O225" s="1"/>
      <c r="P225" s="1"/>
      <c r="Q225" s="1"/>
      <c r="R225" s="6" t="s">
        <v>727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148</v>
      </c>
      <c r="B226" s="188">
        <v>43752</v>
      </c>
      <c r="C226" s="188"/>
      <c r="D226" s="189" t="s">
        <v>751</v>
      </c>
      <c r="E226" s="190" t="s">
        <v>570</v>
      </c>
      <c r="F226" s="190">
        <v>930</v>
      </c>
      <c r="G226" s="190"/>
      <c r="H226" s="190">
        <v>1165</v>
      </c>
      <c r="I226" s="192">
        <v>1200</v>
      </c>
      <c r="J226" s="162" t="s">
        <v>752</v>
      </c>
      <c r="K226" s="163">
        <f t="shared" si="38"/>
        <v>235</v>
      </c>
      <c r="L226" s="164">
        <f t="shared" si="39"/>
        <v>0.25268817204301075</v>
      </c>
      <c r="M226" s="159" t="s">
        <v>540</v>
      </c>
      <c r="N226" s="165">
        <v>43847</v>
      </c>
      <c r="O226" s="1"/>
      <c r="P226" s="1"/>
      <c r="Q226" s="1"/>
      <c r="R226" s="6" t="s">
        <v>731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149</v>
      </c>
      <c r="B227" s="188">
        <v>43753</v>
      </c>
      <c r="C227" s="188"/>
      <c r="D227" s="189" t="s">
        <v>753</v>
      </c>
      <c r="E227" s="190" t="s">
        <v>570</v>
      </c>
      <c r="F227" s="160">
        <v>111</v>
      </c>
      <c r="G227" s="190"/>
      <c r="H227" s="190">
        <v>141</v>
      </c>
      <c r="I227" s="192">
        <v>141</v>
      </c>
      <c r="J227" s="162" t="s">
        <v>555</v>
      </c>
      <c r="K227" s="163">
        <f t="shared" si="38"/>
        <v>30</v>
      </c>
      <c r="L227" s="164">
        <f t="shared" si="39"/>
        <v>0.27027027027027029</v>
      </c>
      <c r="M227" s="159" t="s">
        <v>540</v>
      </c>
      <c r="N227" s="165">
        <v>44328</v>
      </c>
      <c r="O227" s="1"/>
      <c r="P227" s="1"/>
      <c r="Q227" s="1"/>
      <c r="R227" s="6" t="s">
        <v>731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150</v>
      </c>
      <c r="B228" s="188">
        <v>43753</v>
      </c>
      <c r="C228" s="188"/>
      <c r="D228" s="189" t="s">
        <v>754</v>
      </c>
      <c r="E228" s="190" t="s">
        <v>570</v>
      </c>
      <c r="F228" s="160">
        <v>296</v>
      </c>
      <c r="G228" s="190"/>
      <c r="H228" s="190">
        <v>370</v>
      </c>
      <c r="I228" s="192">
        <v>370</v>
      </c>
      <c r="J228" s="162" t="s">
        <v>628</v>
      </c>
      <c r="K228" s="163">
        <f t="shared" si="38"/>
        <v>74</v>
      </c>
      <c r="L228" s="164">
        <f t="shared" si="39"/>
        <v>0.25</v>
      </c>
      <c r="M228" s="159" t="s">
        <v>540</v>
      </c>
      <c r="N228" s="165">
        <v>43853</v>
      </c>
      <c r="O228" s="1"/>
      <c r="P228" s="1"/>
      <c r="Q228" s="1"/>
      <c r="R228" s="6" t="s">
        <v>731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151</v>
      </c>
      <c r="B229" s="188">
        <v>43754</v>
      </c>
      <c r="C229" s="188"/>
      <c r="D229" s="189" t="s">
        <v>755</v>
      </c>
      <c r="E229" s="190" t="s">
        <v>570</v>
      </c>
      <c r="F229" s="160">
        <v>300</v>
      </c>
      <c r="G229" s="190"/>
      <c r="H229" s="190">
        <v>382.5</v>
      </c>
      <c r="I229" s="192">
        <v>344</v>
      </c>
      <c r="J229" s="162" t="s">
        <v>798</v>
      </c>
      <c r="K229" s="163">
        <f t="shared" si="38"/>
        <v>82.5</v>
      </c>
      <c r="L229" s="164">
        <f t="shared" si="39"/>
        <v>0.27500000000000002</v>
      </c>
      <c r="M229" s="159" t="s">
        <v>540</v>
      </c>
      <c r="N229" s="165">
        <v>44238</v>
      </c>
      <c r="O229" s="1"/>
      <c r="P229" s="1"/>
      <c r="Q229" s="1"/>
      <c r="R229" s="6" t="s">
        <v>731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152</v>
      </c>
      <c r="B230" s="188">
        <v>43832</v>
      </c>
      <c r="C230" s="188"/>
      <c r="D230" s="189" t="s">
        <v>756</v>
      </c>
      <c r="E230" s="190" t="s">
        <v>570</v>
      </c>
      <c r="F230" s="160">
        <v>495</v>
      </c>
      <c r="G230" s="190"/>
      <c r="H230" s="190">
        <v>595</v>
      </c>
      <c r="I230" s="192">
        <v>590</v>
      </c>
      <c r="J230" s="162" t="s">
        <v>797</v>
      </c>
      <c r="K230" s="163">
        <f t="shared" si="38"/>
        <v>100</v>
      </c>
      <c r="L230" s="164">
        <f t="shared" si="39"/>
        <v>0.20202020202020202</v>
      </c>
      <c r="M230" s="159" t="s">
        <v>540</v>
      </c>
      <c r="N230" s="165">
        <v>44589</v>
      </c>
      <c r="O230" s="1"/>
      <c r="P230" s="1"/>
      <c r="Q230" s="1"/>
      <c r="R230" s="6" t="s">
        <v>731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7">
        <v>153</v>
      </c>
      <c r="B231" s="188">
        <v>43966</v>
      </c>
      <c r="C231" s="188"/>
      <c r="D231" s="189" t="s">
        <v>71</v>
      </c>
      <c r="E231" s="190" t="s">
        <v>570</v>
      </c>
      <c r="F231" s="160">
        <v>67.5</v>
      </c>
      <c r="G231" s="190"/>
      <c r="H231" s="190">
        <v>86</v>
      </c>
      <c r="I231" s="192">
        <v>86</v>
      </c>
      <c r="J231" s="162" t="s">
        <v>757</v>
      </c>
      <c r="K231" s="163">
        <f t="shared" ref="K231:K239" si="40">H231-F231</f>
        <v>18.5</v>
      </c>
      <c r="L231" s="164">
        <f t="shared" ref="L231:L239" si="41">K231/F231</f>
        <v>0.27407407407407408</v>
      </c>
      <c r="M231" s="159" t="s">
        <v>540</v>
      </c>
      <c r="N231" s="165">
        <v>44008</v>
      </c>
      <c r="O231" s="1"/>
      <c r="P231" s="1"/>
      <c r="Q231" s="1"/>
      <c r="R231" s="6" t="s">
        <v>731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154</v>
      </c>
      <c r="B232" s="188">
        <v>44035</v>
      </c>
      <c r="C232" s="188"/>
      <c r="D232" s="189" t="s">
        <v>449</v>
      </c>
      <c r="E232" s="190" t="s">
        <v>570</v>
      </c>
      <c r="F232" s="160">
        <v>231</v>
      </c>
      <c r="G232" s="190"/>
      <c r="H232" s="190">
        <v>281</v>
      </c>
      <c r="I232" s="192">
        <v>281</v>
      </c>
      <c r="J232" s="162" t="s">
        <v>628</v>
      </c>
      <c r="K232" s="163">
        <f t="shared" si="40"/>
        <v>50</v>
      </c>
      <c r="L232" s="164">
        <f t="shared" si="41"/>
        <v>0.21645021645021645</v>
      </c>
      <c r="M232" s="159" t="s">
        <v>540</v>
      </c>
      <c r="N232" s="165">
        <v>44358</v>
      </c>
      <c r="O232" s="1"/>
      <c r="P232" s="1"/>
      <c r="Q232" s="1"/>
      <c r="R232" s="6" t="s">
        <v>731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155</v>
      </c>
      <c r="B233" s="188">
        <v>44092</v>
      </c>
      <c r="C233" s="188"/>
      <c r="D233" s="189" t="s">
        <v>389</v>
      </c>
      <c r="E233" s="190" t="s">
        <v>570</v>
      </c>
      <c r="F233" s="190">
        <v>206</v>
      </c>
      <c r="G233" s="190"/>
      <c r="H233" s="190">
        <v>248</v>
      </c>
      <c r="I233" s="192">
        <v>248</v>
      </c>
      <c r="J233" s="162" t="s">
        <v>628</v>
      </c>
      <c r="K233" s="163">
        <f t="shared" si="40"/>
        <v>42</v>
      </c>
      <c r="L233" s="164">
        <f t="shared" si="41"/>
        <v>0.20388349514563106</v>
      </c>
      <c r="M233" s="159" t="s">
        <v>540</v>
      </c>
      <c r="N233" s="165">
        <v>44214</v>
      </c>
      <c r="O233" s="1"/>
      <c r="P233" s="1"/>
      <c r="Q233" s="1"/>
      <c r="R233" s="6" t="s">
        <v>731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7">
        <v>156</v>
      </c>
      <c r="B234" s="188">
        <v>44140</v>
      </c>
      <c r="C234" s="188"/>
      <c r="D234" s="189" t="s">
        <v>389</v>
      </c>
      <c r="E234" s="190" t="s">
        <v>570</v>
      </c>
      <c r="F234" s="190">
        <v>182.5</v>
      </c>
      <c r="G234" s="190"/>
      <c r="H234" s="190">
        <v>248</v>
      </c>
      <c r="I234" s="192">
        <v>248</v>
      </c>
      <c r="J234" s="162" t="s">
        <v>628</v>
      </c>
      <c r="K234" s="163">
        <f t="shared" si="40"/>
        <v>65.5</v>
      </c>
      <c r="L234" s="164">
        <f t="shared" si="41"/>
        <v>0.35890410958904112</v>
      </c>
      <c r="M234" s="159" t="s">
        <v>540</v>
      </c>
      <c r="N234" s="165">
        <v>44214</v>
      </c>
      <c r="O234" s="1"/>
      <c r="P234" s="1"/>
      <c r="Q234" s="1"/>
      <c r="R234" s="6" t="s">
        <v>731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7">
        <v>157</v>
      </c>
      <c r="B235" s="188">
        <v>44140</v>
      </c>
      <c r="C235" s="188"/>
      <c r="D235" s="189" t="s">
        <v>316</v>
      </c>
      <c r="E235" s="190" t="s">
        <v>570</v>
      </c>
      <c r="F235" s="190">
        <v>247.5</v>
      </c>
      <c r="G235" s="190"/>
      <c r="H235" s="190">
        <v>320</v>
      </c>
      <c r="I235" s="192">
        <v>320</v>
      </c>
      <c r="J235" s="162" t="s">
        <v>628</v>
      </c>
      <c r="K235" s="163">
        <f t="shared" si="40"/>
        <v>72.5</v>
      </c>
      <c r="L235" s="164">
        <f t="shared" si="41"/>
        <v>0.29292929292929293</v>
      </c>
      <c r="M235" s="159" t="s">
        <v>540</v>
      </c>
      <c r="N235" s="165">
        <v>44323</v>
      </c>
      <c r="O235" s="1"/>
      <c r="P235" s="1"/>
      <c r="Q235" s="1"/>
      <c r="R235" s="6" t="s">
        <v>731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7">
        <v>158</v>
      </c>
      <c r="B236" s="188">
        <v>44140</v>
      </c>
      <c r="C236" s="188"/>
      <c r="D236" s="189" t="s">
        <v>269</v>
      </c>
      <c r="E236" s="190" t="s">
        <v>570</v>
      </c>
      <c r="F236" s="160">
        <v>925</v>
      </c>
      <c r="G236" s="190"/>
      <c r="H236" s="190">
        <v>1095</v>
      </c>
      <c r="I236" s="192">
        <v>1093</v>
      </c>
      <c r="J236" s="162" t="s">
        <v>758</v>
      </c>
      <c r="K236" s="163">
        <f t="shared" si="40"/>
        <v>170</v>
      </c>
      <c r="L236" s="164">
        <f t="shared" si="41"/>
        <v>0.18378378378378379</v>
      </c>
      <c r="M236" s="159" t="s">
        <v>540</v>
      </c>
      <c r="N236" s="165">
        <v>44201</v>
      </c>
      <c r="O236" s="1"/>
      <c r="P236" s="1"/>
      <c r="Q236" s="1"/>
      <c r="R236" s="6" t="s">
        <v>731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7">
        <v>159</v>
      </c>
      <c r="B237" s="188">
        <v>44140</v>
      </c>
      <c r="C237" s="188"/>
      <c r="D237" s="189" t="s">
        <v>332</v>
      </c>
      <c r="E237" s="190" t="s">
        <v>570</v>
      </c>
      <c r="F237" s="160">
        <v>332.5</v>
      </c>
      <c r="G237" s="190"/>
      <c r="H237" s="190">
        <v>393</v>
      </c>
      <c r="I237" s="192">
        <v>406</v>
      </c>
      <c r="J237" s="162" t="s">
        <v>759</v>
      </c>
      <c r="K237" s="163">
        <f t="shared" si="40"/>
        <v>60.5</v>
      </c>
      <c r="L237" s="164">
        <f t="shared" si="41"/>
        <v>0.18195488721804512</v>
      </c>
      <c r="M237" s="159" t="s">
        <v>540</v>
      </c>
      <c r="N237" s="165">
        <v>44256</v>
      </c>
      <c r="O237" s="1"/>
      <c r="P237" s="1"/>
      <c r="Q237" s="1"/>
      <c r="R237" s="6" t="s">
        <v>731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7">
        <v>160</v>
      </c>
      <c r="B238" s="188">
        <v>44141</v>
      </c>
      <c r="C238" s="188"/>
      <c r="D238" s="189" t="s">
        <v>449</v>
      </c>
      <c r="E238" s="190" t="s">
        <v>570</v>
      </c>
      <c r="F238" s="160">
        <v>231</v>
      </c>
      <c r="G238" s="190"/>
      <c r="H238" s="190">
        <v>281</v>
      </c>
      <c r="I238" s="192">
        <v>281</v>
      </c>
      <c r="J238" s="162" t="s">
        <v>628</v>
      </c>
      <c r="K238" s="163">
        <f t="shared" si="40"/>
        <v>50</v>
      </c>
      <c r="L238" s="164">
        <f t="shared" si="41"/>
        <v>0.21645021645021645</v>
      </c>
      <c r="M238" s="159" t="s">
        <v>540</v>
      </c>
      <c r="N238" s="165">
        <v>44358</v>
      </c>
      <c r="O238" s="1"/>
      <c r="P238" s="1"/>
      <c r="Q238" s="1"/>
      <c r="R238" s="6" t="s">
        <v>731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7">
        <v>161</v>
      </c>
      <c r="B239" s="188">
        <v>44187</v>
      </c>
      <c r="C239" s="188"/>
      <c r="D239" s="189" t="s">
        <v>425</v>
      </c>
      <c r="E239" s="190" t="s">
        <v>570</v>
      </c>
      <c r="F239" s="160">
        <v>190</v>
      </c>
      <c r="G239" s="190"/>
      <c r="H239" s="190">
        <v>239</v>
      </c>
      <c r="I239" s="192">
        <v>239</v>
      </c>
      <c r="J239" s="162" t="s">
        <v>851</v>
      </c>
      <c r="K239" s="163">
        <f t="shared" si="40"/>
        <v>49</v>
      </c>
      <c r="L239" s="164">
        <f t="shared" si="41"/>
        <v>0.25789473684210529</v>
      </c>
      <c r="M239" s="159" t="s">
        <v>540</v>
      </c>
      <c r="N239" s="165">
        <v>44844</v>
      </c>
      <c r="O239" s="1"/>
      <c r="P239" s="1"/>
      <c r="Q239" s="1"/>
      <c r="R239" s="6" t="s">
        <v>731</v>
      </c>
    </row>
    <row r="240" spans="1:26" ht="12.75" customHeight="1">
      <c r="A240" s="187">
        <v>162</v>
      </c>
      <c r="B240" s="188">
        <v>44258</v>
      </c>
      <c r="C240" s="188"/>
      <c r="D240" s="189" t="s">
        <v>756</v>
      </c>
      <c r="E240" s="190" t="s">
        <v>570</v>
      </c>
      <c r="F240" s="160">
        <v>495</v>
      </c>
      <c r="G240" s="190"/>
      <c r="H240" s="190">
        <v>595</v>
      </c>
      <c r="I240" s="192">
        <v>590</v>
      </c>
      <c r="J240" s="162" t="s">
        <v>797</v>
      </c>
      <c r="K240" s="163">
        <f t="shared" ref="K240:K247" si="42">H240-F240</f>
        <v>100</v>
      </c>
      <c r="L240" s="164">
        <f t="shared" ref="L240:L247" si="43">K240/F240</f>
        <v>0.20202020202020202</v>
      </c>
      <c r="M240" s="159" t="s">
        <v>540</v>
      </c>
      <c r="N240" s="165">
        <v>44589</v>
      </c>
      <c r="O240" s="1"/>
      <c r="P240" s="1"/>
      <c r="R240" s="6" t="s">
        <v>731</v>
      </c>
    </row>
    <row r="241" spans="1:26" ht="12.75" customHeight="1">
      <c r="A241" s="187">
        <v>163</v>
      </c>
      <c r="B241" s="188">
        <v>44274</v>
      </c>
      <c r="C241" s="188"/>
      <c r="D241" s="189" t="s">
        <v>332</v>
      </c>
      <c r="E241" s="190" t="s">
        <v>570</v>
      </c>
      <c r="F241" s="160">
        <v>355</v>
      </c>
      <c r="G241" s="190"/>
      <c r="H241" s="190">
        <v>422.5</v>
      </c>
      <c r="I241" s="192">
        <v>420</v>
      </c>
      <c r="J241" s="162" t="s">
        <v>760</v>
      </c>
      <c r="K241" s="163">
        <f t="shared" si="42"/>
        <v>67.5</v>
      </c>
      <c r="L241" s="164">
        <f t="shared" si="43"/>
        <v>0.19014084507042253</v>
      </c>
      <c r="M241" s="159" t="s">
        <v>540</v>
      </c>
      <c r="N241" s="165">
        <v>44361</v>
      </c>
      <c r="O241" s="1"/>
      <c r="R241" s="205" t="s">
        <v>731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7">
        <v>164</v>
      </c>
      <c r="B242" s="188">
        <v>44295</v>
      </c>
      <c r="C242" s="188"/>
      <c r="D242" s="189" t="s">
        <v>761</v>
      </c>
      <c r="E242" s="190" t="s">
        <v>570</v>
      </c>
      <c r="F242" s="160">
        <v>555</v>
      </c>
      <c r="G242" s="190"/>
      <c r="H242" s="190">
        <v>663</v>
      </c>
      <c r="I242" s="192">
        <v>663</v>
      </c>
      <c r="J242" s="162" t="s">
        <v>762</v>
      </c>
      <c r="K242" s="163">
        <f t="shared" si="42"/>
        <v>108</v>
      </c>
      <c r="L242" s="164">
        <f t="shared" si="43"/>
        <v>0.19459459459459461</v>
      </c>
      <c r="M242" s="159" t="s">
        <v>540</v>
      </c>
      <c r="N242" s="165">
        <v>44321</v>
      </c>
      <c r="O242" s="1"/>
      <c r="P242" s="1"/>
      <c r="Q242" s="1"/>
      <c r="R242" s="205" t="s">
        <v>731</v>
      </c>
    </row>
    <row r="243" spans="1:26" ht="12.75" customHeight="1">
      <c r="A243" s="187">
        <v>165</v>
      </c>
      <c r="B243" s="188">
        <v>44308</v>
      </c>
      <c r="C243" s="188"/>
      <c r="D243" s="189" t="s">
        <v>360</v>
      </c>
      <c r="E243" s="190" t="s">
        <v>570</v>
      </c>
      <c r="F243" s="160">
        <v>126.5</v>
      </c>
      <c r="G243" s="190"/>
      <c r="H243" s="190">
        <v>155</v>
      </c>
      <c r="I243" s="192">
        <v>155</v>
      </c>
      <c r="J243" s="162" t="s">
        <v>628</v>
      </c>
      <c r="K243" s="163">
        <f t="shared" si="42"/>
        <v>28.5</v>
      </c>
      <c r="L243" s="164">
        <f t="shared" si="43"/>
        <v>0.22529644268774704</v>
      </c>
      <c r="M243" s="159" t="s">
        <v>540</v>
      </c>
      <c r="N243" s="165">
        <v>44362</v>
      </c>
      <c r="O243" s="1"/>
      <c r="R243" s="205" t="s">
        <v>731</v>
      </c>
    </row>
    <row r="244" spans="1:26" ht="12.75" customHeight="1">
      <c r="A244" s="234">
        <v>166</v>
      </c>
      <c r="B244" s="235">
        <v>44368</v>
      </c>
      <c r="C244" s="235"/>
      <c r="D244" s="236" t="s">
        <v>377</v>
      </c>
      <c r="E244" s="237" t="s">
        <v>570</v>
      </c>
      <c r="F244" s="238">
        <v>287.5</v>
      </c>
      <c r="G244" s="237"/>
      <c r="H244" s="237">
        <v>245</v>
      </c>
      <c r="I244" s="239">
        <v>344</v>
      </c>
      <c r="J244" s="172" t="s">
        <v>792</v>
      </c>
      <c r="K244" s="173">
        <f t="shared" si="42"/>
        <v>-42.5</v>
      </c>
      <c r="L244" s="174">
        <f t="shared" si="43"/>
        <v>-0.14782608695652175</v>
      </c>
      <c r="M244" s="170" t="s">
        <v>552</v>
      </c>
      <c r="N244" s="167">
        <v>44508</v>
      </c>
      <c r="O244" s="1"/>
      <c r="R244" s="205" t="s">
        <v>731</v>
      </c>
    </row>
    <row r="245" spans="1:26" ht="12.75" customHeight="1">
      <c r="A245" s="187">
        <v>167</v>
      </c>
      <c r="B245" s="188">
        <v>44368</v>
      </c>
      <c r="C245" s="188"/>
      <c r="D245" s="189" t="s">
        <v>449</v>
      </c>
      <c r="E245" s="190" t="s">
        <v>570</v>
      </c>
      <c r="F245" s="160">
        <v>241</v>
      </c>
      <c r="G245" s="190"/>
      <c r="H245" s="190">
        <v>298</v>
      </c>
      <c r="I245" s="192">
        <v>320</v>
      </c>
      <c r="J245" s="162" t="s">
        <v>628</v>
      </c>
      <c r="K245" s="163">
        <f t="shared" si="42"/>
        <v>57</v>
      </c>
      <c r="L245" s="164">
        <f t="shared" si="43"/>
        <v>0.23651452282157676</v>
      </c>
      <c r="M245" s="159" t="s">
        <v>540</v>
      </c>
      <c r="N245" s="165">
        <v>44802</v>
      </c>
      <c r="O245" s="41"/>
      <c r="R245" s="205" t="s">
        <v>731</v>
      </c>
    </row>
    <row r="246" spans="1:26" ht="12.75" customHeight="1">
      <c r="A246" s="187">
        <v>168</v>
      </c>
      <c r="B246" s="188">
        <v>44406</v>
      </c>
      <c r="C246" s="188"/>
      <c r="D246" s="189" t="s">
        <v>360</v>
      </c>
      <c r="E246" s="190" t="s">
        <v>570</v>
      </c>
      <c r="F246" s="160">
        <v>162.5</v>
      </c>
      <c r="G246" s="190"/>
      <c r="H246" s="190">
        <v>200</v>
      </c>
      <c r="I246" s="192">
        <v>200</v>
      </c>
      <c r="J246" s="162" t="s">
        <v>628</v>
      </c>
      <c r="K246" s="163">
        <f t="shared" si="42"/>
        <v>37.5</v>
      </c>
      <c r="L246" s="164">
        <f t="shared" si="43"/>
        <v>0.23076923076923078</v>
      </c>
      <c r="M246" s="159" t="s">
        <v>540</v>
      </c>
      <c r="N246" s="165">
        <v>44802</v>
      </c>
      <c r="O246" s="1"/>
      <c r="R246" s="205" t="s">
        <v>731</v>
      </c>
    </row>
    <row r="247" spans="1:26" ht="12.75" customHeight="1">
      <c r="A247" s="187">
        <v>169</v>
      </c>
      <c r="B247" s="188">
        <v>44462</v>
      </c>
      <c r="C247" s="188"/>
      <c r="D247" s="189" t="s">
        <v>767</v>
      </c>
      <c r="E247" s="190" t="s">
        <v>570</v>
      </c>
      <c r="F247" s="160">
        <v>1235</v>
      </c>
      <c r="G247" s="190"/>
      <c r="H247" s="190">
        <v>1505</v>
      </c>
      <c r="I247" s="192">
        <v>1500</v>
      </c>
      <c r="J247" s="162" t="s">
        <v>628</v>
      </c>
      <c r="K247" s="163">
        <f t="shared" si="42"/>
        <v>270</v>
      </c>
      <c r="L247" s="164">
        <f t="shared" si="43"/>
        <v>0.21862348178137653</v>
      </c>
      <c r="M247" s="159" t="s">
        <v>540</v>
      </c>
      <c r="N247" s="165">
        <v>44564</v>
      </c>
      <c r="O247" s="1"/>
      <c r="R247" s="205" t="s">
        <v>731</v>
      </c>
    </row>
    <row r="248" spans="1:26" ht="12.75" customHeight="1">
      <c r="A248" s="218">
        <v>170</v>
      </c>
      <c r="B248" s="219">
        <v>44480</v>
      </c>
      <c r="C248" s="219"/>
      <c r="D248" s="220" t="s">
        <v>769</v>
      </c>
      <c r="E248" s="221" t="s">
        <v>570</v>
      </c>
      <c r="F248" s="222" t="s">
        <v>772</v>
      </c>
      <c r="G248" s="221"/>
      <c r="H248" s="221"/>
      <c r="I248" s="221">
        <v>145</v>
      </c>
      <c r="J248" s="223" t="s">
        <v>543</v>
      </c>
      <c r="K248" s="218"/>
      <c r="L248" s="219"/>
      <c r="M248" s="219"/>
      <c r="N248" s="220"/>
      <c r="O248" s="41"/>
      <c r="R248" s="205" t="s">
        <v>731</v>
      </c>
    </row>
    <row r="249" spans="1:26" ht="12.75" customHeight="1">
      <c r="A249" s="224">
        <v>171</v>
      </c>
      <c r="B249" s="225">
        <v>44481</v>
      </c>
      <c r="C249" s="225"/>
      <c r="D249" s="226" t="s">
        <v>258</v>
      </c>
      <c r="E249" s="227" t="s">
        <v>570</v>
      </c>
      <c r="F249" s="228" t="s">
        <v>771</v>
      </c>
      <c r="G249" s="227"/>
      <c r="H249" s="227"/>
      <c r="I249" s="227">
        <v>380</v>
      </c>
      <c r="J249" s="229" t="s">
        <v>543</v>
      </c>
      <c r="K249" s="224"/>
      <c r="L249" s="225"/>
      <c r="M249" s="225"/>
      <c r="N249" s="226"/>
      <c r="O249" s="41"/>
      <c r="R249" s="205" t="s">
        <v>731</v>
      </c>
    </row>
    <row r="250" spans="1:26" ht="12.75" customHeight="1">
      <c r="A250" s="187">
        <v>172</v>
      </c>
      <c r="B250" s="188">
        <v>44481</v>
      </c>
      <c r="C250" s="188"/>
      <c r="D250" s="189" t="s">
        <v>384</v>
      </c>
      <c r="E250" s="190" t="s">
        <v>570</v>
      </c>
      <c r="F250" s="160">
        <v>45.5</v>
      </c>
      <c r="G250" s="190"/>
      <c r="H250" s="190">
        <v>56.5</v>
      </c>
      <c r="I250" s="192">
        <v>56</v>
      </c>
      <c r="J250" s="162" t="s">
        <v>891</v>
      </c>
      <c r="K250" s="163">
        <f>H250-F250</f>
        <v>11</v>
      </c>
      <c r="L250" s="164">
        <f>K250/F250</f>
        <v>0.24175824175824176</v>
      </c>
      <c r="M250" s="159" t="s">
        <v>540</v>
      </c>
      <c r="N250" s="165">
        <v>44881</v>
      </c>
      <c r="O250" s="41"/>
      <c r="R250" s="205"/>
    </row>
    <row r="251" spans="1:26" ht="12.75" customHeight="1">
      <c r="A251" s="187">
        <v>173</v>
      </c>
      <c r="B251" s="188">
        <v>44551</v>
      </c>
      <c r="C251" s="188"/>
      <c r="D251" s="189" t="s">
        <v>118</v>
      </c>
      <c r="E251" s="190" t="s">
        <v>570</v>
      </c>
      <c r="F251" s="160">
        <v>2300</v>
      </c>
      <c r="G251" s="190"/>
      <c r="H251" s="190">
        <f>(2820+2200)/2</f>
        <v>2510</v>
      </c>
      <c r="I251" s="192">
        <v>3000</v>
      </c>
      <c r="J251" s="162" t="s">
        <v>805</v>
      </c>
      <c r="K251" s="163">
        <f>H251-F251</f>
        <v>210</v>
      </c>
      <c r="L251" s="164">
        <f>K251/F251</f>
        <v>9.1304347826086957E-2</v>
      </c>
      <c r="M251" s="159" t="s">
        <v>540</v>
      </c>
      <c r="N251" s="165">
        <v>44649</v>
      </c>
      <c r="O251" s="1"/>
      <c r="R251" s="205"/>
    </row>
    <row r="252" spans="1:26" ht="12.75" customHeight="1">
      <c r="A252" s="230">
        <v>174</v>
      </c>
      <c r="B252" s="225">
        <v>44606</v>
      </c>
      <c r="C252" s="230"/>
      <c r="D252" s="230" t="s">
        <v>404</v>
      </c>
      <c r="E252" s="227" t="s">
        <v>570</v>
      </c>
      <c r="F252" s="227" t="s">
        <v>800</v>
      </c>
      <c r="G252" s="227"/>
      <c r="H252" s="227"/>
      <c r="I252" s="227">
        <v>764</v>
      </c>
      <c r="J252" s="227" t="s">
        <v>543</v>
      </c>
      <c r="K252" s="227"/>
      <c r="L252" s="227"/>
      <c r="M252" s="227"/>
      <c r="N252" s="230"/>
      <c r="O252" s="41"/>
      <c r="R252" s="205"/>
    </row>
    <row r="253" spans="1:26" ht="12.75" customHeight="1">
      <c r="A253" s="187">
        <v>175</v>
      </c>
      <c r="B253" s="188">
        <v>44613</v>
      </c>
      <c r="C253" s="188"/>
      <c r="D253" s="189" t="s">
        <v>767</v>
      </c>
      <c r="E253" s="190" t="s">
        <v>570</v>
      </c>
      <c r="F253" s="160">
        <v>1255</v>
      </c>
      <c r="G253" s="190"/>
      <c r="H253" s="190">
        <v>1515</v>
      </c>
      <c r="I253" s="192">
        <v>1510</v>
      </c>
      <c r="J253" s="162" t="s">
        <v>628</v>
      </c>
      <c r="K253" s="163">
        <f>H253-F253</f>
        <v>260</v>
      </c>
      <c r="L253" s="164">
        <f>K253/F253</f>
        <v>0.20717131474103587</v>
      </c>
      <c r="M253" s="159" t="s">
        <v>540</v>
      </c>
      <c r="N253" s="165">
        <v>44834</v>
      </c>
      <c r="O253" s="41"/>
      <c r="R253" s="205"/>
    </row>
    <row r="254" spans="1:26" ht="12.75" customHeight="1">
      <c r="A254">
        <v>176</v>
      </c>
      <c r="B254" s="225">
        <v>44670</v>
      </c>
      <c r="C254" s="225"/>
      <c r="D254" s="230" t="s">
        <v>505</v>
      </c>
      <c r="E254" s="276" t="s">
        <v>570</v>
      </c>
      <c r="F254" s="227" t="s">
        <v>807</v>
      </c>
      <c r="G254" s="227"/>
      <c r="H254" s="227"/>
      <c r="I254" s="227">
        <v>553</v>
      </c>
      <c r="J254" s="227" t="s">
        <v>543</v>
      </c>
      <c r="K254" s="227"/>
      <c r="L254" s="227"/>
      <c r="M254" s="227"/>
      <c r="N254" s="227"/>
      <c r="O254" s="41"/>
      <c r="R254" s="205"/>
    </row>
    <row r="255" spans="1:26" ht="12.75" customHeight="1">
      <c r="A255" s="187">
        <v>177</v>
      </c>
      <c r="B255" s="188">
        <v>44746</v>
      </c>
      <c r="C255" s="188"/>
      <c r="D255" s="189" t="s">
        <v>841</v>
      </c>
      <c r="E255" s="190" t="s">
        <v>570</v>
      </c>
      <c r="F255" s="160">
        <v>207.5</v>
      </c>
      <c r="G255" s="190"/>
      <c r="H255" s="190">
        <v>254</v>
      </c>
      <c r="I255" s="192">
        <v>254</v>
      </c>
      <c r="J255" s="162" t="s">
        <v>628</v>
      </c>
      <c r="K255" s="163">
        <f>H255-F255</f>
        <v>46.5</v>
      </c>
      <c r="L255" s="164">
        <f>K255/F255</f>
        <v>0.22409638554216868</v>
      </c>
      <c r="M255" s="159" t="s">
        <v>540</v>
      </c>
      <c r="N255" s="165">
        <v>44792</v>
      </c>
      <c r="O255" s="1"/>
      <c r="R255" s="205"/>
    </row>
    <row r="256" spans="1:26" ht="12.75" customHeight="1">
      <c r="A256" s="187">
        <v>178</v>
      </c>
      <c r="B256" s="188">
        <v>44775</v>
      </c>
      <c r="C256" s="188"/>
      <c r="D256" s="189" t="s">
        <v>451</v>
      </c>
      <c r="E256" s="190" t="s">
        <v>570</v>
      </c>
      <c r="F256" s="160">
        <v>31.25</v>
      </c>
      <c r="G256" s="190"/>
      <c r="H256" s="190">
        <v>38.75</v>
      </c>
      <c r="I256" s="192">
        <v>38</v>
      </c>
      <c r="J256" s="162" t="s">
        <v>628</v>
      </c>
      <c r="K256" s="163">
        <f t="shared" ref="K256" si="44">H256-F256</f>
        <v>7.5</v>
      </c>
      <c r="L256" s="164">
        <f t="shared" ref="L256" si="45">K256/F256</f>
        <v>0.24</v>
      </c>
      <c r="M256" s="159" t="s">
        <v>540</v>
      </c>
      <c r="N256" s="165">
        <v>44844</v>
      </c>
      <c r="O256" s="41"/>
      <c r="R256" s="54"/>
    </row>
    <row r="257" spans="1:18" ht="12.75" customHeight="1">
      <c r="A257" s="224">
        <v>179</v>
      </c>
      <c r="B257" s="225">
        <v>44841</v>
      </c>
      <c r="C257" s="230"/>
      <c r="D257" s="301" t="s">
        <v>849</v>
      </c>
      <c r="E257" s="300" t="s">
        <v>570</v>
      </c>
      <c r="F257" s="227" t="s">
        <v>850</v>
      </c>
      <c r="G257" s="227"/>
      <c r="H257" s="227"/>
      <c r="I257" s="227">
        <v>840</v>
      </c>
      <c r="J257" s="227" t="s">
        <v>543</v>
      </c>
      <c r="K257" s="227"/>
      <c r="L257" s="227"/>
      <c r="M257" s="227"/>
      <c r="N257" s="227"/>
      <c r="O257" s="41"/>
      <c r="Q257" s="208"/>
      <c r="R257" s="54"/>
    </row>
    <row r="258" spans="1:18" ht="12.75" customHeight="1">
      <c r="A258" s="224">
        <v>180</v>
      </c>
      <c r="B258" s="225">
        <v>44844</v>
      </c>
      <c r="C258" s="230"/>
      <c r="D258" s="301" t="s">
        <v>406</v>
      </c>
      <c r="E258" s="300" t="s">
        <v>570</v>
      </c>
      <c r="F258" s="227" t="s">
        <v>852</v>
      </c>
      <c r="G258" s="227"/>
      <c r="H258" s="227"/>
      <c r="I258" s="227">
        <v>291</v>
      </c>
      <c r="J258" s="227" t="s">
        <v>543</v>
      </c>
      <c r="K258" s="227"/>
      <c r="L258" s="227"/>
      <c r="M258" s="227"/>
      <c r="N258" s="227"/>
      <c r="O258" s="41"/>
      <c r="Q258" s="208"/>
      <c r="R258" s="54"/>
    </row>
    <row r="259" spans="1:18" ht="12.75" customHeight="1">
      <c r="A259" s="224">
        <v>181</v>
      </c>
      <c r="B259" s="225">
        <v>44845</v>
      </c>
      <c r="C259" s="230"/>
      <c r="D259" s="301" t="s">
        <v>404</v>
      </c>
      <c r="E259" s="300" t="s">
        <v>570</v>
      </c>
      <c r="F259" s="227" t="s">
        <v>887</v>
      </c>
      <c r="G259" s="227"/>
      <c r="H259" s="227"/>
      <c r="I259" s="227">
        <v>765</v>
      </c>
      <c r="J259" s="227" t="s">
        <v>543</v>
      </c>
      <c r="K259" s="227"/>
      <c r="L259" s="227"/>
      <c r="M259" s="227"/>
      <c r="N259" s="227"/>
      <c r="O259" s="41"/>
      <c r="Q259" s="208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B262" s="206" t="s">
        <v>763</v>
      </c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A266" s="207"/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A267" s="207"/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A268" s="53"/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</sheetData>
  <autoFilter ref="R1:R26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2022-12-02T02:38:28Z</dcterms:modified>
</cp:coreProperties>
</file>