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F&amp;O)'!$R$1:$R$292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39" i="7"/>
  <c r="K65"/>
  <c r="M65" s="1"/>
  <c r="L53"/>
  <c r="K53"/>
  <c r="L40"/>
  <c r="K40"/>
  <c r="M40" s="1"/>
  <c r="L37"/>
  <c r="K37"/>
  <c r="M37" s="1"/>
  <c r="L38"/>
  <c r="K38"/>
  <c r="M38" s="1"/>
  <c r="L17"/>
  <c r="L21"/>
  <c r="K21"/>
  <c r="M21" s="1"/>
  <c r="M53" l="1"/>
  <c r="L55" l="1"/>
  <c r="K55"/>
  <c r="K66"/>
  <c r="M66" s="1"/>
  <c r="L36"/>
  <c r="K36"/>
  <c r="M36" s="1"/>
  <c r="K39"/>
  <c r="L52"/>
  <c r="K52"/>
  <c r="L54"/>
  <c r="K54"/>
  <c r="M39" l="1"/>
  <c r="M55"/>
  <c r="M54"/>
  <c r="M52"/>
  <c r="K64" l="1"/>
  <c r="M64" s="1"/>
  <c r="K17"/>
  <c r="L13"/>
  <c r="K13"/>
  <c r="M17" l="1"/>
  <c r="M13"/>
  <c r="L12" l="1"/>
  <c r="K12"/>
  <c r="M12" l="1"/>
  <c r="L11" l="1"/>
  <c r="K11"/>
  <c r="M11" l="1"/>
  <c r="L10" l="1"/>
  <c r="K10"/>
  <c r="M10" l="1"/>
  <c r="K264" l="1"/>
  <c r="L264" s="1"/>
  <c r="M7" l="1"/>
  <c r="F252" l="1"/>
  <c r="K253"/>
  <c r="L253" s="1"/>
  <c r="K244"/>
  <c r="L244" s="1"/>
  <c r="K247"/>
  <c r="L247" s="1"/>
  <c r="K255" l="1"/>
  <c r="L255" s="1"/>
  <c r="F246"/>
  <c r="F245"/>
  <c r="F243"/>
  <c r="K243" s="1"/>
  <c r="L243" s="1"/>
  <c r="F223"/>
  <c r="F175"/>
  <c r="K254" l="1"/>
  <c r="L254" s="1"/>
  <c r="K252"/>
  <c r="L252" s="1"/>
  <c r="K258"/>
  <c r="L258" s="1"/>
  <c r="K259"/>
  <c r="L259" s="1"/>
  <c r="K251"/>
  <c r="L251" s="1"/>
  <c r="K261"/>
  <c r="L261" s="1"/>
  <c r="K257"/>
  <c r="L257" s="1"/>
  <c r="K250" l="1"/>
  <c r="L250" s="1"/>
  <c r="K239"/>
  <c r="L239" s="1"/>
  <c r="K241"/>
  <c r="L241" s="1"/>
  <c r="K238"/>
  <c r="L238" s="1"/>
  <c r="K240"/>
  <c r="L240" s="1"/>
  <c r="K169"/>
  <c r="L169" s="1"/>
  <c r="K222"/>
  <c r="L222" s="1"/>
  <c r="K236"/>
  <c r="L236" s="1"/>
  <c r="K237"/>
  <c r="L237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5"/>
  <c r="L225" s="1"/>
  <c r="K224"/>
  <c r="L224" s="1"/>
  <c r="K223"/>
  <c r="L223" s="1"/>
  <c r="K219"/>
  <c r="L219" s="1"/>
  <c r="K218"/>
  <c r="L218" s="1"/>
  <c r="K217"/>
  <c r="L217" s="1"/>
  <c r="K214"/>
  <c r="L214" s="1"/>
  <c r="K213"/>
  <c r="L213" s="1"/>
  <c r="K212"/>
  <c r="L212" s="1"/>
  <c r="K211"/>
  <c r="L211" s="1"/>
  <c r="K210"/>
  <c r="L210" s="1"/>
  <c r="K209"/>
  <c r="L209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7"/>
  <c r="L197" s="1"/>
  <c r="K195"/>
  <c r="L195" s="1"/>
  <c r="K193"/>
  <c r="L193" s="1"/>
  <c r="K191"/>
  <c r="L191" s="1"/>
  <c r="K190"/>
  <c r="L190" s="1"/>
  <c r="K189"/>
  <c r="L189" s="1"/>
  <c r="K187"/>
  <c r="L187" s="1"/>
  <c r="K186"/>
  <c r="L186" s="1"/>
  <c r="K185"/>
  <c r="L185" s="1"/>
  <c r="K184"/>
  <c r="K183"/>
  <c r="L183" s="1"/>
  <c r="K182"/>
  <c r="L182" s="1"/>
  <c r="K180"/>
  <c r="L180" s="1"/>
  <c r="K179"/>
  <c r="L179" s="1"/>
  <c r="K178"/>
  <c r="L178" s="1"/>
  <c r="K177"/>
  <c r="L177" s="1"/>
  <c r="K176"/>
  <c r="L176" s="1"/>
  <c r="K175"/>
  <c r="L175" s="1"/>
  <c r="H174"/>
  <c r="K174" s="1"/>
  <c r="L174" s="1"/>
  <c r="K171"/>
  <c r="L171" s="1"/>
  <c r="K170"/>
  <c r="L170" s="1"/>
  <c r="K168"/>
  <c r="L168" s="1"/>
  <c r="K167"/>
  <c r="L167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H140"/>
  <c r="K140" s="1"/>
  <c r="L140" s="1"/>
  <c r="F139"/>
  <c r="K139" s="1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D7" i="6"/>
  <c r="K6" i="4"/>
  <c r="K6" i="3"/>
  <c r="L6" i="2"/>
</calcChain>
</file>

<file path=xl/sharedStrings.xml><?xml version="1.0" encoding="utf-8"?>
<sst xmlns="http://schemas.openxmlformats.org/spreadsheetml/2006/main" count="7288" uniqueCount="3743">
  <si>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</si>
  <si>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</si>
  <si>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</si>
  <si>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</si>
  <si>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</si>
  <si>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</si>
  <si>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</si>
  <si>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</si>
  <si>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</si>
  <si>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</si>
  <si>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</si>
  <si>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</si>
  <si>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</si>
  <si>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</si>
  <si>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</si>
  <si>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</si>
  <si>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</si>
  <si>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</si>
  <si>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</si>
  <si>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</si>
  <si>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</si>
  <si>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</si>
  <si>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</si>
  <si>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</si>
  <si>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</si>
  <si>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</si>
  <si>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</si>
  <si>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</si>
  <si>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</si>
  <si>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</si>
  <si>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</si>
  <si>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</si>
  <si>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</si>
  <si>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</si>
  <si>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</si>
  <si>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</si>
  <si>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</si>
  <si>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</si>
  <si>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</si>
  <si>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</si>
  <si>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</si>
  <si>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</si>
  <si>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</si>
  <si>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</si>
  <si>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</si>
  <si>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</si>
  <si>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</si>
  <si>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</si>
  <si>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</si>
  <si>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</si>
  <si>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</si>
  <si>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</si>
  <si>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</si>
  <si>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</si>
  <si>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</si>
  <si>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</si>
  <si>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</si>
  <si>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</si>
  <si>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</si>
  <si>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</si>
  <si>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</si>
  <si>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</si>
  <si>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</si>
  <si>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</si>
  <si>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</si>
  <si>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</si>
  <si>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</si>
  <si>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</si>
  <si>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</si>
  <si>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</si>
  <si>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</si>
  <si>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</si>
  <si>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</si>
  <si>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</si>
  <si>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</si>
  <si>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</si>
  <si>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</si>
  <si>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</si>
  <si>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</si>
  <si>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</si>
  <si>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</si>
  <si>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</si>
  <si>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</si>
  <si>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</si>
  <si>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</si>
  <si>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</si>
  <si>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</si>
  <si>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</si>
  <si>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</si>
  <si>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</si>
  <si>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</si>
  <si>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</si>
  <si>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</si>
  <si>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</si>
  <si>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</si>
  <si>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</si>
  <si>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</si>
  <si>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</si>
  <si>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</si>
  <si>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</si>
  <si>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</si>
  <si>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</si>
  <si>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</si>
  <si>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</si>
  <si>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</si>
  <si>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</si>
  <si>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</si>
  <si>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</si>
  <si>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</si>
  <si>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</si>
  <si>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</si>
  <si>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</si>
  <si>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</si>
  <si>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</si>
  <si>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</si>
  <si>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</si>
  <si>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</si>
  <si>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</si>
  <si>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</si>
  <si>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</si>
  <si>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</si>
  <si>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</si>
  <si>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</si>
  <si>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</si>
  <si>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</si>
  <si>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</si>
  <si>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</si>
  <si>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</si>
  <si>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</si>
  <si>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</si>
  <si>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</si>
  <si>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</si>
  <si>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</si>
  <si>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</si>
  <si>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</si>
  <si>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</si>
  <si>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</si>
  <si>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</si>
  <si>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</si>
  <si>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</si>
  <si>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</si>
  <si>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</si>
  <si>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</si>
  <si>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</si>
  <si>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</si>
  <si>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</si>
  <si>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</si>
  <si>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</si>
  <si>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</si>
  <si>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</si>
  <si>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</si>
  <si>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</si>
  <si>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</si>
  <si>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</si>
  <si>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</si>
  <si>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</si>
  <si>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</si>
  <si>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</si>
  <si>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</si>
  <si>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</si>
  <si>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</si>
  <si>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</si>
  <si>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</si>
  <si>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</si>
  <si>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</si>
  <si>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</si>
  <si>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</si>
  <si>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</si>
  <si>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</si>
  <si>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</si>
  <si>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</si>
  <si>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</si>
  <si>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</si>
  <si>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</si>
  <si>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</si>
  <si>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</si>
  <si>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</si>
  <si>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</si>
  <si>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</si>
  <si>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</si>
  <si>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</si>
  <si>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</si>
  <si>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</si>
  <si>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</si>
  <si>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</si>
  <si>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</si>
  <si>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</si>
  <si>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</si>
  <si>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</si>
  <si>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</si>
  <si>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</si>
  <si>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</si>
  <si>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</si>
  <si>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</si>
  <si>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</si>
  <si>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</si>
  <si>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</si>
  <si>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</si>
  <si>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</si>
  <si>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</si>
  <si>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</si>
  <si>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</si>
  <si>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</si>
  <si>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</si>
  <si>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</si>
  <si>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</si>
  <si>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</si>
  <si>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</si>
  <si>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</si>
  <si>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</si>
  <si>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</si>
  <si>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</si>
  <si>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</si>
  <si>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</si>
  <si>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</si>
  <si>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</si>
  <si>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</si>
  <si>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</si>
  <si>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</si>
  <si>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</si>
  <si>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</si>
  <si>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</si>
  <si>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</si>
  <si>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</si>
  <si>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</si>
  <si>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</si>
  <si>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</si>
  <si>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</si>
  <si>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</si>
  <si>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</si>
  <si>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</si>
  <si>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</si>
  <si>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</si>
  <si>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</si>
  <si>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</si>
  <si>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</si>
  <si>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</si>
  <si>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</si>
  <si>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</si>
  <si>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</si>
  <si>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</si>
  <si>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</si>
  <si>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</si>
  <si>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</si>
  <si>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</si>
  <si>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</si>
  <si>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</si>
  <si>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</si>
  <si>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</si>
  <si>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</si>
  <si>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</si>
  <si>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</si>
  <si>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</si>
  <si>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</si>
  <si>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</si>
  <si>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</si>
  <si>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</si>
  <si>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</si>
  <si>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</si>
  <si>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</si>
  <si>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</si>
  <si>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</si>
  <si>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</si>
  <si>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</si>
  <si>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</si>
  <si>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</si>
  <si>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</si>
  <si>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</si>
  <si>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</si>
  <si>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</si>
  <si>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</si>
  <si>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</si>
  <si>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</si>
  <si>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</si>
  <si>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</si>
  <si>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</si>
  <si>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</si>
  <si>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</si>
  <si>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</si>
  <si>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</si>
  <si>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</si>
  <si>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</si>
  <si>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</si>
  <si>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</si>
  <si>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</si>
  <si>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</si>
  <si>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</si>
  <si>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</si>
  <si>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</si>
  <si>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</si>
  <si>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</si>
  <si>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</si>
  <si>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</si>
  <si>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</si>
  <si>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</si>
  <si>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</si>
  <si>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</si>
  <si>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</si>
  <si>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</si>
  <si>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</si>
  <si>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</si>
  <si>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</si>
  <si>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</si>
  <si>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</si>
  <si>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</si>
  <si>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</si>
  <si>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</si>
  <si>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</si>
  <si>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</si>
  <si>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</si>
  <si>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</si>
  <si>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</si>
  <si>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</si>
  <si>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</si>
  <si>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</si>
  <si>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</si>
  <si>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</si>
  <si>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</si>
  <si>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</si>
  <si>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</si>
  <si>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</si>
  <si>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</si>
  <si>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</si>
  <si>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</si>
  <si>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</si>
  <si>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</si>
  <si>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</si>
  <si>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</si>
  <si>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</si>
  <si>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</si>
  <si>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</si>
  <si>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</si>
  <si>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</si>
  <si>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</si>
  <si>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</si>
  <si>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</si>
  <si>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</si>
  <si>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</si>
  <si>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</si>
  <si>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</si>
  <si>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</si>
  <si>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</si>
  <si>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</si>
  <si>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</si>
  <si>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</si>
  <si>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</si>
  <si>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</si>
  <si>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</si>
  <si>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</si>
  <si>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</si>
  <si>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</si>
  <si>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</si>
  <si>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</si>
  <si>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</si>
  <si>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</si>
  <si>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</si>
  <si>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</si>
  <si>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</si>
  <si>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</si>
  <si>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</si>
  <si>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</si>
  <si>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</si>
  <si>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</si>
  <si>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</si>
  <si>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</si>
  <si>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</si>
  <si>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</si>
  <si>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</si>
  <si>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</si>
  <si>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</si>
  <si>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</si>
  <si>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</si>
  <si>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</si>
  <si>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</si>
  <si>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</si>
  <si>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</si>
  <si>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</si>
  <si>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</si>
  <si>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</si>
  <si>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</si>
  <si>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</si>
  <si>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</si>
  <si>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</si>
  <si>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</si>
  <si>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</si>
  <si>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</si>
  <si>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</si>
  <si>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</si>
  <si>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</si>
  <si>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</si>
  <si>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</si>
  <si>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</si>
  <si>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</si>
  <si>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</si>
  <si>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</si>
  <si>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</si>
  <si>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</si>
  <si>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</si>
  <si>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</si>
  <si>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</si>
  <si>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</si>
  <si>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</si>
  <si>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</si>
  <si>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</si>
  <si>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</si>
  <si>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</si>
  <si>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</si>
  <si>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</si>
  <si>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</si>
  <si>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</si>
  <si>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</si>
  <si>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</si>
  <si>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</si>
  <si>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</si>
  <si>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</si>
  <si>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</si>
  <si>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</si>
  <si>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</si>
  <si>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</si>
  <si>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</si>
  <si>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</si>
  <si>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</si>
  <si>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</si>
  <si>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</si>
  <si>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</si>
  <si>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</si>
  <si>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</si>
  <si>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</si>
  <si>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</si>
  <si>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</si>
  <si>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</si>
  <si>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</si>
  <si>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</si>
  <si>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</si>
  <si>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</si>
  <si>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</si>
  <si>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</si>
  <si>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</si>
  <si>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</si>
  <si>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</si>
  <si>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</si>
  <si>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</si>
  <si>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</si>
  <si>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</si>
  <si>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</si>
  <si>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</si>
  <si>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</si>
  <si>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</si>
  <si>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</si>
  <si>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</si>
  <si>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</si>
  <si>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</si>
  <si>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</si>
  <si>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</si>
  <si>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</si>
  <si>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</si>
  <si>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</si>
  <si>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</si>
  <si>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</si>
  <si>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</si>
  <si>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</si>
  <si>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</si>
  <si>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</si>
  <si>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</si>
  <si>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</si>
  <si>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</si>
  <si>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</si>
  <si>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</si>
  <si>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</si>
  <si>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</si>
  <si>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</si>
  <si>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</si>
  <si>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</si>
  <si>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</si>
  <si>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</si>
  <si>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</si>
  <si>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</si>
  <si>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</si>
  <si>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</si>
  <si>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</si>
  <si>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</si>
  <si>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</si>
  <si>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</si>
  <si>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</si>
  <si>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</si>
  <si>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</si>
  <si>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</si>
  <si>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</si>
  <si>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</si>
  <si>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</si>
  <si>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</si>
  <si>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</si>
  <si>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</si>
  <si>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</si>
  <si>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</si>
  <si>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</si>
  <si>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</si>
  <si>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</si>
  <si>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</si>
  <si>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</si>
  <si>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</si>
  <si>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</si>
  <si>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</si>
  <si>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</si>
  <si>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</si>
  <si>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</si>
  <si>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</si>
  <si>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</si>
  <si>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</si>
  <si>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</si>
  <si>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</si>
  <si>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</si>
  <si>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</si>
  <si>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</si>
  <si>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</si>
  <si>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</si>
  <si>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</si>
  <si>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</si>
  <si>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</si>
  <si>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</si>
  <si>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</si>
  <si>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</si>
  <si>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</si>
  <si>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</si>
  <si>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</si>
  <si>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</si>
  <si>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</si>
  <si>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</si>
  <si>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</si>
  <si>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</si>
  <si>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</si>
  <si>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</si>
  <si>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</si>
  <si>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</si>
  <si>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</si>
  <si>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</si>
  <si>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</si>
  <si>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</si>
  <si>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</si>
  <si>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</si>
  <si>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</si>
  <si>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</si>
  <si>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</si>
  <si>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</si>
  <si>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</si>
  <si>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</si>
  <si>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</si>
  <si>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</si>
  <si>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</si>
  <si>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</si>
  <si>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</si>
  <si>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</si>
  <si>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</si>
  <si>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</si>
  <si>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</si>
  <si>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</si>
  <si>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</si>
  <si>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</si>
  <si>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</si>
  <si>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</si>
  <si>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</si>
  <si>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</si>
  <si>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</si>
  <si>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</si>
  <si>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</si>
  <si>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</si>
  <si>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</si>
  <si>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</si>
  <si>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</si>
  <si>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</si>
  <si>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</si>
  <si>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</si>
  <si>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</si>
  <si>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</si>
  <si>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</si>
  <si>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</si>
  <si>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</si>
  <si>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</si>
  <si>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</si>
  <si>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</si>
  <si>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</si>
  <si>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</si>
  <si>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</si>
  <si>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</si>
  <si>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</si>
  <si>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</si>
  <si>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</si>
  <si>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</si>
  <si>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</si>
  <si>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</si>
  <si>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</si>
  <si>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</si>
  <si>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</si>
  <si>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</si>
  <si>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</si>
  <si>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</si>
  <si>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</si>
  <si>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</si>
  <si>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</si>
  <si>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</si>
  <si>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</si>
  <si>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</si>
  <si>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</si>
  <si>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</si>
  <si>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</si>
  <si>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</si>
  <si>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</si>
  <si>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</si>
  <si>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</si>
  <si>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</si>
  <si>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</si>
  <si>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</si>
  <si>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</si>
  <si>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</si>
  <si>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</si>
  <si>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</si>
  <si>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</si>
  <si>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</si>
  <si>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</si>
  <si>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</si>
  <si>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</si>
  <si>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</si>
  <si>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</si>
  <si>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</si>
  <si>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</si>
  <si>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</si>
  <si>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</si>
  <si>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</si>
  <si>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</si>
  <si>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</si>
  <si>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</si>
  <si>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</si>
  <si>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</si>
  <si>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</si>
  <si>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</si>
  <si>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</si>
  <si>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</si>
  <si>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</si>
  <si>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</si>
  <si>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</si>
  <si>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</si>
  <si>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</si>
  <si>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</si>
  <si>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</si>
  <si>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</si>
  <si>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</si>
  <si>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</si>
  <si>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</si>
  <si>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</si>
  <si>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</si>
  <si>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</si>
  <si>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</si>
  <si>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</si>
  <si>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</si>
  <si>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</si>
  <si>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</si>
  <si>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</si>
  <si>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</si>
  <si>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</si>
  <si>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</si>
  <si>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</si>
  <si>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</si>
  <si>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</si>
  <si>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</si>
  <si>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</si>
  <si>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</si>
  <si>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</si>
  <si>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</si>
  <si>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</si>
  <si>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</si>
  <si>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</si>
  <si>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</si>
  <si>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</si>
  <si>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</si>
  <si>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</si>
  <si>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</si>
  <si>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</si>
  <si>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</si>
  <si>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</si>
  <si>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</si>
  <si>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</si>
  <si>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</si>
  <si>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</si>
  <si>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</si>
  <si>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</si>
  <si>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</si>
  <si>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</si>
  <si>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</si>
  <si>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</si>
  <si>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</si>
  <si>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</si>
  <si>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</si>
  <si>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</si>
  <si>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</si>
  <si>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</si>
  <si>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</si>
  <si>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</si>
  <si>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</si>
  <si>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</si>
  <si>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</si>
  <si>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</si>
  <si>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</si>
  <si>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</si>
  <si>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</si>
  <si>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</si>
  <si>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</si>
  <si>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</si>
  <si>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</si>
  <si>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</si>
  <si>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</si>
  <si>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</si>
  <si>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</si>
  <si>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</si>
  <si>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</si>
  <si>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</si>
  <si>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</si>
  <si>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</si>
  <si>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</si>
  <si>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</si>
  <si>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</si>
  <si>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</si>
  <si>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</si>
  <si>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</si>
  <si>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</si>
  <si>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</si>
  <si>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</si>
  <si>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</si>
  <si>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</si>
  <si>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</si>
  <si>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</si>
  <si>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</si>
  <si>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</si>
  <si>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</si>
  <si>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</si>
  <si>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</si>
  <si>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</si>
  <si>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</si>
  <si>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</si>
  <si>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</si>
  <si>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</si>
  <si>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</si>
  <si>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</si>
  <si>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</si>
  <si>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</si>
  <si>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</si>
  <si>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</si>
  <si>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</si>
  <si>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</si>
  <si>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</si>
  <si>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</si>
  <si>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</si>
  <si>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</si>
  <si>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</si>
  <si>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</si>
  <si>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</si>
  <si>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</si>
  <si>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</si>
  <si>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</si>
  <si>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</si>
  <si>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</si>
  <si>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</si>
  <si>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</si>
  <si>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</si>
  <si>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</si>
  <si>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</si>
  <si>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</si>
  <si>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</si>
  <si>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</si>
  <si>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</si>
  <si>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</si>
  <si>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</si>
  <si>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</si>
  <si>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</si>
  <si>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</si>
  <si>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</si>
  <si>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</si>
  <si>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</si>
  <si>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</si>
  <si>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</si>
  <si>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</si>
  <si>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</si>
  <si>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</si>
  <si>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</si>
  <si>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</si>
  <si>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</si>
  <si>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</si>
  <si>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</si>
  <si>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</si>
  <si>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</si>
  <si>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</si>
  <si>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</si>
  <si>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</si>
  <si>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</si>
  <si>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</si>
  <si>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</si>
  <si>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</si>
  <si>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</si>
  <si>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</si>
  <si>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</si>
  <si>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</si>
  <si>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</si>
  <si>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</si>
  <si>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</si>
  <si>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</si>
  <si>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</si>
  <si>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</si>
  <si>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</si>
  <si>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</si>
  <si>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</si>
  <si>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</si>
  <si>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</si>
  <si>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</si>
  <si>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</si>
  <si>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</si>
  <si>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</si>
  <si>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</si>
  <si>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</si>
  <si>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</si>
  <si>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</si>
  <si>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</si>
  <si>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</si>
  <si>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</si>
  <si>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</si>
  <si>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</si>
  <si>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</si>
  <si>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</si>
  <si>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</si>
  <si>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</si>
  <si>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</si>
  <si>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</si>
  <si>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</si>
  <si>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</si>
  <si>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</si>
  <si>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</si>
  <si>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</si>
  <si>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</si>
  <si>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</si>
  <si>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</si>
  <si>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</si>
  <si>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</si>
  <si>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</si>
  <si>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</si>
  <si>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</si>
  <si>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</si>
  <si>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</si>
  <si>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</si>
  <si>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</si>
  <si>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</si>
  <si>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</si>
  <si>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</si>
  <si>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</si>
  <si>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</si>
  <si>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</si>
  <si>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</si>
  <si>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</si>
  <si>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</si>
  <si>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</si>
  <si>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</si>
  <si>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</si>
  <si>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</si>
  <si>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</si>
  <si>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</si>
  <si>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</si>
  <si>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</si>
  <si>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</si>
  <si>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</si>
  <si>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</si>
  <si>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</si>
  <si>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</si>
  <si>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</si>
  <si>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</si>
  <si>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</si>
  <si>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</si>
  <si>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</si>
  <si>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</si>
  <si>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</si>
  <si>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</si>
  <si>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</si>
  <si>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</si>
  <si>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</si>
  <si>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</si>
  <si>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</si>
  <si>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</si>
  <si>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</si>
  <si>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</si>
  <si>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</si>
  <si>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</si>
  <si>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</si>
  <si>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</si>
  <si>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</si>
  <si>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</si>
  <si>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</si>
  <si>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</si>
  <si>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</si>
  <si>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</si>
  <si>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</si>
  <si>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</si>
  <si>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</si>
  <si>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</si>
  <si>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</si>
  <si>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</si>
  <si>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</si>
  <si>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</si>
  <si>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</si>
  <si>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</si>
  <si>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</si>
  <si>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</si>
  <si>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</si>
  <si>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</si>
  <si>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</si>
  <si>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</si>
  <si>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</si>
  <si>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</si>
  <si>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</si>
  <si>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</si>
  <si>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</si>
  <si>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</si>
  <si>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</si>
  <si>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</si>
  <si>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</si>
  <si>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</si>
  <si>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</si>
  <si>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</si>
  <si>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</si>
  <si>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</si>
  <si>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</si>
  <si>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</si>
  <si>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</si>
  <si>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</si>
  <si>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</si>
  <si>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</si>
  <si>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</si>
  <si>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</si>
  <si>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</si>
  <si>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</si>
  <si>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</si>
  <si>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</si>
  <si>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</si>
  <si>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</si>
  <si>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</si>
  <si>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</si>
  <si>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</si>
  <si>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</si>
  <si>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</si>
  <si>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</si>
  <si>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</si>
  <si>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</si>
  <si>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</si>
  <si>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</si>
  <si>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</si>
  <si>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</si>
  <si>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</si>
  <si>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</si>
  <si>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</si>
  <si>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</si>
  <si>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</si>
  <si>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</si>
  <si>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</si>
  <si>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</si>
  <si>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</si>
  <si>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</si>
  <si>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</si>
  <si>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</si>
  <si>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</si>
  <si>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</si>
  <si>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</si>
  <si>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</si>
  <si>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</si>
  <si>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</si>
  <si>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</si>
  <si>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</si>
  <si>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</si>
  <si>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</si>
  <si>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</si>
  <si>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</si>
  <si>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</si>
  <si>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</si>
  <si>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</si>
  <si>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</si>
  <si>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</si>
  <si>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</si>
  <si>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</si>
  <si>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</si>
  <si>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</si>
  <si>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</si>
  <si>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</si>
  <si>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</si>
  <si>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</si>
  <si>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</si>
  <si>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</si>
  <si>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</si>
  <si>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</si>
  <si>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</si>
  <si>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</si>
  <si>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</si>
  <si>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</si>
  <si>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</si>
  <si>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</si>
  <si>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</si>
  <si>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</si>
  <si>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</si>
  <si>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</si>
  <si>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</si>
  <si>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</si>
  <si>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</si>
  <si>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</si>
  <si>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</si>
  <si>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</si>
  <si>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</si>
  <si>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</si>
  <si>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</si>
  <si>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</si>
  <si>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</si>
  <si>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</si>
  <si>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</si>
  <si>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</si>
  <si>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</si>
  <si>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</si>
  <si>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</si>
  <si>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</si>
  <si>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</si>
  <si>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</si>
  <si>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</si>
  <si>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</si>
  <si>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</si>
  <si>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</si>
  <si>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</si>
  <si>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</si>
  <si>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</si>
  <si>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</si>
  <si>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</si>
  <si>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</si>
  <si>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</si>
  <si>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</si>
  <si>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</si>
  <si>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</si>
  <si>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</si>
  <si>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</si>
  <si>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</si>
  <si>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</si>
  <si>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</si>
  <si>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</si>
  <si>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</si>
  <si>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</si>
  <si>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</si>
  <si>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</si>
  <si>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</si>
  <si>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</si>
  <si>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</si>
  <si>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</si>
  <si>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</si>
  <si>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</si>
  <si>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</si>
  <si>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</si>
  <si>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</si>
  <si>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</si>
  <si>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</si>
  <si>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</si>
  <si>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</si>
  <si>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</si>
  <si>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</si>
  <si>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</si>
  <si>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</si>
  <si>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</si>
  <si>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</si>
  <si>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</si>
  <si>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</si>
  <si>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</si>
  <si>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</si>
  <si>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</si>
  <si>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</si>
  <si>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</si>
  <si>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</si>
  <si>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</si>
  <si>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</si>
  <si>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</si>
  <si>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</si>
  <si>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</si>
  <si>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</si>
  <si>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</si>
  <si>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</si>
  <si>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</si>
  <si>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</si>
  <si>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</si>
  <si>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</si>
  <si>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</si>
  <si>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</si>
  <si>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</si>
  <si>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</si>
  <si>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</si>
  <si>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</si>
  <si>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</si>
  <si>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</si>
  <si>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</si>
  <si>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</si>
  <si>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</si>
  <si>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</si>
  <si>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</si>
  <si>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</si>
  <si>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</si>
  <si>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</si>
  <si>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</si>
  <si>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</si>
  <si>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</si>
  <si>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</si>
  <si>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</si>
  <si>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</si>
  <si>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</si>
  <si>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</si>
  <si>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</si>
  <si>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</si>
  <si>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</si>
  <si>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</si>
  <si>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</si>
  <si>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</si>
  <si>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</si>
  <si>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</si>
  <si>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</si>
  <si>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</si>
  <si>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</si>
  <si>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</si>
  <si>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</si>
  <si>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</si>
  <si>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</si>
  <si>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</si>
  <si>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</si>
  <si>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</si>
  <si>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</si>
  <si>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</si>
  <si>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</si>
  <si>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</si>
  <si>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</si>
  <si>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</si>
  <si>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</si>
  <si>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</si>
  <si>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</si>
  <si>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</si>
  <si>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</si>
  <si>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</si>
  <si>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</si>
  <si>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</si>
  <si>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</si>
  <si>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</si>
  <si>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</si>
  <si>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</si>
  <si>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</si>
  <si>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</si>
  <si>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</si>
  <si>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</si>
  <si>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</si>
  <si>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</si>
  <si>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</si>
  <si>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</si>
  <si>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</si>
  <si>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</si>
  <si>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</si>
  <si>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</si>
  <si>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</si>
  <si>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</si>
  <si>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</si>
  <si>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</si>
  <si>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</si>
  <si>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</si>
  <si>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</si>
  <si>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</si>
  <si>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</si>
  <si>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</si>
  <si>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</si>
  <si>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</si>
  <si>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</si>
  <si>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</si>
  <si>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</si>
  <si>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</si>
  <si>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</si>
  <si>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</si>
  <si>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</si>
  <si>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</si>
  <si>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</si>
  <si>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</si>
  <si>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</si>
  <si>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</si>
  <si>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</si>
  <si>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</si>
  <si>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</si>
  <si>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</si>
  <si>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</si>
  <si>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</si>
  <si>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</si>
  <si>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</si>
  <si>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</si>
  <si>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</si>
  <si>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</si>
  <si>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</si>
  <si>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</si>
  <si>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</si>
  <si>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</si>
  <si>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</si>
  <si>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</si>
  <si>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</si>
  <si>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</si>
  <si>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</si>
  <si>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</si>
  <si>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</si>
  <si>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</si>
  <si>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</si>
  <si>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</si>
  <si>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</si>
  <si>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</si>
  <si>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</si>
  <si>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</si>
  <si>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</si>
  <si>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</si>
  <si>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</si>
  <si>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</si>
  <si>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</si>
  <si>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</si>
  <si>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</si>
  <si>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</si>
  <si>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</si>
  <si>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</si>
  <si>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</si>
  <si>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</si>
  <si>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</si>
  <si>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</si>
  <si>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</si>
  <si>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</si>
  <si>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</si>
  <si>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</si>
  <si>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</si>
  <si>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</si>
  <si>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</si>
  <si>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</si>
  <si>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</si>
  <si>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</si>
  <si>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</si>
  <si>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</si>
  <si>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</si>
  <si>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</si>
  <si>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</si>
  <si>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</si>
  <si>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</si>
  <si>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</si>
  <si>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</si>
  <si>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</si>
  <si>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</si>
  <si>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</si>
  <si>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</si>
  <si>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</si>
  <si>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</si>
  <si>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</si>
  <si>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</si>
  <si>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</si>
  <si>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</si>
  <si>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</si>
  <si>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</si>
  <si>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</si>
  <si>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</si>
  <si>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</si>
  <si>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</si>
  <si>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</si>
  <si>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</si>
  <si>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</si>
  <si>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</si>
  <si>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</si>
  <si>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</si>
  <si>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</si>
  <si>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</si>
  <si>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</si>
  <si>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</si>
  <si>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</si>
  <si>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</si>
  <si>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</si>
  <si>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</si>
  <si>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</si>
  <si>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</si>
  <si>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</si>
  <si>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</si>
  <si>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</si>
  <si>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</si>
  <si>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</si>
  <si>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</si>
  <si>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</si>
  <si>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</si>
  <si>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</si>
  <si>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</si>
  <si>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</si>
  <si>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</si>
  <si>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</si>
  <si>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</si>
  <si>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</si>
  <si>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</si>
  <si>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</si>
  <si>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</si>
  <si>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</si>
  <si>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</si>
  <si>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</si>
  <si>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</si>
  <si>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</si>
  <si>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</si>
  <si>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</si>
  <si>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</si>
  <si>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</si>
  <si>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</si>
  <si>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</si>
  <si>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</si>
  <si>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</si>
  <si>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</si>
  <si>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</si>
  <si>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</si>
  <si>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</si>
  <si>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</si>
  <si>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</si>
  <si>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</si>
  <si>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</si>
  <si>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</si>
  <si>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</si>
  <si>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</si>
  <si>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</si>
  <si>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</si>
  <si>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</si>
  <si>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</si>
  <si>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</si>
  <si>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</si>
  <si>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</si>
  <si>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</si>
  <si>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</si>
  <si>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</si>
  <si>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</si>
  <si>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</si>
  <si>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</si>
  <si>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</si>
  <si>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</si>
  <si>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</si>
  <si>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</si>
  <si>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</si>
  <si>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</si>
  <si>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</si>
  <si>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</si>
  <si>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</si>
  <si>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</si>
  <si>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</si>
  <si>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</si>
  <si>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</si>
  <si>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</si>
  <si>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</si>
  <si>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</si>
  <si>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</si>
  <si>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</si>
  <si>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</si>
  <si>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</si>
  <si>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</si>
  <si>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</si>
  <si>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</si>
  <si>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</si>
  <si>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</si>
  <si>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</si>
  <si>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</si>
  <si>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</si>
  <si>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</si>
  <si>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</si>
  <si>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</si>
  <si>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</si>
  <si>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</si>
  <si>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</si>
  <si>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</si>
  <si>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</si>
  <si>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</si>
  <si>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</si>
  <si>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</si>
  <si>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</si>
  <si>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</si>
  <si>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</si>
  <si>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</si>
  <si>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</si>
  <si>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</si>
  <si>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</si>
  <si>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</si>
  <si>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</si>
  <si>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</si>
  <si>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</si>
  <si>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</si>
  <si>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</si>
  <si>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</si>
  <si>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</si>
  <si>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</si>
  <si>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</si>
  <si>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</si>
  <si>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</si>
  <si>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</si>
  <si>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</si>
  <si>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</si>
  <si>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</si>
  <si>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</si>
  <si>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</si>
  <si>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</si>
  <si>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</si>
  <si>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</si>
  <si>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</si>
  <si>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</si>
  <si>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</si>
  <si>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</si>
  <si>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</si>
  <si>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</si>
  <si>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</si>
  <si>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</si>
  <si>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</si>
  <si>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</si>
  <si>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</si>
  <si>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</si>
  <si>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</si>
  <si>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</si>
  <si>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</si>
  <si>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</si>
  <si>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</si>
  <si>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</si>
  <si>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</si>
  <si>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</si>
  <si>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</si>
  <si>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</si>
  <si>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</si>
  <si>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</si>
  <si>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</si>
  <si>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</si>
  <si>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</si>
  <si>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</si>
  <si>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</si>
  <si>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</si>
  <si>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</si>
  <si>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</si>
  <si>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</si>
  <si>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</si>
  <si>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</si>
  <si>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</si>
  <si>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</si>
  <si>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</si>
  <si>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</si>
  <si>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</si>
  <si>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</si>
  <si>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</si>
  <si>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</si>
  <si>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</si>
  <si>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</si>
  <si>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</si>
  <si>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</si>
  <si>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</si>
  <si>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</si>
  <si>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</si>
  <si>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</si>
  <si>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</si>
  <si>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</si>
  <si>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</si>
  <si>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</si>
  <si>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</si>
  <si>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</si>
  <si>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</si>
  <si>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</si>
  <si>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</si>
  <si>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</si>
  <si>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</si>
  <si>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</si>
  <si>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</si>
  <si>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</si>
  <si>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</si>
  <si>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</si>
  <si>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</si>
  <si>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</si>
  <si>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</si>
  <si>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</si>
  <si>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</si>
  <si>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</si>
  <si>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</si>
  <si>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</si>
  <si>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</si>
  <si>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</si>
  <si>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</si>
  <si>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</si>
  <si>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</si>
  <si>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</si>
  <si>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</si>
  <si>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</si>
  <si>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</si>
  <si>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</si>
  <si>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</si>
  <si>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</si>
  <si>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</si>
  <si>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</si>
  <si>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</si>
  <si>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</si>
  <si>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</si>
  <si>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</si>
  <si>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</si>
  <si>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</si>
  <si>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</si>
  <si>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</si>
  <si>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</si>
  <si>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</si>
  <si>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</si>
  <si>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</si>
  <si>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</si>
  <si>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</si>
  <si>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</si>
  <si>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</si>
  <si>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</si>
  <si>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</si>
  <si>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</si>
  <si>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</si>
  <si>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</si>
  <si>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</si>
  <si>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</si>
  <si>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</si>
  <si>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</si>
  <si>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</si>
  <si>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</si>
  <si>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</si>
  <si>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</si>
  <si>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</si>
  <si>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</si>
  <si>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</si>
  <si>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</si>
  <si>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</si>
  <si>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</si>
  <si>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</si>
  <si>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</si>
  <si>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</si>
  <si>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</si>
  <si>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</si>
  <si>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</si>
  <si>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</si>
  <si>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</si>
  <si>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</si>
  <si>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</si>
  <si>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</si>
  <si>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</si>
  <si>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</si>
  <si>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</si>
  <si>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</si>
  <si>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</si>
  <si>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</si>
  <si>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</si>
  <si>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</si>
  <si>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</si>
  <si>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</si>
  <si>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</si>
  <si>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</si>
  <si>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</si>
  <si>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</si>
  <si>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</si>
  <si>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</si>
  <si>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</si>
  <si>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</si>
  <si>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</si>
  <si>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</si>
  <si>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</si>
  <si>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</si>
  <si>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</si>
  <si>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</si>
  <si>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</si>
  <si>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</si>
  <si>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</si>
  <si>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</si>
  <si>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</si>
  <si>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</si>
  <si>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</si>
  <si>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</si>
  <si>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</si>
  <si>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</si>
  <si>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</si>
  <si>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</si>
  <si>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</si>
  <si>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</si>
  <si>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</si>
  <si>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</si>
  <si>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</si>
  <si>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</si>
  <si>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</si>
  <si>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</si>
  <si>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</si>
  <si>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</si>
  <si>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</si>
  <si>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</si>
  <si>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</si>
  <si>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</si>
  <si>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</si>
  <si>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</si>
  <si>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</si>
  <si>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</si>
  <si>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</si>
  <si>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</si>
  <si>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</si>
  <si>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</si>
  <si>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</si>
  <si>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</si>
  <si>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</si>
  <si>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</si>
  <si>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</si>
  <si>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</si>
  <si>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</si>
  <si>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</si>
  <si>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</si>
  <si>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</si>
  <si>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</si>
  <si>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</si>
  <si>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</si>
  <si>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</si>
  <si>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</si>
  <si>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</si>
  <si>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</si>
  <si>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</si>
  <si>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</si>
  <si>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</si>
  <si>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</si>
  <si>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</si>
  <si>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</si>
  <si>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</si>
  <si>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</si>
  <si>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</si>
  <si>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</si>
  <si>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</si>
  <si>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</si>
  <si>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</si>
  <si>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</si>
  <si>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</si>
  <si>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</si>
  <si>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</si>
  <si>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</si>
  <si>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</si>
  <si>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</si>
  <si>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</si>
  <si>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</si>
  <si>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</si>
  <si>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</si>
  <si>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</si>
  <si>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</si>
  <si>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</si>
  <si>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</si>
  <si>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</si>
  <si>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</si>
  <si>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</si>
  <si>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</si>
  <si>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</si>
  <si>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</si>
  <si>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</si>
  <si>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</si>
  <si>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</si>
  <si>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</si>
  <si>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</si>
  <si>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</si>
  <si>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</si>
  <si>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</si>
  <si>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</si>
  <si>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</si>
  <si>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</si>
  <si>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</si>
  <si>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</si>
  <si>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</si>
  <si>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</si>
  <si>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</si>
  <si>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</si>
  <si>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</si>
  <si>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</si>
  <si>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</si>
  <si>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</si>
  <si>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</si>
  <si>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</si>
  <si>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</si>
  <si>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</si>
  <si>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</si>
  <si>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</si>
  <si>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</si>
  <si>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</si>
  <si>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</si>
  <si>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</si>
  <si>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</si>
  <si>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</si>
  <si>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</si>
  <si>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</si>
  <si>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</si>
  <si>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</si>
  <si>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</si>
  <si>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</si>
  <si>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</si>
  <si>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</si>
  <si>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</si>
  <si>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</si>
  <si>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</si>
  <si>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</si>
  <si>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</si>
  <si>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</si>
  <si>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</si>
  <si>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</si>
  <si>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</si>
  <si>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</si>
  <si>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</si>
  <si>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</si>
  <si>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</si>
  <si>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</si>
  <si>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</si>
  <si>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</si>
  <si>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</si>
  <si>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</si>
  <si>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</si>
  <si>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</si>
  <si>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</si>
  <si>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</si>
  <si>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</si>
  <si>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</si>
  <si>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</si>
  <si>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</si>
  <si>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</si>
  <si>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</si>
  <si>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</si>
  <si>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</si>
  <si>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</si>
  <si>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</si>
  <si>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</si>
  <si>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</si>
  <si>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</si>
  <si>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</si>
  <si>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</si>
  <si>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</si>
  <si>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</si>
  <si>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</si>
  <si>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</si>
  <si>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</si>
  <si>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</si>
  <si>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</si>
  <si>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</si>
  <si>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</si>
  <si>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</si>
  <si>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</si>
  <si>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</si>
  <si>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</si>
  <si>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</si>
  <si>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</si>
  <si>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</si>
  <si>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</si>
  <si>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</si>
  <si>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</si>
  <si>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</si>
  <si>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</si>
  <si>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</si>
  <si>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</si>
  <si>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</si>
  <si>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</si>
  <si>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</si>
  <si>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</si>
  <si>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</si>
  <si>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</si>
  <si>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</si>
  <si>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</si>
  <si>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</si>
  <si>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</si>
  <si>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</si>
  <si>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</si>
  <si>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</si>
  <si>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</si>
  <si>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</si>
  <si>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</si>
  <si>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</si>
  <si>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</si>
  <si>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</si>
  <si>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</si>
  <si>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</si>
  <si>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</si>
  <si>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</si>
  <si>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</si>
  <si>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</si>
  <si>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</si>
  <si>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</si>
  <si>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</si>
  <si>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</si>
  <si>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</si>
  <si>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</si>
  <si>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</si>
  <si>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</si>
  <si>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</si>
  <si>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</si>
  <si>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</si>
  <si>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</si>
  <si>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</si>
  <si>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</si>
  <si>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</si>
  <si>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</si>
  <si>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</si>
  <si>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</si>
  <si>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</si>
  <si>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</si>
  <si>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</si>
  <si>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</si>
  <si>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</si>
  <si>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</si>
  <si>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</si>
  <si>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</si>
  <si>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</si>
  <si>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</si>
  <si>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</si>
  <si>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</si>
  <si>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</si>
  <si>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</si>
  <si>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</si>
  <si>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</si>
  <si>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</si>
  <si>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</si>
  <si>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</si>
  <si>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</si>
  <si>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</si>
  <si>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</si>
  <si>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</si>
  <si>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</si>
  <si>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</si>
  <si>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</si>
  <si>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</si>
  <si>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</si>
  <si>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</si>
  <si>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</si>
  <si>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</si>
  <si>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</si>
  <si>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</si>
  <si>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</si>
  <si>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</si>
  <si>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</si>
  <si>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</si>
  <si>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</si>
  <si>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</si>
  <si>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</si>
  <si>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</si>
  <si>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</si>
  <si>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</si>
  <si>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</si>
  <si>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</si>
  <si>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</si>
  <si>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</si>
  <si>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</si>
  <si>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</si>
  <si>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</si>
  <si>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</si>
  <si>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</si>
  <si>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</si>
  <si>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</si>
  <si>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</si>
  <si>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</si>
  <si>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</si>
  <si>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</si>
  <si>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</si>
  <si>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</si>
  <si>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</si>
  <si>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</si>
  <si>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</si>
  <si>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</si>
  <si>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</si>
  <si>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</si>
  <si>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</si>
  <si>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</si>
  <si>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</si>
  <si>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</si>
  <si>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</si>
  <si>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</si>
  <si>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</si>
  <si>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</si>
  <si>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</si>
  <si>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</si>
  <si>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</si>
  <si>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</si>
  <si>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</si>
  <si>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</si>
  <si>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</si>
  <si>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</si>
  <si>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</si>
  <si>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</si>
  <si>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</si>
  <si>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</si>
  <si>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</si>
  <si>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</si>
  <si>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</si>
  <si>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</si>
  <si>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</si>
  <si>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</si>
  <si>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</si>
  <si>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</si>
  <si>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</si>
  <si>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</si>
  <si>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</si>
  <si>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</si>
  <si>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</si>
  <si>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</si>
  <si>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</si>
  <si>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</si>
  <si>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</si>
  <si>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</si>
  <si>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</si>
  <si>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</si>
  <si>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</si>
  <si>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</si>
  <si>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</si>
  <si>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</si>
  <si>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</si>
  <si>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</si>
  <si>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</si>
  <si>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</si>
  <si>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</si>
  <si>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</si>
  <si>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</si>
  <si>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</si>
  <si>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</si>
  <si>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</si>
  <si>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</si>
  <si>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</si>
  <si>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</si>
  <si>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</si>
  <si>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</si>
  <si>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</si>
  <si>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</si>
  <si>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</si>
  <si>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</si>
  <si>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</si>
  <si>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</si>
  <si>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</si>
  <si>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</si>
  <si>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</si>
  <si>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</si>
  <si>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</si>
  <si>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</si>
  <si>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</si>
  <si>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</si>
  <si>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</si>
  <si>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</si>
  <si>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</si>
  <si>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</si>
  <si>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</si>
  <si>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</si>
  <si>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</si>
  <si>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</si>
  <si>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</si>
  <si>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</si>
  <si>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</si>
  <si>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</si>
  <si>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</si>
  <si>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</si>
  <si>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</si>
  <si>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</si>
  <si>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</si>
  <si>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</si>
  <si>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</si>
  <si>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</si>
  <si>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</si>
  <si>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</si>
  <si>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</si>
  <si>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</si>
  <si>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</si>
  <si>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</si>
  <si>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</si>
  <si>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</si>
  <si>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</si>
  <si>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</si>
  <si>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</si>
  <si>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</si>
  <si>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</si>
  <si>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</si>
  <si>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</si>
  <si>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</si>
  <si>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</si>
  <si>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</si>
  <si>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</si>
  <si>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</si>
  <si>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</si>
  <si>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</si>
  <si>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</si>
  <si>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</si>
  <si>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</si>
  <si>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</si>
  <si>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</si>
  <si>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</si>
  <si>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</si>
  <si>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</si>
  <si>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</si>
  <si>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</si>
  <si>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</si>
  <si>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</si>
  <si>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</si>
  <si>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</si>
  <si>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</si>
  <si>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</si>
  <si>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</si>
  <si>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</si>
  <si>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</si>
  <si>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</si>
  <si>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</si>
  <si>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</si>
  <si>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</si>
  <si>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</si>
  <si>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</si>
  <si>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</si>
  <si>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</si>
  <si>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</si>
  <si>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</si>
  <si>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</si>
  <si>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</si>
  <si>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</si>
  <si>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</si>
  <si>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</si>
  <si>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</si>
  <si>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</si>
  <si>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</si>
  <si>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</si>
  <si>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</si>
  <si>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</si>
  <si>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</si>
  <si>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</si>
  <si>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</si>
  <si>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</si>
  <si>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</si>
  <si>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</si>
  <si>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</si>
  <si>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</si>
  <si>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</si>
  <si>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</si>
  <si>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</si>
  <si>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</si>
  <si>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</si>
  <si>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</si>
  <si>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</si>
  <si>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</si>
  <si>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</si>
  <si>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</si>
  <si>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</si>
  <si>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</si>
  <si>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</si>
  <si>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</si>
  <si>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</si>
  <si>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</si>
  <si>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</si>
  <si>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</si>
  <si>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</si>
  <si>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</si>
  <si>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</si>
  <si>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</si>
  <si>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</si>
  <si>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</si>
  <si>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</si>
  <si>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</si>
  <si>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</si>
  <si>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</si>
  <si>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</si>
  <si>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</si>
  <si>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</si>
  <si>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</si>
  <si>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</si>
  <si>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</si>
  <si>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</si>
  <si>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</si>
  <si>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</si>
  <si>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</si>
  <si>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</si>
  <si>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</si>
  <si>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</si>
  <si>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</si>
  <si>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</si>
  <si>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</si>
  <si>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</si>
  <si>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</si>
  <si>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</si>
  <si>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</si>
  <si>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</si>
  <si>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</si>
  <si>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</si>
  <si>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</si>
  <si>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</si>
  <si>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</si>
  <si>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</si>
  <si>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</si>
  <si>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</si>
  <si>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</si>
  <si>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</si>
  <si>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</si>
  <si>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</si>
  <si>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</si>
  <si>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</si>
  <si>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</si>
  <si>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</si>
  <si>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</si>
  <si>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</si>
  <si>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</si>
  <si>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</si>
  <si>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</si>
  <si>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</si>
  <si>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</si>
  <si>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</si>
  <si>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</si>
  <si>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</si>
  <si>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</si>
  <si>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</si>
  <si>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</si>
  <si>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</si>
  <si>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</si>
  <si>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</si>
  <si>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</si>
  <si>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</si>
  <si>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</si>
  <si>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</si>
  <si>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</si>
  <si>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</si>
  <si>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</si>
  <si>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</si>
  <si>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</si>
  <si>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</si>
  <si>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</si>
  <si>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</si>
  <si>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</si>
  <si>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</si>
  <si>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</si>
  <si>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</si>
  <si>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</si>
  <si>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</si>
  <si>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</si>
  <si>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</si>
  <si>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</si>
  <si>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</si>
  <si>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</si>
  <si>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</si>
  <si>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</si>
  <si>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</si>
  <si>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</si>
  <si>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</si>
  <si>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</si>
  <si>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</si>
  <si>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</si>
  <si>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</si>
  <si>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</si>
  <si>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</si>
  <si>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</si>
  <si>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</si>
  <si>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</si>
  <si>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</si>
  <si>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</si>
  <si>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</si>
  <si>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</si>
  <si>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</si>
  <si>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</si>
  <si>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</si>
  <si>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</si>
  <si>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</si>
  <si>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</si>
  <si>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</si>
  <si>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</si>
  <si>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</si>
  <si>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</si>
  <si>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</si>
  <si>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</si>
  <si>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</si>
  <si>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</si>
  <si>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</si>
  <si>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</si>
  <si>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</si>
  <si>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</si>
  <si>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</si>
  <si>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</si>
  <si>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</si>
  <si>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</si>
  <si>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</si>
  <si>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</si>
  <si>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</si>
  <si>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</si>
  <si>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</si>
  <si>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</si>
  <si>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</si>
  <si>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</si>
  <si>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</si>
  <si>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</si>
  <si>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</si>
  <si>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</si>
  <si>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</si>
  <si>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</si>
  <si>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</si>
  <si>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</si>
  <si>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</si>
  <si>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</si>
  <si>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</si>
  <si>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</si>
  <si>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</si>
  <si>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</si>
  <si>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</si>
  <si>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</si>
  <si>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</si>
  <si>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</si>
  <si>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</si>
  <si>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</si>
  <si>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</si>
  <si>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</si>
  <si>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</si>
  <si>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</si>
  <si>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</si>
  <si>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</si>
  <si>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</si>
  <si>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</si>
  <si>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</si>
  <si>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</si>
  <si>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</si>
  <si>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</si>
  <si>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</si>
  <si>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</si>
  <si>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</si>
  <si>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</si>
  <si>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</si>
  <si>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</si>
  <si>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</si>
  <si>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</si>
  <si>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</si>
  <si>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</si>
  <si>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</si>
  <si>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</si>
  <si>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</si>
  <si>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</si>
  <si>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</si>
  <si>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</si>
  <si>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</si>
  <si>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</si>
  <si>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</si>
  <si>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</si>
  <si>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</si>
  <si>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</si>
  <si>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</si>
  <si>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</si>
  <si>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</si>
  <si>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</si>
  <si>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</si>
  <si>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</si>
  <si>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</si>
  <si>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</si>
  <si>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</si>
  <si>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</si>
  <si>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</si>
  <si>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</si>
  <si>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</si>
  <si>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</si>
  <si>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</si>
  <si>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</si>
  <si>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</si>
  <si>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</si>
  <si>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</si>
  <si>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</si>
  <si>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</si>
  <si>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</si>
  <si>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</si>
  <si>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</si>
  <si>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</si>
  <si>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</si>
  <si>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</si>
  <si>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</si>
  <si>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</si>
  <si>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</si>
  <si>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</si>
  <si>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</si>
  <si>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</si>
  <si>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</si>
  <si>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</si>
  <si>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</si>
  <si>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</si>
  <si>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</si>
  <si>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</si>
  <si>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</si>
  <si>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</si>
  <si>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</si>
  <si>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</si>
  <si>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</si>
  <si>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</si>
  <si>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</si>
  <si>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</si>
  <si>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</si>
  <si>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</si>
  <si>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</si>
  <si>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</si>
  <si>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</si>
  <si>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</si>
  <si>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</si>
  <si>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</si>
  <si>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</si>
  <si>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</si>
  <si>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</si>
  <si>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</si>
  <si>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</si>
  <si>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</si>
  <si>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</si>
  <si>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</si>
  <si>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</si>
  <si>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</si>
  <si>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</si>
  <si>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</si>
  <si>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</si>
  <si>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</si>
  <si>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</si>
  <si>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</si>
  <si>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</si>
  <si>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</si>
  <si>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</si>
  <si>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</si>
  <si>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</si>
  <si>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</si>
  <si>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</si>
  <si>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</si>
  <si>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</si>
  <si>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</si>
  <si>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</si>
  <si>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</si>
  <si>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</si>
  <si>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</si>
  <si>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</si>
  <si>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</si>
  <si>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</si>
  <si>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</si>
  <si>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</si>
  <si>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</si>
  <si>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</si>
  <si>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</si>
  <si>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</si>
  <si>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</si>
  <si>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</si>
  <si>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</si>
  <si>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</si>
  <si>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</si>
  <si>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</si>
  <si>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</si>
  <si>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</si>
  <si>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</si>
  <si>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</si>
  <si>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</si>
  <si>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</si>
  <si>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</si>
  <si>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</si>
  <si>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</si>
  <si>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</si>
  <si>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</si>
  <si>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</si>
  <si>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</si>
  <si>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</si>
  <si>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</si>
  <si>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</si>
  <si>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</si>
  <si>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</si>
  <si>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</si>
  <si>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</si>
  <si>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</si>
  <si>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</si>
  <si>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</si>
  <si>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</si>
  <si>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</si>
  <si>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</si>
  <si>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</si>
  <si>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</si>
  <si>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</si>
  <si>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</si>
  <si>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</si>
  <si>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</si>
  <si>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</si>
  <si>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</si>
  <si>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</si>
  <si>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</si>
  <si>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</si>
  <si>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</si>
  <si>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</si>
  <si>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</si>
  <si>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</si>
  <si>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</si>
  <si>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</si>
  <si>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</si>
  <si>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</si>
  <si>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</si>
  <si>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</si>
  <si>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</si>
  <si>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</si>
  <si>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</si>
  <si>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</si>
  <si>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</si>
  <si>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</si>
  <si>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</si>
  <si>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</si>
  <si>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</si>
  <si>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</si>
  <si>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</si>
  <si>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</si>
  <si>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</si>
  <si>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</si>
  <si>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</si>
  <si>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</si>
  <si>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</si>
  <si>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</si>
  <si>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</si>
  <si>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</si>
  <si>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</si>
  <si>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</si>
  <si>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</si>
  <si>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</si>
  <si>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</si>
  <si>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</si>
  <si>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</si>
  <si>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</si>
  <si>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</si>
  <si>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</si>
  <si>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</si>
  <si>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</si>
  <si>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</si>
  <si>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</si>
  <si>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</si>
  <si>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</si>
  <si>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</si>
  <si>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</si>
  <si>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</si>
  <si>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</si>
  <si>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</si>
  <si>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</si>
  <si>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</si>
  <si>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</si>
  <si>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</si>
  <si>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</si>
  <si>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</si>
  <si>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</si>
  <si>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</si>
  <si>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</si>
  <si>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</si>
  <si>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</si>
  <si>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</si>
  <si>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</si>
  <si>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</si>
  <si>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</si>
  <si>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</si>
  <si>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</si>
  <si>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</si>
  <si>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</si>
  <si>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</si>
  <si>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</si>
  <si>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</si>
  <si>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</si>
  <si>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</si>
  <si>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</si>
  <si>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</si>
  <si>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</si>
  <si>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</si>
  <si>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</si>
  <si>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</si>
  <si>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</si>
  <si>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</si>
  <si>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</si>
  <si>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</si>
  <si>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</si>
  <si>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</si>
  <si>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</si>
  <si>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</si>
  <si>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</si>
  <si>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</si>
  <si>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</si>
  <si>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</si>
  <si>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</si>
  <si>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</si>
  <si>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</si>
  <si>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</si>
  <si>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</si>
  <si>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</si>
  <si>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</si>
  <si>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</si>
  <si>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</si>
  <si>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</si>
  <si>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</si>
  <si>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</si>
  <si>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</si>
  <si>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</si>
  <si>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</si>
  <si>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</si>
  <si>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</si>
  <si>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</si>
  <si>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</si>
  <si>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</si>
  <si>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</si>
  <si>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</si>
  <si>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</si>
  <si>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</si>
  <si>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</si>
  <si>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</si>
  <si>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</si>
  <si>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</si>
  <si>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</si>
  <si>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</si>
  <si>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</si>
  <si>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</si>
  <si>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</si>
  <si>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</si>
  <si>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</si>
  <si>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</si>
  <si>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</si>
  <si>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</si>
  <si>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</si>
  <si>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</si>
  <si>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</si>
  <si>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</si>
  <si>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</si>
  <si>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</si>
  <si>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</si>
  <si>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</si>
  <si>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</si>
  <si>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</si>
  <si>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</si>
  <si>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</si>
  <si>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</si>
  <si>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</si>
  <si>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</si>
  <si>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</si>
  <si>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</si>
  <si>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</si>
  <si>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</si>
  <si>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</si>
  <si>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</si>
  <si>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</si>
  <si>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</si>
  <si>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</si>
  <si>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</si>
  <si>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</si>
  <si>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</si>
  <si>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</si>
  <si>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</si>
  <si>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</si>
  <si>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</si>
  <si>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</si>
  <si>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</si>
  <si>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</si>
  <si>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</si>
  <si>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</si>
  <si>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</si>
  <si>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</si>
  <si>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</si>
  <si>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</si>
  <si>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</si>
  <si>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</si>
  <si>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</si>
  <si>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</si>
  <si>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</si>
  <si>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</si>
  <si>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</si>
  <si>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</si>
  <si>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</si>
  <si>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</si>
  <si>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</si>
  <si>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</si>
  <si>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</si>
  <si>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</si>
  <si>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</si>
  <si>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</si>
  <si>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</si>
  <si>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</si>
  <si>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</si>
  <si>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</si>
  <si>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</si>
  <si>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</si>
  <si>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</si>
  <si>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</si>
  <si>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</si>
  <si>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</si>
  <si>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</si>
  <si>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</si>
  <si>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</si>
  <si>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</si>
  <si>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</si>
  <si>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</si>
  <si>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</si>
  <si>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</si>
  <si>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</si>
  <si>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</si>
  <si>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</si>
  <si>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</si>
  <si>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</si>
  <si>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</si>
  <si>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</si>
  <si>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</si>
  <si>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</si>
  <si>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</si>
  <si>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</si>
  <si>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</si>
  <si>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</si>
  <si>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</si>
  <si>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</si>
  <si>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</si>
  <si>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</si>
  <si>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</si>
  <si>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</si>
  <si>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</si>
  <si>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</si>
  <si>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</si>
  <si>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</si>
  <si>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</si>
  <si>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</si>
  <si>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</si>
  <si>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</si>
  <si>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</si>
  <si>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</si>
  <si>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</si>
  <si>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</si>
  <si>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</si>
  <si>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</si>
  <si>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</si>
  <si>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</si>
  <si>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</si>
  <si>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</si>
  <si>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</si>
  <si>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</si>
  <si>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</si>
  <si>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</si>
  <si>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</si>
  <si>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</si>
  <si>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</si>
  <si>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</si>
  <si>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</si>
  <si>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</si>
  <si>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</si>
  <si>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</si>
  <si>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</si>
  <si>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</si>
  <si>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</si>
  <si>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</si>
  <si>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</si>
  <si>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</si>
  <si>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</si>
  <si>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</si>
  <si>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</si>
  <si>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</si>
  <si>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</si>
  <si>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</si>
  <si>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</si>
  <si>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</si>
  <si>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</si>
  <si>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</si>
  <si>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</si>
  <si>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</si>
  <si>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</si>
  <si>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</si>
  <si>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</si>
  <si>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</si>
  <si>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</si>
  <si>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</si>
  <si>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</si>
  <si>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</si>
  <si>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</si>
  <si>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</si>
  <si>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</si>
  <si>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</si>
  <si>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</si>
  <si>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</si>
  <si>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</si>
  <si>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</si>
  <si>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</si>
  <si>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</si>
  <si>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</si>
  <si>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</si>
  <si>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</si>
  <si>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</si>
  <si>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</si>
  <si>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</si>
  <si>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</si>
  <si>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</si>
  <si>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</si>
  <si>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</si>
  <si>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</si>
  <si>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</si>
  <si>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</si>
  <si>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</si>
  <si>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</si>
  <si>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</si>
  <si>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</si>
  <si>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</si>
  <si>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</si>
  <si>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</si>
  <si>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</si>
  <si>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</si>
  <si>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</si>
  <si>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</si>
  <si>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</si>
  <si>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</si>
  <si>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</si>
  <si>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</si>
  <si>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</si>
  <si>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</si>
  <si>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</si>
  <si>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</si>
  <si>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</si>
  <si>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</si>
  <si>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</si>
  <si>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</si>
  <si>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</si>
  <si>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</si>
  <si>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</si>
  <si>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</si>
  <si>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</si>
  <si>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</si>
  <si>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</si>
  <si>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</si>
  <si>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</si>
  <si>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</si>
  <si>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</si>
  <si>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</si>
  <si>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</si>
  <si>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</si>
  <si>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</si>
  <si>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</si>
  <si>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</si>
  <si>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</si>
  <si>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</si>
  <si>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</si>
  <si>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</si>
  <si>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</si>
  <si>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</si>
  <si>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</si>
  <si>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</si>
  <si>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</si>
  <si>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</si>
  <si>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</si>
  <si>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</si>
  <si>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</si>
  <si>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</si>
  <si>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</si>
  <si>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</si>
  <si>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</si>
  <si>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</si>
  <si>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</si>
  <si>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</si>
  <si>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</si>
  <si>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</si>
  <si>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</si>
  <si>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</si>
  <si>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</si>
  <si>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</si>
  <si>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</si>
  <si>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</si>
  <si>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</si>
  <si>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</si>
  <si>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</si>
  <si>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</si>
  <si>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</si>
  <si>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</si>
  <si>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</si>
  <si>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</si>
  <si>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</si>
  <si>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</si>
  <si>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</si>
  <si>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</si>
  <si>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</si>
  <si>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</si>
  <si>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</si>
  <si>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</si>
  <si>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</si>
  <si>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</si>
  <si>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</si>
  <si>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</si>
  <si>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</si>
  <si>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</si>
  <si>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</si>
  <si>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</si>
  <si>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</si>
  <si>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</si>
  <si>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</si>
  <si>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</si>
  <si>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</si>
  <si>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</si>
  <si>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</si>
  <si>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</si>
  <si>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</si>
  <si>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</si>
  <si>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</si>
  <si>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</si>
  <si>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</si>
  <si>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</si>
  <si>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</si>
  <si>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</si>
  <si>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</si>
  <si>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</si>
  <si>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</si>
  <si>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</si>
  <si>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</si>
  <si>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</si>
  <si>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</si>
  <si>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</si>
  <si>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</si>
  <si>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</si>
  <si>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</si>
  <si>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</si>
  <si>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</si>
  <si>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</si>
  <si>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</si>
  <si>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</si>
  <si>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</si>
  <si>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</si>
  <si>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</si>
  <si>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</si>
  <si>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</si>
  <si>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</si>
  <si>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</si>
  <si>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</si>
  <si>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</si>
  <si>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</si>
  <si>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</si>
  <si>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</si>
  <si>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</si>
  <si>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</si>
  <si>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</si>
  <si>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</si>
  <si>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</si>
  <si>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</si>
  <si>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</si>
  <si>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</si>
  <si>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</si>
  <si>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</si>
  <si>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</si>
  <si>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</si>
  <si>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</si>
  <si>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</si>
  <si>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</si>
  <si>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</si>
  <si>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</si>
  <si>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</si>
  <si>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</si>
  <si>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</si>
  <si>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</si>
  <si>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</si>
  <si>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</si>
  <si>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</si>
  <si>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</si>
  <si>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</si>
  <si>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</si>
  <si>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</si>
  <si>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</si>
  <si>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</si>
  <si>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</si>
  <si>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</si>
  <si>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</si>
  <si>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</si>
  <si>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</si>
  <si>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</si>
  <si>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</si>
  <si>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</si>
  <si>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</si>
  <si>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</si>
  <si>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</si>
  <si>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</si>
  <si>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</si>
  <si>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</si>
  <si>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</si>
  <si>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</si>
  <si>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</si>
  <si>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</si>
  <si>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</si>
  <si>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</si>
  <si>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</si>
  <si>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</si>
  <si>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</si>
  <si>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</si>
  <si>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</si>
  <si>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</si>
  <si>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</si>
  <si>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</si>
  <si>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</si>
  <si>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</si>
  <si>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</si>
  <si>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</si>
  <si>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</si>
  <si>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</si>
  <si>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</si>
  <si>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</si>
  <si>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</si>
  <si>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</si>
  <si>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</si>
  <si>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</si>
  <si>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</si>
  <si>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</si>
  <si>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</si>
  <si>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</si>
  <si>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</si>
  <si>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</si>
  <si>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</si>
  <si>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</si>
  <si>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</si>
  <si>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</si>
  <si>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</si>
  <si>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</si>
  <si>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</si>
  <si>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</si>
  <si>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</si>
  <si>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</si>
  <si>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</si>
  <si>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</si>
  <si>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</si>
  <si>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</si>
  <si>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</si>
  <si>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</si>
  <si>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</si>
  <si>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</si>
  <si>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</si>
  <si>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</si>
  <si>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</si>
  <si>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</si>
  <si>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</si>
  <si>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</si>
  <si>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</si>
  <si>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</si>
  <si>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</si>
  <si>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</si>
  <si>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</si>
  <si>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</si>
  <si>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</si>
  <si>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</si>
  <si>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</si>
  <si>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</si>
  <si>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</si>
  <si>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</si>
  <si>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</si>
  <si>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</si>
  <si>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</si>
  <si>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</si>
  <si>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</si>
  <si>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</si>
  <si>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</si>
  <si>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</si>
  <si>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</si>
  <si>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</si>
  <si>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</si>
  <si>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</si>
  <si>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</si>
  <si>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</si>
  <si>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</si>
  <si>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</si>
  <si>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</si>
  <si>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</si>
  <si>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</si>
  <si>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</si>
  <si>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</si>
  <si>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</si>
  <si>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</si>
  <si>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</si>
  <si>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</si>
  <si>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</si>
  <si>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</si>
  <si>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</si>
  <si>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</si>
  <si>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</si>
  <si>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</si>
  <si>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</si>
  <si>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</si>
  <si>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</si>
  <si>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</si>
  <si>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</si>
  <si>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</si>
  <si>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</si>
  <si>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</si>
  <si>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</si>
  <si>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</si>
  <si>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</si>
  <si>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</si>
  <si>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</si>
  <si>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</si>
  <si>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</si>
  <si>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</si>
  <si>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</si>
  <si>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</si>
  <si>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</si>
  <si>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</si>
  <si>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</si>
  <si>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</si>
  <si>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</si>
  <si>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</si>
  <si>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</si>
  <si>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</si>
  <si>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</si>
  <si>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</si>
  <si>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</si>
  <si>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</si>
  <si>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</si>
  <si>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</si>
  <si>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</si>
  <si>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</si>
  <si>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</si>
  <si>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</si>
  <si>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</si>
  <si>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</si>
  <si>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</si>
  <si>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</si>
  <si>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</si>
  <si>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</si>
  <si>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</si>
  <si>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</si>
  <si>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</si>
  <si>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</si>
  <si>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</si>
  <si>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</si>
  <si>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</si>
  <si>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</si>
  <si>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</si>
  <si>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</si>
  <si>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</si>
  <si>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</si>
  <si>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</si>
  <si>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</si>
  <si>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</si>
  <si>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</si>
  <si>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</si>
  <si>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</si>
  <si>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</si>
  <si>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</si>
  <si>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</si>
  <si>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</si>
  <si>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</si>
  <si>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</si>
  <si>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</si>
  <si>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</si>
  <si>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</si>
  <si>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</si>
  <si>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</si>
  <si>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</si>
  <si>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</si>
  <si>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</si>
  <si>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</si>
  <si>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</si>
  <si>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</si>
  <si>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</si>
  <si>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</si>
  <si>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</si>
  <si>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</si>
  <si>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</si>
  <si>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</si>
  <si>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</si>
  <si>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</si>
  <si>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</si>
  <si>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</si>
  <si>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</si>
  <si>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</si>
  <si>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</si>
  <si>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</si>
  <si>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</si>
  <si>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</si>
  <si>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</si>
  <si>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</si>
  <si>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</si>
  <si>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</si>
  <si>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</si>
  <si>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</si>
  <si>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</si>
  <si>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</si>
  <si>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</si>
  <si>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</si>
  <si>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</si>
  <si>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</si>
  <si>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</si>
  <si>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</si>
  <si>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</si>
  <si>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</si>
  <si>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</si>
  <si>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</si>
  <si>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</si>
  <si>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</si>
  <si>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</si>
  <si>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</si>
  <si>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</si>
  <si>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</si>
  <si>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</si>
  <si>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</si>
  <si>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</si>
  <si>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</si>
  <si>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</si>
  <si>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</si>
  <si>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</si>
  <si>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</si>
  <si>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</si>
  <si>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</si>
  <si>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</si>
  <si>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</si>
  <si>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</si>
  <si>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</si>
  <si>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</si>
  <si>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</si>
  <si>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</si>
  <si>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</si>
  <si>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</si>
  <si>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</si>
  <si>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</si>
  <si>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</si>
  <si>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</si>
  <si>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</si>
  <si>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</si>
  <si>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</si>
  <si>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</si>
  <si>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</si>
  <si>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</si>
  <si>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</si>
  <si>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</si>
  <si>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</si>
  <si>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</si>
  <si>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</si>
  <si>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</si>
  <si>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</si>
  <si>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</si>
  <si>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</si>
  <si>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</si>
  <si>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</si>
  <si>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</si>
  <si>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</si>
  <si>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</si>
  <si>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</si>
  <si>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</si>
  <si>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</si>
  <si>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</si>
  <si>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</si>
  <si>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</si>
  <si>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</si>
  <si>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</si>
  <si>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</si>
  <si>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</si>
  <si>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</si>
  <si>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</si>
  <si>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</si>
  <si>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</si>
  <si>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</si>
  <si>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</si>
  <si>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</si>
  <si>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</si>
  <si>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</si>
  <si>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</si>
  <si>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</si>
  <si>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</si>
  <si>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</si>
  <si>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</si>
  <si>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</si>
  <si>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</si>
  <si>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</si>
  <si>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</si>
  <si>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</si>
  <si>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</si>
  <si>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</si>
  <si>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</si>
  <si>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</si>
  <si>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</si>
  <si>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</si>
  <si>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</si>
  <si>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</si>
  <si>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</si>
  <si>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</si>
  <si>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</si>
  <si>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</si>
  <si>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</si>
  <si>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</si>
  <si>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</si>
  <si>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</si>
  <si>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</si>
  <si>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</si>
  <si>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</si>
  <si>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</si>
  <si>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</si>
  <si>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</si>
  <si>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</si>
  <si>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</si>
  <si>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</si>
  <si>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</si>
  <si>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</si>
  <si>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</si>
  <si>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</si>
  <si>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</si>
  <si>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</si>
  <si>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</si>
  <si>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</si>
  <si>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</si>
  <si>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</si>
  <si>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</si>
  <si>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</si>
  <si>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</si>
  <si>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</si>
  <si>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</si>
  <si>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</si>
  <si>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</si>
  <si>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</si>
  <si>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</si>
  <si>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</si>
  <si>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</si>
  <si>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</si>
  <si>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</si>
  <si>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</si>
  <si>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</si>
  <si>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</si>
  <si>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</si>
  <si>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</si>
  <si>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</si>
  <si>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</si>
  <si>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</si>
  <si>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</si>
  <si>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</si>
  <si>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</si>
  <si>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</si>
  <si>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</si>
  <si>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</si>
  <si>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</si>
  <si>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</si>
  <si>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</si>
  <si>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</si>
  <si>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</si>
  <si>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</si>
  <si>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</si>
  <si>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</si>
  <si>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</si>
  <si>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</si>
  <si>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</si>
  <si>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</si>
  <si>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</si>
  <si>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</si>
  <si>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</si>
  <si>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</si>
  <si>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</si>
  <si>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</si>
  <si>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</si>
  <si>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</si>
  <si>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</si>
  <si>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</si>
  <si>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</si>
  <si>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</si>
  <si>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</si>
  <si>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</si>
  <si>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</si>
  <si>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</si>
  <si>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</si>
  <si>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</si>
  <si>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</si>
  <si>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</si>
  <si>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</si>
  <si>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</si>
  <si>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</si>
  <si>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</si>
  <si>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</si>
  <si>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</si>
  <si>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</si>
  <si>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</si>
  <si>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</si>
  <si>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</si>
  <si>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</si>
  <si>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</si>
  <si>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</si>
  <si>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</si>
  <si>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</si>
  <si>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</si>
  <si>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</si>
  <si>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</si>
  <si>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</si>
  <si>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</si>
  <si>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</si>
  <si>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</si>
  <si>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</si>
  <si>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</si>
  <si>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</si>
  <si>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</si>
  <si>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</si>
  <si>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</si>
  <si>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</si>
  <si>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</si>
  <si>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</si>
  <si>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</si>
  <si>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</si>
  <si>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</si>
  <si>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</si>
  <si>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</si>
  <si>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</si>
  <si>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</si>
  <si>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</si>
  <si>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</si>
  <si>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</si>
  <si>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</si>
  <si>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</si>
  <si>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</si>
  <si>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</si>
  <si>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</si>
  <si>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</si>
  <si>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</si>
  <si>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</si>
  <si>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</si>
  <si>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</si>
  <si>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</si>
  <si>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</si>
  <si>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</si>
  <si>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</si>
  <si>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</si>
  <si>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</si>
  <si>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</si>
  <si>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</si>
  <si>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</si>
  <si>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</si>
  <si>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</si>
  <si>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</si>
  <si>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</si>
  <si>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</si>
  <si>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</si>
  <si>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</si>
  <si>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</si>
  <si>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</si>
  <si>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</si>
  <si>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</si>
  <si>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</si>
  <si>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</si>
  <si>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</si>
  <si>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</si>
  <si>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</si>
  <si>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</si>
  <si>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</si>
  <si>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</si>
  <si>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</si>
  <si>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</si>
  <si>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</si>
  <si>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</si>
  <si>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</si>
  <si>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</si>
  <si>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</si>
  <si>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</si>
  <si>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</si>
  <si>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</si>
  <si>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</si>
  <si>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</si>
  <si>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</si>
  <si>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</si>
  <si>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</si>
  <si>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</si>
  <si>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</si>
  <si>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</si>
  <si>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</si>
  <si>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</si>
  <si>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</si>
  <si>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</si>
  <si>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</si>
  <si>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</si>
  <si>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</si>
  <si>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</si>
  <si>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</si>
  <si>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</si>
  <si>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</si>
  <si>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</si>
  <si>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</si>
  <si>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</si>
  <si>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</si>
  <si>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</si>
  <si>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</si>
  <si>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</si>
  <si>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</si>
  <si>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</si>
  <si>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</si>
  <si>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</si>
  <si>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</si>
  <si>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</si>
  <si>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</si>
  <si>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</si>
  <si>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</si>
  <si>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</si>
  <si>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</si>
  <si>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</si>
  <si>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</si>
  <si>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</si>
  <si>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</si>
  <si>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</si>
  <si>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</si>
  <si>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</si>
  <si>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</si>
  <si>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</si>
  <si>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</si>
  <si>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</si>
  <si>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</si>
  <si>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</si>
  <si>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</si>
  <si>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</si>
  <si>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</si>
  <si>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</si>
  <si>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</si>
  <si>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</si>
  <si>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</si>
  <si>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</si>
  <si>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</si>
  <si>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</si>
  <si>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</si>
  <si>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</si>
  <si>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</si>
  <si>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</si>
  <si>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</si>
  <si>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</si>
  <si>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</si>
  <si>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</si>
  <si>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</si>
  <si>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</si>
  <si>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</si>
  <si>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</si>
  <si>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</si>
  <si>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</si>
  <si>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</si>
  <si>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</si>
  <si>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</si>
  <si>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</si>
  <si>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</si>
  <si>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</si>
  <si>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</si>
  <si>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</si>
  <si>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</si>
  <si>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</si>
  <si>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</si>
  <si>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</si>
  <si>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</si>
  <si>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</si>
  <si>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</si>
  <si>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</si>
  <si>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</si>
  <si>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</si>
  <si>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</si>
  <si>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</si>
  <si>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</si>
  <si>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</si>
  <si>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</si>
  <si>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</si>
  <si>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</si>
  <si>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</si>
  <si>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</si>
  <si>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</si>
  <si>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</si>
  <si>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</si>
  <si>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</si>
  <si>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</si>
  <si>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</si>
  <si>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</si>
  <si>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</si>
  <si>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</si>
  <si>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</si>
  <si>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</si>
  <si>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</si>
  <si>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</si>
  <si>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</si>
  <si>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</si>
  <si>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</si>
  <si>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</si>
  <si>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</si>
  <si>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</si>
  <si>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</si>
  <si>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</si>
  <si>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</si>
  <si>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</si>
  <si>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</si>
  <si>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</si>
  <si>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</si>
  <si>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</si>
  <si>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</si>
  <si>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</si>
  <si>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</si>
  <si>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</si>
  <si>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</si>
  <si>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</si>
  <si>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</si>
  <si>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</si>
  <si>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</si>
  <si>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</si>
  <si>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</si>
  <si>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</si>
  <si>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</si>
  <si>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</si>
  <si>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</si>
  <si>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</si>
  <si>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</si>
  <si>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</si>
  <si>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</si>
  <si>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</si>
  <si>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</si>
  <si>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</si>
  <si>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</si>
  <si>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</si>
  <si>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</si>
  <si>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</si>
  <si>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</si>
  <si>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</si>
  <si>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</si>
  <si>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</si>
  <si>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</si>
  <si>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</si>
  <si>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</si>
  <si>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</si>
  <si>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</si>
  <si>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</si>
  <si>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</si>
  <si>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</si>
  <si>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</si>
  <si>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</si>
  <si>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</si>
  <si>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</si>
  <si>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</si>
  <si>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</si>
  <si>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</si>
  <si>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</si>
  <si>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</si>
  <si>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</si>
  <si>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</si>
  <si>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</si>
  <si>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</si>
  <si>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</si>
  <si>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</si>
  <si>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</si>
  <si>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</si>
  <si>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</si>
  <si>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</si>
  <si>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</si>
  <si>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</si>
  <si>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</si>
  <si>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</si>
  <si>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</si>
  <si>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</si>
  <si>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</si>
  <si>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</si>
  <si>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</si>
  <si>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</si>
  <si>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</si>
  <si>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</si>
  <si>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</si>
  <si>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</si>
  <si>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</si>
  <si>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</si>
  <si>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</si>
  <si>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</si>
  <si>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</si>
  <si>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</si>
  <si>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</si>
  <si>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</si>
  <si>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</si>
  <si>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</si>
  <si>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</si>
  <si>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</si>
  <si>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</si>
  <si>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</si>
  <si>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</si>
  <si>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</si>
  <si>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</si>
  <si>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</si>
  <si>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</si>
  <si>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</si>
  <si>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</si>
  <si>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</si>
  <si>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</si>
  <si>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</si>
  <si>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</si>
  <si>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</si>
  <si>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</si>
  <si>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</si>
  <si>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</si>
  <si>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</si>
  <si>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</si>
  <si>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</si>
  <si>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</si>
  <si>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</si>
  <si>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</si>
  <si>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</si>
  <si>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</si>
  <si>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</si>
  <si>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</si>
  <si>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</si>
  <si>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</si>
  <si>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</si>
  <si>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</si>
  <si>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</si>
  <si>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</si>
  <si>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</si>
  <si>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</si>
  <si>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</si>
  <si>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</si>
  <si>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</si>
  <si>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</si>
  <si>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</si>
  <si>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</si>
  <si>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</si>
  <si>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</si>
  <si>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</si>
  <si>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</si>
  <si>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</si>
  <si>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</si>
  <si>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</si>
  <si>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</si>
  <si>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</si>
  <si>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</si>
  <si>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</si>
  <si>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</si>
  <si>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</si>
  <si>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</si>
  <si>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</si>
  <si>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</si>
  <si>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</si>
  <si>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</si>
  <si>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</si>
  <si>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</si>
  <si>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</si>
  <si>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</si>
  <si>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</si>
  <si>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</si>
  <si>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</si>
  <si>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</si>
  <si>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</si>
  <si>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</si>
  <si>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</si>
  <si>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</si>
  <si>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</si>
  <si>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</si>
  <si>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</si>
  <si>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</si>
  <si>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</si>
  <si>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</si>
  <si>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</si>
  <si>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</si>
  <si>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</si>
  <si>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</si>
  <si>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</si>
  <si>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</si>
  <si>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</si>
  <si>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</si>
  <si>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</si>
  <si>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</si>
  <si>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</si>
  <si>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</si>
  <si>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</si>
  <si>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</si>
  <si>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</si>
  <si>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</si>
  <si>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</si>
  <si>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</si>
  <si>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</si>
  <si>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</si>
  <si>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</si>
  <si>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</si>
  <si>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</si>
  <si>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</si>
  <si>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</si>
  <si>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</si>
  <si>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</si>
  <si>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</si>
  <si>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</si>
  <si>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</si>
  <si>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</si>
  <si>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</si>
  <si>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</si>
  <si>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</si>
  <si>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</si>
  <si>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</si>
  <si>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Part Profit of Rs.8.5/-</t>
  </si>
  <si>
    <t>Intrday Call</t>
  </si>
  <si>
    <t>204-208</t>
  </si>
  <si>
    <t>2300-2350</t>
  </si>
  <si>
    <t>Part Profit of Rs.82.50/-</t>
  </si>
  <si>
    <t xml:space="preserve">HDFCLIFE </t>
  </si>
  <si>
    <t>580-583</t>
  </si>
  <si>
    <t>Part Profit of Rs.27/-</t>
  </si>
  <si>
    <t>3140-3160</t>
  </si>
  <si>
    <t>Profit of Rs.22.5/-</t>
  </si>
  <si>
    <t>2010-2040</t>
  </si>
  <si>
    <t>2200-2300</t>
  </si>
  <si>
    <t>ASIANPAINT NOV FUT</t>
  </si>
  <si>
    <t>Part Profit of Rs.280/-</t>
  </si>
  <si>
    <t>401-406</t>
  </si>
  <si>
    <t>450-460</t>
  </si>
  <si>
    <t>Siti Networks Limited</t>
  </si>
  <si>
    <t>RATTANINDIA FINANCE PRIVATE LIMITED</t>
  </si>
  <si>
    <t>430-440</t>
  </si>
  <si>
    <t xml:space="preserve">GODREJCP </t>
  </si>
  <si>
    <t>675-680</t>
  </si>
  <si>
    <t>740-760</t>
  </si>
  <si>
    <t>ICICIBANK 420 CE NOV</t>
  </si>
  <si>
    <t>INFY NOV FUT</t>
  </si>
  <si>
    <t xml:space="preserve">PIIND </t>
  </si>
  <si>
    <t>CUMMINSIND NOV FUT</t>
  </si>
  <si>
    <t xml:space="preserve">APOLLOTYRE </t>
  </si>
  <si>
    <t>145-147</t>
  </si>
  <si>
    <t xml:space="preserve">TATACONSUM </t>
  </si>
  <si>
    <t xml:space="preserve">BPCL </t>
  </si>
  <si>
    <t>354-356</t>
  </si>
  <si>
    <t>390-400</t>
  </si>
  <si>
    <t>2260-2280</t>
  </si>
  <si>
    <t>TOPGAIN FINANCE PRIVATE LIMITED</t>
  </si>
  <si>
    <t>Profit of Rs.3.8/-</t>
  </si>
  <si>
    <t>TATACONSUM  520 CE NOV</t>
  </si>
  <si>
    <t>Loss of Rs.20/-</t>
  </si>
  <si>
    <t>250-255</t>
  </si>
  <si>
    <t>3500-3530</t>
  </si>
  <si>
    <t>467-468</t>
  </si>
  <si>
    <t xml:space="preserve">NIFTY 11500 PE 05-NOV </t>
  </si>
  <si>
    <t>Profit of Rs.10.5/-</t>
  </si>
  <si>
    <t>BANKNIFTY NOV FUT</t>
  </si>
  <si>
    <t>Profit of Rs.190/-</t>
  </si>
  <si>
    <t xml:space="preserve">Retail Research Technical Calls &amp; Fundamental Performance Report for the month of November-2020 </t>
  </si>
  <si>
    <t>SIMPLEXCAS</t>
  </si>
  <si>
    <t>YG INVESTMENTS &amp; ADVISORY</t>
  </si>
  <si>
    <t>RAM KUMAR SHEOKAND</t>
  </si>
  <si>
    <t>Justdial Ltd.</t>
  </si>
  <si>
    <t>XTX MARKETS LLP</t>
  </si>
  <si>
    <t>ALPHA LEON ENTERPRISES LLP</t>
  </si>
  <si>
    <t>VORA PRITESH PRAVINCHANDRA (HUF)</t>
  </si>
  <si>
    <t>Loss of Rs.37.5/-</t>
  </si>
  <si>
    <t>Profit of Rs.11.5/-</t>
  </si>
  <si>
    <t>Profit of Rs.3.5/-</t>
  </si>
  <si>
    <t>Profit of Rs.6/-</t>
  </si>
  <si>
    <t>2188-2192</t>
  </si>
  <si>
    <t>493-495</t>
  </si>
  <si>
    <t>NIFTY 11500 PE 12-NOV</t>
  </si>
  <si>
    <t>2570-2578</t>
  </si>
  <si>
    <t>103-107</t>
  </si>
  <si>
    <t>Loss of Rs.7 /-</t>
  </si>
  <si>
    <t>AKASHDEEP</t>
  </si>
  <si>
    <t>RUNIT EXIM PRIVATE LIMITED</t>
  </si>
  <si>
    <t>PUJA MALIK</t>
  </si>
  <si>
    <t>SUNIL KUMAR MALIK</t>
  </si>
  <si>
    <t>GALADAFIN</t>
  </si>
  <si>
    <t>NAVEEN GALADA</t>
  </si>
  <si>
    <t>DHARMENDRA SAVANSUKHA</t>
  </si>
  <si>
    <t>IGRL</t>
  </si>
  <si>
    <t>SURENDRAPAL SINGH K MAKHIJA</t>
  </si>
  <si>
    <t>KAPILRAJ</t>
  </si>
  <si>
    <t>SHYAM SINGH</t>
  </si>
  <si>
    <t>MNIL</t>
  </si>
  <si>
    <t>HEENA BATRA</t>
  </si>
  <si>
    <t>OSIAJEE</t>
  </si>
  <si>
    <t>COBIA DISTRIBUTORS PRIVATE LIMITED .</t>
  </si>
  <si>
    <t>RGRL</t>
  </si>
  <si>
    <t>KIRAN VISHNUKUMAR SHARMA</t>
  </si>
  <si>
    <t>TRANSFD</t>
  </si>
  <si>
    <t>YOGESH</t>
  </si>
  <si>
    <t>WAA</t>
  </si>
  <si>
    <t>NU HEIGHTS AGENCY PRIVATE LIMITED</t>
  </si>
  <si>
    <t>3P Land Holdings Limited</t>
  </si>
  <si>
    <t>FUJISAN TECHNOLOGIES LIMITED</t>
  </si>
  <si>
    <t>GLOBE</t>
  </si>
  <si>
    <t>Globe Textiles (I) Ltd.</t>
  </si>
  <si>
    <t>MARFATIA NISHIL SURENDRA</t>
  </si>
  <si>
    <t>Neuland Laboratories Ltd</t>
  </si>
  <si>
    <t>MULTIPLIER S AND S ADV PVT LTD</t>
  </si>
  <si>
    <t>STINDIA</t>
  </si>
  <si>
    <t>STI India Ltd</t>
  </si>
  <si>
    <t>KEYNOTE CAPITALS LTD.</t>
  </si>
  <si>
    <t>BELA PROPERTIES PVT LTD</t>
  </si>
  <si>
    <t>Tainwala Chem &amp; Plastics</t>
  </si>
  <si>
    <t>SHAH NIRAJ RAJNIKANT</t>
  </si>
  <si>
    <t>Uravi T And Wedg Lamp Ltd</t>
  </si>
  <si>
    <t>SHRI RAVINDRA MEDIA VENTURES PRIVATE LIMITED</t>
  </si>
  <si>
    <t>Vertoz Advertising Ltd</t>
  </si>
  <si>
    <t>SHREE SHIVSHAKTI PROJECT CONSULTANT PRIVATE LIMITE</t>
  </si>
  <si>
    <t>Vikas Multicorp Limited</t>
  </si>
  <si>
    <t>ALBULA INVESTMENT FUND LTD</t>
  </si>
  <si>
    <t>HALAN PROPERTIES PRIVATE LIMITED</t>
  </si>
  <si>
    <t>GROVSNOR INVESTMENT FUND LIMITED</t>
  </si>
  <si>
    <t>ARYAMAN CAPITAL MARKETS LIMITED</t>
  </si>
  <si>
    <t>Profit of Rs.45/-</t>
  </si>
  <si>
    <t>Profit of Rs.52.5/-</t>
  </si>
  <si>
    <t>Profit of Rs.2.75/-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</si>
</sst>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62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43" fontId="47" fillId="59" borderId="37" xfId="160" applyFont="1" applyFill="1" applyBorder="1" applyAlignment="1">
      <alignment vertical="top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43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8" fillId="58" borderId="37" xfId="0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164" fontId="47" fillId="2" borderId="37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4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69" fontId="7" fillId="58" borderId="5" xfId="0" applyNumberFormat="1" applyFont="1" applyFill="1" applyBorder="1" applyAlignment="1">
      <alignment horizontal="center" vertical="center"/>
    </xf>
    <xf numFmtId="0" fontId="47" fillId="60" borderId="37" xfId="0" applyNumberFormat="1" applyFont="1" applyFill="1" applyBorder="1" applyAlignment="1">
      <alignment horizontal="center" vertical="center"/>
    </xf>
    <xf numFmtId="164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165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5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1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center"/>
    </xf>
    <xf numFmtId="2" fontId="7" fillId="60" borderId="37" xfId="0" applyNumberFormat="1" applyFont="1" applyFill="1" applyBorder="1" applyAlignment="1">
      <alignment horizontal="center" vertical="center"/>
    </xf>
    <xf numFmtId="43" fontId="7" fillId="60" borderId="37" xfId="16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58" borderId="37" xfId="0" applyNumberForma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15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43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" fontId="49" fillId="58" borderId="37" xfId="16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512</xdr:row>
      <xdr:rowOff>89646</xdr:rowOff>
    </xdr:from>
    <xdr:to>
      <xdr:col>12</xdr:col>
      <xdr:colOff>414779</xdr:colOff>
      <xdr:row>518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513</xdr:row>
      <xdr:rowOff>44824</xdr:rowOff>
    </xdr:from>
    <xdr:to>
      <xdr:col>4</xdr:col>
      <xdr:colOff>42581</xdr:colOff>
      <xdr:row>516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C26" sqref="C26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44139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3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44139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51" t="s">
        <v>16</v>
      </c>
      <c r="B9" s="553" t="s">
        <v>17</v>
      </c>
      <c r="C9" s="553" t="s">
        <v>18</v>
      </c>
      <c r="D9" s="273" t="s">
        <v>19</v>
      </c>
      <c r="E9" s="273" t="s">
        <v>20</v>
      </c>
      <c r="F9" s="548" t="s">
        <v>21</v>
      </c>
      <c r="G9" s="549"/>
      <c r="H9" s="550"/>
      <c r="I9" s="548" t="s">
        <v>22</v>
      </c>
      <c r="J9" s="549"/>
      <c r="K9" s="550"/>
      <c r="L9" s="273"/>
      <c r="M9" s="280"/>
      <c r="N9" s="280"/>
      <c r="O9" s="280"/>
    </row>
    <row r="10" spans="1:15" ht="59.25" customHeight="1">
      <c r="A10" s="552"/>
      <c r="B10" s="554" t="s">
        <v>17</v>
      </c>
      <c r="C10" s="554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25669.55</v>
      </c>
      <c r="E11" s="302">
        <v>25491.666666666668</v>
      </c>
      <c r="F11" s="314">
        <v>25248.333333333336</v>
      </c>
      <c r="G11" s="314">
        <v>24827.116666666669</v>
      </c>
      <c r="H11" s="314">
        <v>24583.783333333336</v>
      </c>
      <c r="I11" s="314">
        <v>25912.883333333335</v>
      </c>
      <c r="J11" s="314">
        <v>26156.216666666671</v>
      </c>
      <c r="K11" s="314">
        <v>26577.433333333334</v>
      </c>
      <c r="L11" s="301">
        <v>25735</v>
      </c>
      <c r="M11" s="301">
        <v>25070.45</v>
      </c>
      <c r="N11" s="318">
        <v>1973425</v>
      </c>
      <c r="O11" s="319">
        <v>4.6951470217647916E-2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11824.95</v>
      </c>
      <c r="E12" s="315">
        <v>11800.050000000001</v>
      </c>
      <c r="F12" s="316">
        <v>11756.100000000002</v>
      </c>
      <c r="G12" s="316">
        <v>11687.250000000002</v>
      </c>
      <c r="H12" s="316">
        <v>11643.300000000003</v>
      </c>
      <c r="I12" s="316">
        <v>11868.900000000001</v>
      </c>
      <c r="J12" s="316">
        <v>11912.850000000002</v>
      </c>
      <c r="K12" s="316">
        <v>11981.7</v>
      </c>
      <c r="L12" s="303">
        <v>11844</v>
      </c>
      <c r="M12" s="303">
        <v>11731.2</v>
      </c>
      <c r="N12" s="318">
        <v>10710825</v>
      </c>
      <c r="O12" s="319">
        <v>4.9893738300657272E-3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1666.2</v>
      </c>
      <c r="E13" s="315">
        <v>1667.9166666666667</v>
      </c>
      <c r="F13" s="316">
        <v>1648.5333333333335</v>
      </c>
      <c r="G13" s="316">
        <v>1630.8666666666668</v>
      </c>
      <c r="H13" s="316">
        <v>1611.4833333333336</v>
      </c>
      <c r="I13" s="316">
        <v>1685.5833333333335</v>
      </c>
      <c r="J13" s="316">
        <v>1704.9666666666667</v>
      </c>
      <c r="K13" s="316">
        <v>1722.6333333333334</v>
      </c>
      <c r="L13" s="303">
        <v>1687.3</v>
      </c>
      <c r="M13" s="303">
        <v>1650.25</v>
      </c>
      <c r="N13" s="318">
        <v>1554000</v>
      </c>
      <c r="O13" s="319">
        <v>2.2368421052631579E-2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346.3</v>
      </c>
      <c r="E14" s="315">
        <v>346.06666666666666</v>
      </c>
      <c r="F14" s="316">
        <v>341.43333333333334</v>
      </c>
      <c r="G14" s="316">
        <v>336.56666666666666</v>
      </c>
      <c r="H14" s="316">
        <v>331.93333333333334</v>
      </c>
      <c r="I14" s="316">
        <v>350.93333333333334</v>
      </c>
      <c r="J14" s="316">
        <v>355.56666666666666</v>
      </c>
      <c r="K14" s="316">
        <v>360.43333333333334</v>
      </c>
      <c r="L14" s="303">
        <v>350.7</v>
      </c>
      <c r="M14" s="303">
        <v>341.2</v>
      </c>
      <c r="N14" s="318">
        <v>17978000</v>
      </c>
      <c r="O14" s="319">
        <v>3.6076532964499766E-2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355.3</v>
      </c>
      <c r="E15" s="315">
        <v>355.33333333333331</v>
      </c>
      <c r="F15" s="316">
        <v>347.76666666666665</v>
      </c>
      <c r="G15" s="316">
        <v>340.23333333333335</v>
      </c>
      <c r="H15" s="316">
        <v>332.66666666666669</v>
      </c>
      <c r="I15" s="316">
        <v>362.86666666666662</v>
      </c>
      <c r="J15" s="316">
        <v>370.43333333333334</v>
      </c>
      <c r="K15" s="316">
        <v>377.96666666666658</v>
      </c>
      <c r="L15" s="303">
        <v>362.9</v>
      </c>
      <c r="M15" s="303">
        <v>347.8</v>
      </c>
      <c r="N15" s="318">
        <v>29612500</v>
      </c>
      <c r="O15" s="319">
        <v>4.5085583200988176E-2</v>
      </c>
    </row>
    <row r="16" spans="1:15" ht="15">
      <c r="A16" s="276">
        <v>6</v>
      </c>
      <c r="B16" s="386" t="s">
        <v>44</v>
      </c>
      <c r="C16" s="276" t="s">
        <v>45</v>
      </c>
      <c r="D16" s="315">
        <v>784.15</v>
      </c>
      <c r="E16" s="315">
        <v>781.78333333333342</v>
      </c>
      <c r="F16" s="316">
        <v>776.56666666666683</v>
      </c>
      <c r="G16" s="316">
        <v>768.98333333333346</v>
      </c>
      <c r="H16" s="316">
        <v>763.76666666666688</v>
      </c>
      <c r="I16" s="316">
        <v>789.36666666666679</v>
      </c>
      <c r="J16" s="316">
        <v>794.58333333333326</v>
      </c>
      <c r="K16" s="316">
        <v>802.16666666666674</v>
      </c>
      <c r="L16" s="303">
        <v>787</v>
      </c>
      <c r="M16" s="303">
        <v>774.2</v>
      </c>
      <c r="N16" s="318">
        <v>924000</v>
      </c>
      <c r="O16" s="319">
        <v>4.0540540540540543E-2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262.5</v>
      </c>
      <c r="E17" s="315">
        <v>261.5</v>
      </c>
      <c r="F17" s="316">
        <v>259.3</v>
      </c>
      <c r="G17" s="316">
        <v>256.10000000000002</v>
      </c>
      <c r="H17" s="316">
        <v>253.90000000000003</v>
      </c>
      <c r="I17" s="316">
        <v>264.7</v>
      </c>
      <c r="J17" s="316">
        <v>266.90000000000003</v>
      </c>
      <c r="K17" s="316">
        <v>270.09999999999997</v>
      </c>
      <c r="L17" s="303">
        <v>263.7</v>
      </c>
      <c r="M17" s="303">
        <v>258.3</v>
      </c>
      <c r="N17" s="318">
        <v>16350000</v>
      </c>
      <c r="O17" s="319">
        <v>3.0440536963509169E-2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2115.75</v>
      </c>
      <c r="E18" s="315">
        <v>2120.65</v>
      </c>
      <c r="F18" s="316">
        <v>2077.3500000000004</v>
      </c>
      <c r="G18" s="316">
        <v>2038.9500000000003</v>
      </c>
      <c r="H18" s="316">
        <v>1995.6500000000005</v>
      </c>
      <c r="I18" s="316">
        <v>2159.0500000000002</v>
      </c>
      <c r="J18" s="316">
        <v>2202.3500000000004</v>
      </c>
      <c r="K18" s="316">
        <v>2240.75</v>
      </c>
      <c r="L18" s="303">
        <v>2163.9499999999998</v>
      </c>
      <c r="M18" s="303">
        <v>2082.25</v>
      </c>
      <c r="N18" s="318">
        <v>1477500</v>
      </c>
      <c r="O18" s="319">
        <v>-2.119907254057635E-2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143.4</v>
      </c>
      <c r="E19" s="315">
        <v>143.95000000000002</v>
      </c>
      <c r="F19" s="316">
        <v>141.30000000000004</v>
      </c>
      <c r="G19" s="316">
        <v>139.20000000000002</v>
      </c>
      <c r="H19" s="316">
        <v>136.55000000000004</v>
      </c>
      <c r="I19" s="316">
        <v>146.05000000000004</v>
      </c>
      <c r="J19" s="316">
        <v>148.70000000000002</v>
      </c>
      <c r="K19" s="316">
        <v>150.80000000000004</v>
      </c>
      <c r="L19" s="303">
        <v>146.6</v>
      </c>
      <c r="M19" s="303">
        <v>141.85</v>
      </c>
      <c r="N19" s="318">
        <v>9755000</v>
      </c>
      <c r="O19" s="319">
        <v>3.2821598729486499E-2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84.05</v>
      </c>
      <c r="E20" s="315">
        <v>83.933333333333323</v>
      </c>
      <c r="F20" s="316">
        <v>82.21666666666664</v>
      </c>
      <c r="G20" s="316">
        <v>80.383333333333312</v>
      </c>
      <c r="H20" s="316">
        <v>78.666666666666629</v>
      </c>
      <c r="I20" s="316">
        <v>85.766666666666652</v>
      </c>
      <c r="J20" s="316">
        <v>87.48333333333332</v>
      </c>
      <c r="K20" s="316">
        <v>89.316666666666663</v>
      </c>
      <c r="L20" s="303">
        <v>85.65</v>
      </c>
      <c r="M20" s="303">
        <v>82.1</v>
      </c>
      <c r="N20" s="318">
        <v>36864000</v>
      </c>
      <c r="O20" s="319">
        <v>-3.5554509065222513E-2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2163.5</v>
      </c>
      <c r="E21" s="315">
        <v>2172.6833333333329</v>
      </c>
      <c r="F21" s="316">
        <v>2146.9166666666661</v>
      </c>
      <c r="G21" s="316">
        <v>2130.333333333333</v>
      </c>
      <c r="H21" s="316">
        <v>2104.5666666666662</v>
      </c>
      <c r="I21" s="316">
        <v>2189.266666666666</v>
      </c>
      <c r="J21" s="316">
        <v>2215.0333333333333</v>
      </c>
      <c r="K21" s="316">
        <v>2231.6166666666659</v>
      </c>
      <c r="L21" s="303">
        <v>2198.4499999999998</v>
      </c>
      <c r="M21" s="303">
        <v>2156.1</v>
      </c>
      <c r="N21" s="318">
        <v>3137400</v>
      </c>
      <c r="O21" s="319">
        <v>2.1289062500000001E-2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770.95</v>
      </c>
      <c r="E22" s="315">
        <v>767.94999999999993</v>
      </c>
      <c r="F22" s="316">
        <v>759.99999999999989</v>
      </c>
      <c r="G22" s="316">
        <v>749.05</v>
      </c>
      <c r="H22" s="316">
        <v>741.09999999999991</v>
      </c>
      <c r="I22" s="316">
        <v>778.89999999999986</v>
      </c>
      <c r="J22" s="316">
        <v>786.84999999999991</v>
      </c>
      <c r="K22" s="316">
        <v>797.79999999999984</v>
      </c>
      <c r="L22" s="303">
        <v>775.9</v>
      </c>
      <c r="M22" s="303">
        <v>757</v>
      </c>
      <c r="N22" s="318">
        <v>13047450</v>
      </c>
      <c r="O22" s="319">
        <v>1.2470071827613727E-3</v>
      </c>
    </row>
    <row r="23" spans="1:15" ht="15">
      <c r="A23" s="276">
        <v>13</v>
      </c>
      <c r="B23" s="386" t="s">
        <v>54</v>
      </c>
      <c r="C23" s="276" t="s">
        <v>55</v>
      </c>
      <c r="D23" s="315">
        <v>534.5</v>
      </c>
      <c r="E23" s="315">
        <v>532.6</v>
      </c>
      <c r="F23" s="316">
        <v>527.45000000000005</v>
      </c>
      <c r="G23" s="316">
        <v>520.4</v>
      </c>
      <c r="H23" s="316">
        <v>515.25</v>
      </c>
      <c r="I23" s="316">
        <v>539.65000000000009</v>
      </c>
      <c r="J23" s="316">
        <v>544.79999999999995</v>
      </c>
      <c r="K23" s="316">
        <v>551.85000000000014</v>
      </c>
      <c r="L23" s="303">
        <v>537.75</v>
      </c>
      <c r="M23" s="303">
        <v>525.54999999999995</v>
      </c>
      <c r="N23" s="318">
        <v>53538000</v>
      </c>
      <c r="O23" s="319">
        <v>2.241448872551217E-5</v>
      </c>
    </row>
    <row r="24" spans="1:15" ht="15">
      <c r="A24" s="276">
        <v>14</v>
      </c>
      <c r="B24" s="386" t="s">
        <v>44</v>
      </c>
      <c r="C24" s="276" t="s">
        <v>56</v>
      </c>
      <c r="D24" s="315">
        <v>2916.95</v>
      </c>
      <c r="E24" s="315">
        <v>2902.5666666666671</v>
      </c>
      <c r="F24" s="316">
        <v>2872.1333333333341</v>
      </c>
      <c r="G24" s="316">
        <v>2827.3166666666671</v>
      </c>
      <c r="H24" s="316">
        <v>2796.8833333333341</v>
      </c>
      <c r="I24" s="316">
        <v>2947.3833333333341</v>
      </c>
      <c r="J24" s="316">
        <v>2977.8166666666675</v>
      </c>
      <c r="K24" s="316">
        <v>3022.6333333333341</v>
      </c>
      <c r="L24" s="303">
        <v>2933</v>
      </c>
      <c r="M24" s="303">
        <v>2857.75</v>
      </c>
      <c r="N24" s="318">
        <v>2076500</v>
      </c>
      <c r="O24" s="319">
        <v>-4.2425639843209594E-2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5762.4</v>
      </c>
      <c r="E25" s="315">
        <v>5766.3499999999995</v>
      </c>
      <c r="F25" s="316">
        <v>5700.6999999999989</v>
      </c>
      <c r="G25" s="316">
        <v>5638.9999999999991</v>
      </c>
      <c r="H25" s="316">
        <v>5573.3499999999985</v>
      </c>
      <c r="I25" s="316">
        <v>5828.0499999999993</v>
      </c>
      <c r="J25" s="316">
        <v>5893.6999999999989</v>
      </c>
      <c r="K25" s="316">
        <v>5955.4</v>
      </c>
      <c r="L25" s="303">
        <v>5832</v>
      </c>
      <c r="M25" s="303">
        <v>5704.65</v>
      </c>
      <c r="N25" s="318">
        <v>1238250</v>
      </c>
      <c r="O25" s="319">
        <v>-1.1179876222798962E-2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3491.5</v>
      </c>
      <c r="E26" s="315">
        <v>3475.15</v>
      </c>
      <c r="F26" s="316">
        <v>3426.9500000000003</v>
      </c>
      <c r="G26" s="316">
        <v>3362.4</v>
      </c>
      <c r="H26" s="316">
        <v>3314.2000000000003</v>
      </c>
      <c r="I26" s="316">
        <v>3539.7000000000003</v>
      </c>
      <c r="J26" s="316">
        <v>3587.9</v>
      </c>
      <c r="K26" s="316">
        <v>3652.4500000000003</v>
      </c>
      <c r="L26" s="303">
        <v>3523.35</v>
      </c>
      <c r="M26" s="303">
        <v>3410.6</v>
      </c>
      <c r="N26" s="318">
        <v>4324250</v>
      </c>
      <c r="O26" s="319">
        <v>1.07520598375504E-2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1353.4</v>
      </c>
      <c r="E27" s="315">
        <v>1348.0500000000002</v>
      </c>
      <c r="F27" s="316">
        <v>1326.6500000000003</v>
      </c>
      <c r="G27" s="316">
        <v>1299.9000000000001</v>
      </c>
      <c r="H27" s="316">
        <v>1278.5000000000002</v>
      </c>
      <c r="I27" s="316">
        <v>1374.8000000000004</v>
      </c>
      <c r="J27" s="316">
        <v>1396.2</v>
      </c>
      <c r="K27" s="316">
        <v>1422.9500000000005</v>
      </c>
      <c r="L27" s="303">
        <v>1369.45</v>
      </c>
      <c r="M27" s="303">
        <v>1321.3</v>
      </c>
      <c r="N27" s="318">
        <v>1647200</v>
      </c>
      <c r="O27" s="319">
        <v>9.8426246999199787E-2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308.45</v>
      </c>
      <c r="E28" s="315">
        <v>309.63333333333333</v>
      </c>
      <c r="F28" s="316">
        <v>303.46666666666664</v>
      </c>
      <c r="G28" s="316">
        <v>298.48333333333329</v>
      </c>
      <c r="H28" s="316">
        <v>292.31666666666661</v>
      </c>
      <c r="I28" s="316">
        <v>314.61666666666667</v>
      </c>
      <c r="J28" s="316">
        <v>320.78333333333342</v>
      </c>
      <c r="K28" s="316">
        <v>325.76666666666671</v>
      </c>
      <c r="L28" s="303">
        <v>315.8</v>
      </c>
      <c r="M28" s="303">
        <v>304.64999999999998</v>
      </c>
      <c r="N28" s="318">
        <v>13003200</v>
      </c>
      <c r="O28" s="319">
        <v>-7.7747989276139406E-2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45.3</v>
      </c>
      <c r="E29" s="315">
        <v>45.033333333333331</v>
      </c>
      <c r="F29" s="316">
        <v>44.166666666666664</v>
      </c>
      <c r="G29" s="316">
        <v>43.033333333333331</v>
      </c>
      <c r="H29" s="316">
        <v>42.166666666666664</v>
      </c>
      <c r="I29" s="316">
        <v>46.166666666666664</v>
      </c>
      <c r="J29" s="316">
        <v>47.033333333333339</v>
      </c>
      <c r="K29" s="316">
        <v>48.166666666666664</v>
      </c>
      <c r="L29" s="303">
        <v>45.9</v>
      </c>
      <c r="M29" s="303">
        <v>43.9</v>
      </c>
      <c r="N29" s="318">
        <v>47828200</v>
      </c>
      <c r="O29" s="319">
        <v>-1.1644558880965125E-2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1302.8</v>
      </c>
      <c r="E30" s="315">
        <v>1306.5833333333333</v>
      </c>
      <c r="F30" s="316">
        <v>1294.1666666666665</v>
      </c>
      <c r="G30" s="316">
        <v>1285.5333333333333</v>
      </c>
      <c r="H30" s="316">
        <v>1273.1166666666666</v>
      </c>
      <c r="I30" s="316">
        <v>1315.2166666666665</v>
      </c>
      <c r="J30" s="316">
        <v>1327.633333333333</v>
      </c>
      <c r="K30" s="316">
        <v>1336.2666666666664</v>
      </c>
      <c r="L30" s="303">
        <v>1319</v>
      </c>
      <c r="M30" s="303">
        <v>1297.95</v>
      </c>
      <c r="N30" s="318">
        <v>1426150</v>
      </c>
      <c r="O30" s="319">
        <v>6.4449917898193765E-2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89.7</v>
      </c>
      <c r="E31" s="315">
        <v>89.733333333333334</v>
      </c>
      <c r="F31" s="316">
        <v>89.016666666666666</v>
      </c>
      <c r="G31" s="316">
        <v>88.333333333333329</v>
      </c>
      <c r="H31" s="316">
        <v>87.61666666666666</v>
      </c>
      <c r="I31" s="316">
        <v>90.416666666666671</v>
      </c>
      <c r="J31" s="316">
        <v>91.13333333333334</v>
      </c>
      <c r="K31" s="316">
        <v>91.816666666666677</v>
      </c>
      <c r="L31" s="303">
        <v>90.45</v>
      </c>
      <c r="M31" s="303">
        <v>89.05</v>
      </c>
      <c r="N31" s="318">
        <v>30985200</v>
      </c>
      <c r="O31" s="319">
        <v>7.6618882847256549E-3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632.35</v>
      </c>
      <c r="E32" s="315">
        <v>631.85</v>
      </c>
      <c r="F32" s="316">
        <v>626.75</v>
      </c>
      <c r="G32" s="316">
        <v>621.15</v>
      </c>
      <c r="H32" s="316">
        <v>616.04999999999995</v>
      </c>
      <c r="I32" s="316">
        <v>637.45000000000005</v>
      </c>
      <c r="J32" s="316">
        <v>642.55000000000018</v>
      </c>
      <c r="K32" s="316">
        <v>648.15000000000009</v>
      </c>
      <c r="L32" s="303">
        <v>636.95000000000005</v>
      </c>
      <c r="M32" s="303">
        <v>626.25</v>
      </c>
      <c r="N32" s="318">
        <v>3465000</v>
      </c>
      <c r="O32" s="319">
        <v>5.4261091605489944E-3</v>
      </c>
    </row>
    <row r="33" spans="1:15" ht="15">
      <c r="A33" s="276">
        <v>23</v>
      </c>
      <c r="B33" s="386" t="s">
        <v>44</v>
      </c>
      <c r="C33" s="276" t="s">
        <v>67</v>
      </c>
      <c r="D33" s="315">
        <v>459.2</v>
      </c>
      <c r="E33" s="315">
        <v>458.5333333333333</v>
      </c>
      <c r="F33" s="316">
        <v>453.91666666666663</v>
      </c>
      <c r="G33" s="316">
        <v>448.63333333333333</v>
      </c>
      <c r="H33" s="316">
        <v>444.01666666666665</v>
      </c>
      <c r="I33" s="316">
        <v>463.81666666666661</v>
      </c>
      <c r="J33" s="316">
        <v>468.43333333333328</v>
      </c>
      <c r="K33" s="316">
        <v>473.71666666666658</v>
      </c>
      <c r="L33" s="303">
        <v>463.15</v>
      </c>
      <c r="M33" s="303">
        <v>453.25</v>
      </c>
      <c r="N33" s="318">
        <v>5758500</v>
      </c>
      <c r="O33" s="319">
        <v>-1.3364173734258545E-2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455.1</v>
      </c>
      <c r="E34" s="315">
        <v>455.16666666666669</v>
      </c>
      <c r="F34" s="316">
        <v>449.13333333333338</v>
      </c>
      <c r="G34" s="316">
        <v>443.16666666666669</v>
      </c>
      <c r="H34" s="316">
        <v>437.13333333333338</v>
      </c>
      <c r="I34" s="316">
        <v>461.13333333333338</v>
      </c>
      <c r="J34" s="316">
        <v>467.16666666666669</v>
      </c>
      <c r="K34" s="316">
        <v>473.13333333333338</v>
      </c>
      <c r="L34" s="303">
        <v>461.2</v>
      </c>
      <c r="M34" s="303">
        <v>449.2</v>
      </c>
      <c r="N34" s="318">
        <v>103230270</v>
      </c>
      <c r="O34" s="319">
        <v>-8.5509590940605496E-3</v>
      </c>
    </row>
    <row r="35" spans="1:15" ht="15">
      <c r="A35" s="276">
        <v>25</v>
      </c>
      <c r="B35" s="386" t="s">
        <v>64</v>
      </c>
      <c r="C35" s="276" t="s">
        <v>70</v>
      </c>
      <c r="D35" s="315">
        <v>28.1</v>
      </c>
      <c r="E35" s="315">
        <v>28.033333333333335</v>
      </c>
      <c r="F35" s="316">
        <v>27.766666666666669</v>
      </c>
      <c r="G35" s="316">
        <v>27.433333333333334</v>
      </c>
      <c r="H35" s="316">
        <v>27.166666666666668</v>
      </c>
      <c r="I35" s="316">
        <v>28.366666666666671</v>
      </c>
      <c r="J35" s="316">
        <v>28.633333333333336</v>
      </c>
      <c r="K35" s="316">
        <v>28.966666666666672</v>
      </c>
      <c r="L35" s="303">
        <v>28.3</v>
      </c>
      <c r="M35" s="303">
        <v>27.7</v>
      </c>
      <c r="N35" s="318">
        <v>58779000</v>
      </c>
      <c r="O35" s="319">
        <v>1.5233949945593036E-2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407.45</v>
      </c>
      <c r="E36" s="315">
        <v>407.5</v>
      </c>
      <c r="F36" s="316">
        <v>402.05</v>
      </c>
      <c r="G36" s="316">
        <v>396.65000000000003</v>
      </c>
      <c r="H36" s="316">
        <v>391.20000000000005</v>
      </c>
      <c r="I36" s="316">
        <v>412.9</v>
      </c>
      <c r="J36" s="316">
        <v>418.35</v>
      </c>
      <c r="K36" s="316">
        <v>423.74999999999994</v>
      </c>
      <c r="L36" s="303">
        <v>412.95</v>
      </c>
      <c r="M36" s="303">
        <v>402.1</v>
      </c>
      <c r="N36" s="318">
        <v>11874900</v>
      </c>
      <c r="O36" s="319">
        <v>7.0216500877706258E-3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11867</v>
      </c>
      <c r="E37" s="315">
        <v>11848.766666666668</v>
      </c>
      <c r="F37" s="316">
        <v>11591.733333333337</v>
      </c>
      <c r="G37" s="316">
        <v>11316.466666666669</v>
      </c>
      <c r="H37" s="316">
        <v>11059.433333333338</v>
      </c>
      <c r="I37" s="316">
        <v>12124.033333333336</v>
      </c>
      <c r="J37" s="316">
        <v>12381.066666666666</v>
      </c>
      <c r="K37" s="316">
        <v>12656.333333333336</v>
      </c>
      <c r="L37" s="303">
        <v>12105.8</v>
      </c>
      <c r="M37" s="303">
        <v>11573.5</v>
      </c>
      <c r="N37" s="318">
        <v>154350</v>
      </c>
      <c r="O37" s="319">
        <v>-1.6252390057361378E-2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350.85</v>
      </c>
      <c r="E38" s="315">
        <v>352.38333333333338</v>
      </c>
      <c r="F38" s="316">
        <v>347.76666666666677</v>
      </c>
      <c r="G38" s="316">
        <v>344.68333333333339</v>
      </c>
      <c r="H38" s="316">
        <v>340.06666666666678</v>
      </c>
      <c r="I38" s="316">
        <v>355.46666666666675</v>
      </c>
      <c r="J38" s="316">
        <v>360.08333333333343</v>
      </c>
      <c r="K38" s="316">
        <v>363.16666666666674</v>
      </c>
      <c r="L38" s="303">
        <v>357</v>
      </c>
      <c r="M38" s="303">
        <v>349.3</v>
      </c>
      <c r="N38" s="318">
        <v>18973800</v>
      </c>
      <c r="O38" s="319">
        <v>-8.7280284007273362E-2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3418.3</v>
      </c>
      <c r="E39" s="315">
        <v>3428.6333333333332</v>
      </c>
      <c r="F39" s="316">
        <v>3394.6666666666665</v>
      </c>
      <c r="G39" s="316">
        <v>3371.0333333333333</v>
      </c>
      <c r="H39" s="316">
        <v>3337.0666666666666</v>
      </c>
      <c r="I39" s="316">
        <v>3452.2666666666664</v>
      </c>
      <c r="J39" s="316">
        <v>3486.2333333333336</v>
      </c>
      <c r="K39" s="316">
        <v>3509.8666666666663</v>
      </c>
      <c r="L39" s="303">
        <v>3462.6</v>
      </c>
      <c r="M39" s="303">
        <v>3405</v>
      </c>
      <c r="N39" s="318">
        <v>1246200</v>
      </c>
      <c r="O39" s="319">
        <v>1.037781741527485E-2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439.5</v>
      </c>
      <c r="E40" s="315">
        <v>437.75</v>
      </c>
      <c r="F40" s="316">
        <v>419.8</v>
      </c>
      <c r="G40" s="316">
        <v>400.1</v>
      </c>
      <c r="H40" s="316">
        <v>382.15000000000003</v>
      </c>
      <c r="I40" s="316">
        <v>457.45</v>
      </c>
      <c r="J40" s="316">
        <v>475.40000000000003</v>
      </c>
      <c r="K40" s="316">
        <v>495.09999999999997</v>
      </c>
      <c r="L40" s="303">
        <v>455.7</v>
      </c>
      <c r="M40" s="303">
        <v>418.05</v>
      </c>
      <c r="N40" s="318">
        <v>6230400</v>
      </c>
      <c r="O40" s="319">
        <v>1.9438444924406047E-2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88.3</v>
      </c>
      <c r="E41" s="315">
        <v>87.816666666666663</v>
      </c>
      <c r="F41" s="316">
        <v>86.73333333333332</v>
      </c>
      <c r="G41" s="316">
        <v>85.166666666666657</v>
      </c>
      <c r="H41" s="316">
        <v>84.083333333333314</v>
      </c>
      <c r="I41" s="316">
        <v>89.383333333333326</v>
      </c>
      <c r="J41" s="316">
        <v>90.466666666666669</v>
      </c>
      <c r="K41" s="316">
        <v>92.033333333333331</v>
      </c>
      <c r="L41" s="303">
        <v>88.9</v>
      </c>
      <c r="M41" s="303">
        <v>86.25</v>
      </c>
      <c r="N41" s="318">
        <v>13896600</v>
      </c>
      <c r="O41" s="319">
        <v>-2.0041182443867767E-2</v>
      </c>
    </row>
    <row r="42" spans="1:15" ht="15">
      <c r="A42" s="276">
        <v>32</v>
      </c>
      <c r="B42" s="386" t="s">
        <v>57</v>
      </c>
      <c r="C42" s="276" t="s">
        <v>82</v>
      </c>
      <c r="D42" s="315">
        <v>294.05</v>
      </c>
      <c r="E42" s="315">
        <v>292.08333333333331</v>
      </c>
      <c r="F42" s="316">
        <v>288.16666666666663</v>
      </c>
      <c r="G42" s="316">
        <v>282.2833333333333</v>
      </c>
      <c r="H42" s="316">
        <v>278.36666666666662</v>
      </c>
      <c r="I42" s="316">
        <v>297.96666666666664</v>
      </c>
      <c r="J42" s="316">
        <v>301.88333333333327</v>
      </c>
      <c r="K42" s="316">
        <v>307.76666666666665</v>
      </c>
      <c r="L42" s="303">
        <v>296</v>
      </c>
      <c r="M42" s="303">
        <v>286.2</v>
      </c>
      <c r="N42" s="318">
        <v>6105000</v>
      </c>
      <c r="O42" s="319">
        <v>-2.5927403270841642E-2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762.8</v>
      </c>
      <c r="E43" s="315">
        <v>763.08333333333337</v>
      </c>
      <c r="F43" s="316">
        <v>752.41666666666674</v>
      </c>
      <c r="G43" s="316">
        <v>742.03333333333342</v>
      </c>
      <c r="H43" s="316">
        <v>731.36666666666679</v>
      </c>
      <c r="I43" s="316">
        <v>773.4666666666667</v>
      </c>
      <c r="J43" s="316">
        <v>784.13333333333344</v>
      </c>
      <c r="K43" s="316">
        <v>794.51666666666665</v>
      </c>
      <c r="L43" s="303">
        <v>773.75</v>
      </c>
      <c r="M43" s="303">
        <v>752.7</v>
      </c>
      <c r="N43" s="318">
        <v>16055000</v>
      </c>
      <c r="O43" s="319">
        <v>5.4114032092864459E-2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116.3</v>
      </c>
      <c r="E44" s="315">
        <v>116.48333333333333</v>
      </c>
      <c r="F44" s="316">
        <v>115.66666666666667</v>
      </c>
      <c r="G44" s="316">
        <v>115.03333333333333</v>
      </c>
      <c r="H44" s="316">
        <v>114.21666666666667</v>
      </c>
      <c r="I44" s="316">
        <v>117.11666666666667</v>
      </c>
      <c r="J44" s="316">
        <v>117.93333333333334</v>
      </c>
      <c r="K44" s="316">
        <v>118.56666666666668</v>
      </c>
      <c r="L44" s="303">
        <v>117.3</v>
      </c>
      <c r="M44" s="303">
        <v>115.85</v>
      </c>
      <c r="N44" s="318">
        <v>37078300</v>
      </c>
      <c r="O44" s="319">
        <v>-6.1045002519695406E-2</v>
      </c>
    </row>
    <row r="45" spans="1:15" ht="15">
      <c r="A45" s="276">
        <v>35</v>
      </c>
      <c r="B45" s="417" t="s">
        <v>107</v>
      </c>
      <c r="C45" s="276" t="s">
        <v>3634</v>
      </c>
      <c r="D45" s="315">
        <v>2135.4</v>
      </c>
      <c r="E45" s="315">
        <v>2132.9833333333336</v>
      </c>
      <c r="F45" s="316">
        <v>2089.8166666666671</v>
      </c>
      <c r="G45" s="316">
        <v>2044.2333333333336</v>
      </c>
      <c r="H45" s="316">
        <v>2001.0666666666671</v>
      </c>
      <c r="I45" s="316">
        <v>2178.5666666666671</v>
      </c>
      <c r="J45" s="316">
        <v>2221.7333333333331</v>
      </c>
      <c r="K45" s="316">
        <v>2267.3166666666671</v>
      </c>
      <c r="L45" s="303">
        <v>2176.15</v>
      </c>
      <c r="M45" s="303">
        <v>2087.4</v>
      </c>
      <c r="N45" s="318">
        <v>474375</v>
      </c>
      <c r="O45" s="319">
        <v>7.9681274900398405E-3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1492.95</v>
      </c>
      <c r="E46" s="315">
        <v>1503.4833333333333</v>
      </c>
      <c r="F46" s="316">
        <v>1478.4666666666667</v>
      </c>
      <c r="G46" s="316">
        <v>1463.9833333333333</v>
      </c>
      <c r="H46" s="316">
        <v>1438.9666666666667</v>
      </c>
      <c r="I46" s="316">
        <v>1517.9666666666667</v>
      </c>
      <c r="J46" s="316">
        <v>1542.9833333333336</v>
      </c>
      <c r="K46" s="316">
        <v>1557.4666666666667</v>
      </c>
      <c r="L46" s="303">
        <v>1528.5</v>
      </c>
      <c r="M46" s="303">
        <v>1489</v>
      </c>
      <c r="N46" s="318">
        <v>2545200</v>
      </c>
      <c r="O46" s="319">
        <v>-6.0142154182613447E-3</v>
      </c>
    </row>
    <row r="47" spans="1:15" ht="15">
      <c r="A47" s="276">
        <v>37</v>
      </c>
      <c r="B47" s="386" t="s">
        <v>39</v>
      </c>
      <c r="C47" s="276" t="s">
        <v>86</v>
      </c>
      <c r="D47" s="315">
        <v>396.3</v>
      </c>
      <c r="E47" s="315">
        <v>396.38333333333338</v>
      </c>
      <c r="F47" s="316">
        <v>392.01666666666677</v>
      </c>
      <c r="G47" s="316">
        <v>387.73333333333341</v>
      </c>
      <c r="H47" s="316">
        <v>383.36666666666679</v>
      </c>
      <c r="I47" s="316">
        <v>400.66666666666674</v>
      </c>
      <c r="J47" s="316">
        <v>405.03333333333342</v>
      </c>
      <c r="K47" s="316">
        <v>409.31666666666672</v>
      </c>
      <c r="L47" s="303">
        <v>400.75</v>
      </c>
      <c r="M47" s="303">
        <v>392.1</v>
      </c>
      <c r="N47" s="318">
        <v>5117262</v>
      </c>
      <c r="O47" s="319">
        <v>-3.2219923145137455E-2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447.2</v>
      </c>
      <c r="E48" s="315">
        <v>446.09999999999997</v>
      </c>
      <c r="F48" s="316">
        <v>439.84999999999991</v>
      </c>
      <c r="G48" s="316">
        <v>432.49999999999994</v>
      </c>
      <c r="H48" s="316">
        <v>426.24999999999989</v>
      </c>
      <c r="I48" s="316">
        <v>453.44999999999993</v>
      </c>
      <c r="J48" s="316">
        <v>459.70000000000005</v>
      </c>
      <c r="K48" s="316">
        <v>467.04999999999995</v>
      </c>
      <c r="L48" s="303">
        <v>452.35</v>
      </c>
      <c r="M48" s="303">
        <v>438.75</v>
      </c>
      <c r="N48" s="318">
        <v>1384800</v>
      </c>
      <c r="O48" s="319">
        <v>-7.9010375099760569E-2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516.20000000000005</v>
      </c>
      <c r="E49" s="315">
        <v>516.4</v>
      </c>
      <c r="F49" s="316">
        <v>508.84999999999991</v>
      </c>
      <c r="G49" s="316">
        <v>501.49999999999994</v>
      </c>
      <c r="H49" s="316">
        <v>493.94999999999987</v>
      </c>
      <c r="I49" s="316">
        <v>523.75</v>
      </c>
      <c r="J49" s="316">
        <v>531.29999999999995</v>
      </c>
      <c r="K49" s="316">
        <v>538.65</v>
      </c>
      <c r="L49" s="303">
        <v>523.95000000000005</v>
      </c>
      <c r="M49" s="303">
        <v>509.05</v>
      </c>
      <c r="N49" s="318">
        <v>14195000</v>
      </c>
      <c r="O49" s="319">
        <v>9.035045607297168E-2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3095.7</v>
      </c>
      <c r="E50" s="315">
        <v>3093.3000000000006</v>
      </c>
      <c r="F50" s="316">
        <v>3062.9500000000012</v>
      </c>
      <c r="G50" s="316">
        <v>3030.2000000000007</v>
      </c>
      <c r="H50" s="316">
        <v>2999.8500000000013</v>
      </c>
      <c r="I50" s="316">
        <v>3126.0500000000011</v>
      </c>
      <c r="J50" s="316">
        <v>3156.4000000000005</v>
      </c>
      <c r="K50" s="316">
        <v>3189.150000000001</v>
      </c>
      <c r="L50" s="303">
        <v>3123.65</v>
      </c>
      <c r="M50" s="303">
        <v>3060.55</v>
      </c>
      <c r="N50" s="318">
        <v>3180800</v>
      </c>
      <c r="O50" s="319">
        <v>-2.0569035595516691E-2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163.75</v>
      </c>
      <c r="E51" s="315">
        <v>165.29999999999998</v>
      </c>
      <c r="F51" s="316">
        <v>161.34999999999997</v>
      </c>
      <c r="G51" s="316">
        <v>158.94999999999999</v>
      </c>
      <c r="H51" s="316">
        <v>154.99999999999997</v>
      </c>
      <c r="I51" s="316">
        <v>167.69999999999996</v>
      </c>
      <c r="J51" s="316">
        <v>171.64999999999995</v>
      </c>
      <c r="K51" s="316">
        <v>174.04999999999995</v>
      </c>
      <c r="L51" s="303">
        <v>169.25</v>
      </c>
      <c r="M51" s="303">
        <v>162.9</v>
      </c>
      <c r="N51" s="318">
        <v>25888500</v>
      </c>
      <c r="O51" s="319">
        <v>-3.6714145383104128E-2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4898.6499999999996</v>
      </c>
      <c r="E52" s="315">
        <v>4897.2999999999993</v>
      </c>
      <c r="F52" s="316">
        <v>4852.6499999999987</v>
      </c>
      <c r="G52" s="316">
        <v>4806.6499999999996</v>
      </c>
      <c r="H52" s="316">
        <v>4761.9999999999991</v>
      </c>
      <c r="I52" s="316">
        <v>4943.2999999999984</v>
      </c>
      <c r="J52" s="316">
        <v>4987.95</v>
      </c>
      <c r="K52" s="316">
        <v>5033.949999999998</v>
      </c>
      <c r="L52" s="303">
        <v>4941.95</v>
      </c>
      <c r="M52" s="303">
        <v>4851.3</v>
      </c>
      <c r="N52" s="318">
        <v>3228000</v>
      </c>
      <c r="O52" s="319">
        <v>1.4217264943837876E-2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2098.0500000000002</v>
      </c>
      <c r="E53" s="315">
        <v>2086.6833333333334</v>
      </c>
      <c r="F53" s="316">
        <v>2052.8666666666668</v>
      </c>
      <c r="G53" s="316">
        <v>2007.6833333333334</v>
      </c>
      <c r="H53" s="316">
        <v>1973.8666666666668</v>
      </c>
      <c r="I53" s="316">
        <v>2131.8666666666668</v>
      </c>
      <c r="J53" s="316">
        <v>2165.6833333333334</v>
      </c>
      <c r="K53" s="316">
        <v>2210.8666666666668</v>
      </c>
      <c r="L53" s="303">
        <v>2120.5</v>
      </c>
      <c r="M53" s="303">
        <v>2041.5</v>
      </c>
      <c r="N53" s="318">
        <v>2354450</v>
      </c>
      <c r="O53" s="319">
        <v>-3.4309503301751365E-2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1232.9000000000001</v>
      </c>
      <c r="E54" s="315">
        <v>1232.8999999999999</v>
      </c>
      <c r="F54" s="316">
        <v>1205.9999999999998</v>
      </c>
      <c r="G54" s="316">
        <v>1179.0999999999999</v>
      </c>
      <c r="H54" s="316">
        <v>1152.1999999999998</v>
      </c>
      <c r="I54" s="316">
        <v>1259.7999999999997</v>
      </c>
      <c r="J54" s="316">
        <v>1286.6999999999998</v>
      </c>
      <c r="K54" s="316">
        <v>1313.5999999999997</v>
      </c>
      <c r="L54" s="303">
        <v>1259.8</v>
      </c>
      <c r="M54" s="303">
        <v>1206</v>
      </c>
      <c r="N54" s="318">
        <v>2941950</v>
      </c>
      <c r="O54" s="319">
        <v>-0.1052191368350619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160.30000000000001</v>
      </c>
      <c r="E55" s="315">
        <v>160.81666666666666</v>
      </c>
      <c r="F55" s="316">
        <v>159.28333333333333</v>
      </c>
      <c r="G55" s="316">
        <v>158.26666666666668</v>
      </c>
      <c r="H55" s="316">
        <v>156.73333333333335</v>
      </c>
      <c r="I55" s="316">
        <v>161.83333333333331</v>
      </c>
      <c r="J55" s="316">
        <v>163.36666666666662</v>
      </c>
      <c r="K55" s="316">
        <v>164.3833333333333</v>
      </c>
      <c r="L55" s="303">
        <v>162.35</v>
      </c>
      <c r="M55" s="303">
        <v>159.80000000000001</v>
      </c>
      <c r="N55" s="318">
        <v>10058400</v>
      </c>
      <c r="O55" s="319">
        <v>-5.957590037024571E-2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53.6</v>
      </c>
      <c r="E56" s="315">
        <v>53.15</v>
      </c>
      <c r="F56" s="316">
        <v>52.449999999999996</v>
      </c>
      <c r="G56" s="316">
        <v>51.3</v>
      </c>
      <c r="H56" s="316">
        <v>50.599999999999994</v>
      </c>
      <c r="I56" s="316">
        <v>54.3</v>
      </c>
      <c r="J56" s="316">
        <v>55</v>
      </c>
      <c r="K56" s="316">
        <v>56.15</v>
      </c>
      <c r="L56" s="303">
        <v>53.85</v>
      </c>
      <c r="M56" s="303">
        <v>52</v>
      </c>
      <c r="N56" s="318">
        <v>84357500</v>
      </c>
      <c r="O56" s="319">
        <v>-6.3298096782073779E-2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84.3</v>
      </c>
      <c r="E57" s="315">
        <v>84.65</v>
      </c>
      <c r="F57" s="316">
        <v>83.550000000000011</v>
      </c>
      <c r="G57" s="316">
        <v>82.800000000000011</v>
      </c>
      <c r="H57" s="316">
        <v>81.700000000000017</v>
      </c>
      <c r="I57" s="316">
        <v>85.4</v>
      </c>
      <c r="J57" s="316">
        <v>86.5</v>
      </c>
      <c r="K57" s="316">
        <v>87.25</v>
      </c>
      <c r="L57" s="303">
        <v>85.75</v>
      </c>
      <c r="M57" s="303">
        <v>83.9</v>
      </c>
      <c r="N57" s="318">
        <v>24265800</v>
      </c>
      <c r="O57" s="319">
        <v>4.2918454935622317E-3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485.3</v>
      </c>
      <c r="E58" s="315">
        <v>481.48333333333335</v>
      </c>
      <c r="F58" s="316">
        <v>474.56666666666672</v>
      </c>
      <c r="G58" s="316">
        <v>463.83333333333337</v>
      </c>
      <c r="H58" s="316">
        <v>456.91666666666674</v>
      </c>
      <c r="I58" s="316">
        <v>492.2166666666667</v>
      </c>
      <c r="J58" s="316">
        <v>499.13333333333333</v>
      </c>
      <c r="K58" s="316">
        <v>509.86666666666667</v>
      </c>
      <c r="L58" s="303">
        <v>488.4</v>
      </c>
      <c r="M58" s="303">
        <v>470.75</v>
      </c>
      <c r="N58" s="318">
        <v>6421600</v>
      </c>
      <c r="O58" s="319">
        <v>3.1209602954755309E-2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23.3</v>
      </c>
      <c r="E59" s="315">
        <v>23.400000000000002</v>
      </c>
      <c r="F59" s="316">
        <v>23.150000000000006</v>
      </c>
      <c r="G59" s="316">
        <v>23.000000000000004</v>
      </c>
      <c r="H59" s="316">
        <v>22.750000000000007</v>
      </c>
      <c r="I59" s="316">
        <v>23.550000000000004</v>
      </c>
      <c r="J59" s="316">
        <v>23.799999999999997</v>
      </c>
      <c r="K59" s="316">
        <v>23.950000000000003</v>
      </c>
      <c r="L59" s="303">
        <v>23.65</v>
      </c>
      <c r="M59" s="303">
        <v>23.25</v>
      </c>
      <c r="N59" s="318">
        <v>66037500</v>
      </c>
      <c r="O59" s="319">
        <v>7.206588881262869E-3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669.35</v>
      </c>
      <c r="E60" s="315">
        <v>666.68333333333339</v>
      </c>
      <c r="F60" s="316">
        <v>661.76666666666677</v>
      </c>
      <c r="G60" s="316">
        <v>654.18333333333339</v>
      </c>
      <c r="H60" s="316">
        <v>649.26666666666677</v>
      </c>
      <c r="I60" s="316">
        <v>674.26666666666677</v>
      </c>
      <c r="J60" s="316">
        <v>679.18333333333328</v>
      </c>
      <c r="K60" s="316">
        <v>686.76666666666677</v>
      </c>
      <c r="L60" s="303">
        <v>671.6</v>
      </c>
      <c r="M60" s="303">
        <v>659.1</v>
      </c>
      <c r="N60" s="318">
        <v>4536000</v>
      </c>
      <c r="O60" s="319">
        <v>-2.2203061004526837E-2</v>
      </c>
    </row>
    <row r="61" spans="1:15" ht="15">
      <c r="A61" s="276">
        <v>51</v>
      </c>
      <c r="B61" s="417" t="s">
        <v>39</v>
      </c>
      <c r="C61" s="276" t="s">
        <v>248</v>
      </c>
      <c r="D61" s="315">
        <v>1025.9000000000001</v>
      </c>
      <c r="E61" s="315">
        <v>1056.6166666666666</v>
      </c>
      <c r="F61" s="316">
        <v>984.38333333333321</v>
      </c>
      <c r="G61" s="316">
        <v>942.86666666666667</v>
      </c>
      <c r="H61" s="316">
        <v>870.63333333333333</v>
      </c>
      <c r="I61" s="316">
        <v>1098.1333333333332</v>
      </c>
      <c r="J61" s="316">
        <v>1170.3666666666663</v>
      </c>
      <c r="K61" s="316">
        <v>1211.883333333333</v>
      </c>
      <c r="L61" s="303">
        <v>1128.8499999999999</v>
      </c>
      <c r="M61" s="303">
        <v>1015.1</v>
      </c>
      <c r="N61" s="318">
        <v>1147250</v>
      </c>
      <c r="O61" s="319">
        <v>7.2296476306196844E-2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794.5</v>
      </c>
      <c r="E62" s="315">
        <v>795.43333333333339</v>
      </c>
      <c r="F62" s="316">
        <v>788.91666666666674</v>
      </c>
      <c r="G62" s="316">
        <v>783.33333333333337</v>
      </c>
      <c r="H62" s="316">
        <v>776.81666666666672</v>
      </c>
      <c r="I62" s="316">
        <v>801.01666666666677</v>
      </c>
      <c r="J62" s="316">
        <v>807.53333333333342</v>
      </c>
      <c r="K62" s="316">
        <v>813.11666666666679</v>
      </c>
      <c r="L62" s="303">
        <v>801.95</v>
      </c>
      <c r="M62" s="303">
        <v>789.85</v>
      </c>
      <c r="N62" s="318">
        <v>18633300</v>
      </c>
      <c r="O62" s="319">
        <v>8.8987192016871559E-3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785.5</v>
      </c>
      <c r="E63" s="315">
        <v>795.75</v>
      </c>
      <c r="F63" s="316">
        <v>770.85</v>
      </c>
      <c r="G63" s="316">
        <v>756.2</v>
      </c>
      <c r="H63" s="316">
        <v>731.30000000000007</v>
      </c>
      <c r="I63" s="316">
        <v>810.4</v>
      </c>
      <c r="J63" s="316">
        <v>835.30000000000007</v>
      </c>
      <c r="K63" s="316">
        <v>849.94999999999993</v>
      </c>
      <c r="L63" s="303">
        <v>820.65</v>
      </c>
      <c r="M63" s="303">
        <v>781.1</v>
      </c>
      <c r="N63" s="318">
        <v>5094000</v>
      </c>
      <c r="O63" s="319">
        <v>7.9145231499802137E-3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817.6</v>
      </c>
      <c r="E64" s="315">
        <v>822.76666666666677</v>
      </c>
      <c r="F64" s="316">
        <v>810.98333333333358</v>
      </c>
      <c r="G64" s="316">
        <v>804.36666666666679</v>
      </c>
      <c r="H64" s="316">
        <v>792.5833333333336</v>
      </c>
      <c r="I64" s="316">
        <v>829.38333333333355</v>
      </c>
      <c r="J64" s="316">
        <v>841.16666666666663</v>
      </c>
      <c r="K64" s="316">
        <v>847.78333333333353</v>
      </c>
      <c r="L64" s="303">
        <v>834.55</v>
      </c>
      <c r="M64" s="303">
        <v>816.15</v>
      </c>
      <c r="N64" s="318">
        <v>15379700</v>
      </c>
      <c r="O64" s="319">
        <v>4.0490623224095475E-2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2132.5</v>
      </c>
      <c r="E65" s="315">
        <v>2102.9666666666667</v>
      </c>
      <c r="F65" s="316">
        <v>2064.5333333333333</v>
      </c>
      <c r="G65" s="316">
        <v>1996.5666666666666</v>
      </c>
      <c r="H65" s="316">
        <v>1958.1333333333332</v>
      </c>
      <c r="I65" s="316">
        <v>2170.9333333333334</v>
      </c>
      <c r="J65" s="316">
        <v>2209.3666666666668</v>
      </c>
      <c r="K65" s="316">
        <v>2277.3333333333335</v>
      </c>
      <c r="L65" s="303">
        <v>2141.4</v>
      </c>
      <c r="M65" s="303">
        <v>2035</v>
      </c>
      <c r="N65" s="318">
        <v>24978900</v>
      </c>
      <c r="O65" s="319">
        <v>3.7128563679103129E-3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1246.8499999999999</v>
      </c>
      <c r="E66" s="315">
        <v>1240.4666666666667</v>
      </c>
      <c r="F66" s="316">
        <v>1231.0333333333333</v>
      </c>
      <c r="G66" s="316">
        <v>1215.2166666666667</v>
      </c>
      <c r="H66" s="316">
        <v>1205.7833333333333</v>
      </c>
      <c r="I66" s="316">
        <v>1256.2833333333333</v>
      </c>
      <c r="J66" s="316">
        <v>1265.7166666666667</v>
      </c>
      <c r="K66" s="316">
        <v>1281.5333333333333</v>
      </c>
      <c r="L66" s="303">
        <v>1249.9000000000001</v>
      </c>
      <c r="M66" s="303">
        <v>1224.6500000000001</v>
      </c>
      <c r="N66" s="318">
        <v>35776950</v>
      </c>
      <c r="O66" s="319">
        <v>-1.0962444883685571E-2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600.45000000000005</v>
      </c>
      <c r="E67" s="315">
        <v>598.7833333333333</v>
      </c>
      <c r="F67" s="316">
        <v>593.81666666666661</v>
      </c>
      <c r="G67" s="316">
        <v>587.18333333333328</v>
      </c>
      <c r="H67" s="316">
        <v>582.21666666666658</v>
      </c>
      <c r="I67" s="316">
        <v>605.41666666666663</v>
      </c>
      <c r="J67" s="316">
        <v>610.38333333333333</v>
      </c>
      <c r="K67" s="316">
        <v>617.01666666666665</v>
      </c>
      <c r="L67" s="303">
        <v>603.75</v>
      </c>
      <c r="M67" s="303">
        <v>592.15</v>
      </c>
      <c r="N67" s="318">
        <v>10620500</v>
      </c>
      <c r="O67" s="319">
        <v>5.7291666666666663E-3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2934.05</v>
      </c>
      <c r="E68" s="315">
        <v>2909.3333333333335</v>
      </c>
      <c r="F68" s="316">
        <v>2872.7166666666672</v>
      </c>
      <c r="G68" s="316">
        <v>2811.3833333333337</v>
      </c>
      <c r="H68" s="316">
        <v>2774.7666666666673</v>
      </c>
      <c r="I68" s="316">
        <v>2970.666666666667</v>
      </c>
      <c r="J68" s="316">
        <v>3007.2833333333328</v>
      </c>
      <c r="K68" s="316">
        <v>3068.6166666666668</v>
      </c>
      <c r="L68" s="303">
        <v>2945.95</v>
      </c>
      <c r="M68" s="303">
        <v>2848</v>
      </c>
      <c r="N68" s="318">
        <v>2774400</v>
      </c>
      <c r="O68" s="319">
        <v>-8.18109610802224E-2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179.85</v>
      </c>
      <c r="E69" s="315">
        <v>177.48333333333335</v>
      </c>
      <c r="F69" s="316">
        <v>174.7166666666667</v>
      </c>
      <c r="G69" s="316">
        <v>169.58333333333334</v>
      </c>
      <c r="H69" s="316">
        <v>166.81666666666669</v>
      </c>
      <c r="I69" s="316">
        <v>182.6166666666667</v>
      </c>
      <c r="J69" s="316">
        <v>185.38333333333335</v>
      </c>
      <c r="K69" s="316">
        <v>190.51666666666671</v>
      </c>
      <c r="L69" s="303">
        <v>180.25</v>
      </c>
      <c r="M69" s="303">
        <v>172.35</v>
      </c>
      <c r="N69" s="318">
        <v>28027400</v>
      </c>
      <c r="O69" s="319">
        <v>-6.0806916426512966E-2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185.85</v>
      </c>
      <c r="E70" s="315">
        <v>187.08333333333334</v>
      </c>
      <c r="F70" s="316">
        <v>182.9666666666667</v>
      </c>
      <c r="G70" s="316">
        <v>180.08333333333334</v>
      </c>
      <c r="H70" s="316">
        <v>175.9666666666667</v>
      </c>
      <c r="I70" s="316">
        <v>189.9666666666667</v>
      </c>
      <c r="J70" s="316">
        <v>194.08333333333331</v>
      </c>
      <c r="K70" s="316">
        <v>196.9666666666667</v>
      </c>
      <c r="L70" s="303">
        <v>191.2</v>
      </c>
      <c r="M70" s="303">
        <v>184.2</v>
      </c>
      <c r="N70" s="318">
        <v>29794500</v>
      </c>
      <c r="O70" s="319">
        <v>1.2664035973203635E-2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2063</v>
      </c>
      <c r="E71" s="315">
        <v>2070.2166666666667</v>
      </c>
      <c r="F71" s="316">
        <v>2045.4333333333334</v>
      </c>
      <c r="G71" s="316">
        <v>2027.8666666666668</v>
      </c>
      <c r="H71" s="316">
        <v>2003.0833333333335</v>
      </c>
      <c r="I71" s="316">
        <v>2087.7833333333333</v>
      </c>
      <c r="J71" s="316">
        <v>2112.5666666666671</v>
      </c>
      <c r="K71" s="316">
        <v>2130.1333333333332</v>
      </c>
      <c r="L71" s="303">
        <v>2095</v>
      </c>
      <c r="M71" s="303">
        <v>2052.65</v>
      </c>
      <c r="N71" s="318">
        <v>6071400</v>
      </c>
      <c r="O71" s="319">
        <v>3.5403663153586409E-2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142.75</v>
      </c>
      <c r="E72" s="315">
        <v>143.53333333333333</v>
      </c>
      <c r="F72" s="316">
        <v>140.56666666666666</v>
      </c>
      <c r="G72" s="316">
        <v>138.38333333333333</v>
      </c>
      <c r="H72" s="316">
        <v>135.41666666666666</v>
      </c>
      <c r="I72" s="316">
        <v>145.71666666666667</v>
      </c>
      <c r="J72" s="316">
        <v>148.68333333333331</v>
      </c>
      <c r="K72" s="316">
        <v>150.86666666666667</v>
      </c>
      <c r="L72" s="303">
        <v>146.5</v>
      </c>
      <c r="M72" s="303">
        <v>141.35</v>
      </c>
      <c r="N72" s="318">
        <v>16557100</v>
      </c>
      <c r="O72" s="319">
        <v>-1.8719580681392738E-4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444.65</v>
      </c>
      <c r="E73" s="315">
        <v>438.83333333333331</v>
      </c>
      <c r="F73" s="316">
        <v>430.31666666666661</v>
      </c>
      <c r="G73" s="316">
        <v>415.98333333333329</v>
      </c>
      <c r="H73" s="316">
        <v>407.46666666666658</v>
      </c>
      <c r="I73" s="316">
        <v>453.16666666666663</v>
      </c>
      <c r="J73" s="316">
        <v>461.68333333333339</v>
      </c>
      <c r="K73" s="316">
        <v>476.01666666666665</v>
      </c>
      <c r="L73" s="303">
        <v>447.35</v>
      </c>
      <c r="M73" s="303">
        <v>424.5</v>
      </c>
      <c r="N73" s="318">
        <v>123059750</v>
      </c>
      <c r="O73" s="319">
        <v>-6.3064863544511802E-3</v>
      </c>
    </row>
    <row r="74" spans="1:15" ht="15">
      <c r="A74" s="276">
        <v>64</v>
      </c>
      <c r="B74" s="417" t="s">
        <v>57</v>
      </c>
      <c r="C74" t="s">
        <v>256</v>
      </c>
      <c r="D74" s="515">
        <v>1231</v>
      </c>
      <c r="E74" s="515">
        <v>1242.4833333333333</v>
      </c>
      <c r="F74" s="516">
        <v>1217.0166666666667</v>
      </c>
      <c r="G74" s="516">
        <v>1203.0333333333333</v>
      </c>
      <c r="H74" s="516">
        <v>1177.5666666666666</v>
      </c>
      <c r="I74" s="516">
        <v>1256.4666666666667</v>
      </c>
      <c r="J74" s="516">
        <v>1281.9333333333334</v>
      </c>
      <c r="K74" s="516">
        <v>1295.9166666666667</v>
      </c>
      <c r="L74" s="517">
        <v>1267.95</v>
      </c>
      <c r="M74" s="517">
        <v>1228.5</v>
      </c>
      <c r="N74" s="518">
        <v>130050</v>
      </c>
      <c r="O74" s="519">
        <v>0.224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410.15</v>
      </c>
      <c r="E75" s="315">
        <v>409.48333333333335</v>
      </c>
      <c r="F75" s="316">
        <v>406.11666666666667</v>
      </c>
      <c r="G75" s="316">
        <v>402.08333333333331</v>
      </c>
      <c r="H75" s="316">
        <v>398.71666666666664</v>
      </c>
      <c r="I75" s="316">
        <v>413.51666666666671</v>
      </c>
      <c r="J75" s="316">
        <v>416.88333333333338</v>
      </c>
      <c r="K75" s="316">
        <v>420.91666666666674</v>
      </c>
      <c r="L75" s="303">
        <v>412.85</v>
      </c>
      <c r="M75" s="303">
        <v>405.45</v>
      </c>
      <c r="N75" s="318">
        <v>8353500</v>
      </c>
      <c r="O75" s="319">
        <v>8.7695312499999997E-2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8.6</v>
      </c>
      <c r="E76" s="315">
        <v>8.6333333333333346</v>
      </c>
      <c r="F76" s="316">
        <v>8.5166666666666693</v>
      </c>
      <c r="G76" s="316">
        <v>8.4333333333333353</v>
      </c>
      <c r="H76" s="316">
        <v>8.31666666666667</v>
      </c>
      <c r="I76" s="316">
        <v>8.7166666666666686</v>
      </c>
      <c r="J76" s="316">
        <v>8.8333333333333321</v>
      </c>
      <c r="K76" s="316">
        <v>8.9166666666666679</v>
      </c>
      <c r="L76" s="303">
        <v>8.75</v>
      </c>
      <c r="M76" s="303">
        <v>8.5500000000000007</v>
      </c>
      <c r="N76" s="318">
        <v>325150000</v>
      </c>
      <c r="O76" s="319">
        <v>8.0295138888888881E-3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30.45</v>
      </c>
      <c r="E77" s="315">
        <v>30.383333333333336</v>
      </c>
      <c r="F77" s="316">
        <v>30.016666666666673</v>
      </c>
      <c r="G77" s="316">
        <v>29.583333333333336</v>
      </c>
      <c r="H77" s="316">
        <v>29.216666666666672</v>
      </c>
      <c r="I77" s="316">
        <v>30.816666666666674</v>
      </c>
      <c r="J77" s="316">
        <v>31.183333333333341</v>
      </c>
      <c r="K77" s="316">
        <v>31.616666666666674</v>
      </c>
      <c r="L77" s="303">
        <v>30.75</v>
      </c>
      <c r="M77" s="303">
        <v>29.95</v>
      </c>
      <c r="N77" s="318">
        <v>138890000</v>
      </c>
      <c r="O77" s="319">
        <v>1.9383628503695439E-2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407.7</v>
      </c>
      <c r="E78" s="315">
        <v>408.96666666666664</v>
      </c>
      <c r="F78" s="316">
        <v>403.2833333333333</v>
      </c>
      <c r="G78" s="316">
        <v>398.86666666666667</v>
      </c>
      <c r="H78" s="316">
        <v>393.18333333333334</v>
      </c>
      <c r="I78" s="316">
        <v>413.38333333333327</v>
      </c>
      <c r="J78" s="316">
        <v>419.06666666666655</v>
      </c>
      <c r="K78" s="316">
        <v>423.48333333333323</v>
      </c>
      <c r="L78" s="303">
        <v>414.65</v>
      </c>
      <c r="M78" s="303">
        <v>404.55</v>
      </c>
      <c r="N78" s="318">
        <v>4598000</v>
      </c>
      <c r="O78" s="319">
        <v>-7.71513353115727E-3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1368.7</v>
      </c>
      <c r="E79" s="315">
        <v>1350.6333333333332</v>
      </c>
      <c r="F79" s="316">
        <v>1316.2666666666664</v>
      </c>
      <c r="G79" s="316">
        <v>1263.8333333333333</v>
      </c>
      <c r="H79" s="316">
        <v>1229.4666666666665</v>
      </c>
      <c r="I79" s="316">
        <v>1403.0666666666664</v>
      </c>
      <c r="J79" s="316">
        <v>1437.4333333333332</v>
      </c>
      <c r="K79" s="316">
        <v>1489.8666666666663</v>
      </c>
      <c r="L79" s="303">
        <v>1385</v>
      </c>
      <c r="M79" s="303">
        <v>1298.2</v>
      </c>
      <c r="N79" s="318">
        <v>2453500</v>
      </c>
      <c r="O79" s="319">
        <v>-1.8207282913165267E-2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648</v>
      </c>
      <c r="E80" s="315">
        <v>645.19999999999993</v>
      </c>
      <c r="F80" s="316">
        <v>636.69999999999982</v>
      </c>
      <c r="G80" s="316">
        <v>625.39999999999986</v>
      </c>
      <c r="H80" s="316">
        <v>616.89999999999975</v>
      </c>
      <c r="I80" s="316">
        <v>656.49999999999989</v>
      </c>
      <c r="J80" s="316">
        <v>665.00000000000011</v>
      </c>
      <c r="K80" s="316">
        <v>676.3</v>
      </c>
      <c r="L80" s="303">
        <v>653.70000000000005</v>
      </c>
      <c r="M80" s="303">
        <v>633.9</v>
      </c>
      <c r="N80" s="318">
        <v>27726200</v>
      </c>
      <c r="O80" s="319">
        <v>-8.5605172068541346E-3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182.2</v>
      </c>
      <c r="E81" s="315">
        <v>182.18333333333331</v>
      </c>
      <c r="F81" s="316">
        <v>180.56666666666661</v>
      </c>
      <c r="G81" s="316">
        <v>178.93333333333331</v>
      </c>
      <c r="H81" s="316">
        <v>177.31666666666661</v>
      </c>
      <c r="I81" s="316">
        <v>183.81666666666661</v>
      </c>
      <c r="J81" s="316">
        <v>185.43333333333334</v>
      </c>
      <c r="K81" s="316">
        <v>187.06666666666661</v>
      </c>
      <c r="L81" s="303">
        <v>183.8</v>
      </c>
      <c r="M81" s="303">
        <v>180.55</v>
      </c>
      <c r="N81" s="318">
        <v>11748800</v>
      </c>
      <c r="O81" s="319">
        <v>1.9102196752626551E-3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1066.8499999999999</v>
      </c>
      <c r="E82" s="315">
        <v>1070.1166666666666</v>
      </c>
      <c r="F82" s="316">
        <v>1058.3833333333332</v>
      </c>
      <c r="G82" s="316">
        <v>1049.9166666666667</v>
      </c>
      <c r="H82" s="316">
        <v>1038.1833333333334</v>
      </c>
      <c r="I82" s="316">
        <v>1078.583333333333</v>
      </c>
      <c r="J82" s="316">
        <v>1090.3166666666662</v>
      </c>
      <c r="K82" s="316">
        <v>1098.7833333333328</v>
      </c>
      <c r="L82" s="303">
        <v>1081.8499999999999</v>
      </c>
      <c r="M82" s="303">
        <v>1061.6500000000001</v>
      </c>
      <c r="N82" s="318">
        <v>33333600</v>
      </c>
      <c r="O82" s="319">
        <v>-5.4065666511511328E-3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78.349999999999994</v>
      </c>
      <c r="E83" s="315">
        <v>78.416666666666671</v>
      </c>
      <c r="F83" s="316">
        <v>77.483333333333348</v>
      </c>
      <c r="G83" s="316">
        <v>76.616666666666674</v>
      </c>
      <c r="H83" s="316">
        <v>75.683333333333351</v>
      </c>
      <c r="I83" s="316">
        <v>79.283333333333346</v>
      </c>
      <c r="J83" s="316">
        <v>80.216666666666654</v>
      </c>
      <c r="K83" s="316">
        <v>81.083333333333343</v>
      </c>
      <c r="L83" s="303">
        <v>79.349999999999994</v>
      </c>
      <c r="M83" s="303">
        <v>77.55</v>
      </c>
      <c r="N83" s="318">
        <v>52598300</v>
      </c>
      <c r="O83" s="319">
        <v>-5.6825378221475303E-3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170.35</v>
      </c>
      <c r="E84" s="315">
        <v>169.56666666666669</v>
      </c>
      <c r="F84" s="316">
        <v>168.13333333333338</v>
      </c>
      <c r="G84" s="316">
        <v>165.91666666666669</v>
      </c>
      <c r="H84" s="316">
        <v>164.48333333333338</v>
      </c>
      <c r="I84" s="316">
        <v>171.78333333333339</v>
      </c>
      <c r="J84" s="316">
        <v>173.21666666666673</v>
      </c>
      <c r="K84" s="316">
        <v>175.43333333333339</v>
      </c>
      <c r="L84" s="303">
        <v>171</v>
      </c>
      <c r="M84" s="303">
        <v>167.35</v>
      </c>
      <c r="N84" s="318">
        <v>106723200</v>
      </c>
      <c r="O84" s="319">
        <v>-3.1620209059233448E-2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202.15</v>
      </c>
      <c r="E85" s="315">
        <v>199.45000000000002</v>
      </c>
      <c r="F85" s="316">
        <v>195.20000000000005</v>
      </c>
      <c r="G85" s="316">
        <v>188.25000000000003</v>
      </c>
      <c r="H85" s="316">
        <v>184.00000000000006</v>
      </c>
      <c r="I85" s="316">
        <v>206.40000000000003</v>
      </c>
      <c r="J85" s="316">
        <v>210.64999999999998</v>
      </c>
      <c r="K85" s="316">
        <v>217.60000000000002</v>
      </c>
      <c r="L85" s="303">
        <v>203.7</v>
      </c>
      <c r="M85" s="303">
        <v>192.5</v>
      </c>
      <c r="N85" s="318">
        <v>26480000</v>
      </c>
      <c r="O85" s="319">
        <v>9.579971032484999E-2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315.2</v>
      </c>
      <c r="E86" s="315">
        <v>314.28333333333336</v>
      </c>
      <c r="F86" s="316">
        <v>312.26666666666671</v>
      </c>
      <c r="G86" s="316">
        <v>309.33333333333337</v>
      </c>
      <c r="H86" s="316">
        <v>307.31666666666672</v>
      </c>
      <c r="I86" s="316">
        <v>317.2166666666667</v>
      </c>
      <c r="J86" s="316">
        <v>319.23333333333335</v>
      </c>
      <c r="K86" s="316">
        <v>322.16666666666669</v>
      </c>
      <c r="L86" s="303">
        <v>316.3</v>
      </c>
      <c r="M86" s="303">
        <v>311.35000000000002</v>
      </c>
      <c r="N86" s="318">
        <v>40375800</v>
      </c>
      <c r="O86" s="319">
        <v>1.8088028404903865E-3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2164.15</v>
      </c>
      <c r="E87" s="315">
        <v>2154.85</v>
      </c>
      <c r="F87" s="316">
        <v>2122.1</v>
      </c>
      <c r="G87" s="316">
        <v>2080.0500000000002</v>
      </c>
      <c r="H87" s="316">
        <v>2047.3000000000002</v>
      </c>
      <c r="I87" s="316">
        <v>2196.8999999999996</v>
      </c>
      <c r="J87" s="316">
        <v>2229.6499999999996</v>
      </c>
      <c r="K87" s="316">
        <v>2271.6999999999994</v>
      </c>
      <c r="L87" s="303">
        <v>2187.6</v>
      </c>
      <c r="M87" s="303">
        <v>2112.8000000000002</v>
      </c>
      <c r="N87" s="318">
        <v>1782000</v>
      </c>
      <c r="O87" s="319">
        <v>2.0472440944881889E-2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1589.35</v>
      </c>
      <c r="E88" s="315">
        <v>1585.0333333333335</v>
      </c>
      <c r="F88" s="316">
        <v>1571.616666666667</v>
      </c>
      <c r="G88" s="316">
        <v>1553.8833333333334</v>
      </c>
      <c r="H88" s="316">
        <v>1540.4666666666669</v>
      </c>
      <c r="I88" s="316">
        <v>1602.7666666666671</v>
      </c>
      <c r="J88" s="316">
        <v>1616.1833333333336</v>
      </c>
      <c r="K88" s="316">
        <v>1633.9166666666672</v>
      </c>
      <c r="L88" s="303">
        <v>1598.45</v>
      </c>
      <c r="M88" s="303">
        <v>1567.3</v>
      </c>
      <c r="N88" s="318">
        <v>14370000</v>
      </c>
      <c r="O88" s="319">
        <v>1.3742310514137367E-2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65.099999999999994</v>
      </c>
      <c r="E89" s="315">
        <v>65.466666666666669</v>
      </c>
      <c r="F89" s="316">
        <v>63.783333333333331</v>
      </c>
      <c r="G89" s="316">
        <v>62.466666666666669</v>
      </c>
      <c r="H89" s="316">
        <v>60.783333333333331</v>
      </c>
      <c r="I89" s="316">
        <v>66.783333333333331</v>
      </c>
      <c r="J89" s="316">
        <v>68.466666666666669</v>
      </c>
      <c r="K89" s="316">
        <v>69.783333333333331</v>
      </c>
      <c r="L89" s="303">
        <v>67.150000000000006</v>
      </c>
      <c r="M89" s="303">
        <v>64.150000000000006</v>
      </c>
      <c r="N89" s="318">
        <v>27670700</v>
      </c>
      <c r="O89" s="319">
        <v>2.0366245796212167E-2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302.39999999999998</v>
      </c>
      <c r="E90" s="315">
        <v>300.73333333333335</v>
      </c>
      <c r="F90" s="316">
        <v>296.2166666666667</v>
      </c>
      <c r="G90" s="316">
        <v>290.03333333333336</v>
      </c>
      <c r="H90" s="316">
        <v>285.51666666666671</v>
      </c>
      <c r="I90" s="316">
        <v>306.91666666666669</v>
      </c>
      <c r="J90" s="316">
        <v>311.43333333333334</v>
      </c>
      <c r="K90" s="316">
        <v>317.61666666666667</v>
      </c>
      <c r="L90" s="303">
        <v>305.25</v>
      </c>
      <c r="M90" s="303">
        <v>294.55</v>
      </c>
      <c r="N90" s="318">
        <v>8798000</v>
      </c>
      <c r="O90" s="319">
        <v>-4.2446669569003045E-2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933.8</v>
      </c>
      <c r="E91" s="315">
        <v>929.98333333333323</v>
      </c>
      <c r="F91" s="316">
        <v>921.11666666666645</v>
      </c>
      <c r="G91" s="316">
        <v>908.43333333333317</v>
      </c>
      <c r="H91" s="316">
        <v>899.56666666666638</v>
      </c>
      <c r="I91" s="316">
        <v>942.66666666666652</v>
      </c>
      <c r="J91" s="316">
        <v>951.5333333333333</v>
      </c>
      <c r="K91" s="316">
        <v>964.21666666666658</v>
      </c>
      <c r="L91" s="303">
        <v>938.85</v>
      </c>
      <c r="M91" s="303">
        <v>917.3</v>
      </c>
      <c r="N91" s="318">
        <v>12912175</v>
      </c>
      <c r="O91" s="319">
        <v>-1.9617631761771528E-2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938.55</v>
      </c>
      <c r="E92" s="315">
        <v>932.80000000000007</v>
      </c>
      <c r="F92" s="316">
        <v>922.60000000000014</v>
      </c>
      <c r="G92" s="316">
        <v>906.65000000000009</v>
      </c>
      <c r="H92" s="316">
        <v>896.45000000000016</v>
      </c>
      <c r="I92" s="316">
        <v>948.75000000000011</v>
      </c>
      <c r="J92" s="316">
        <v>958.95000000000016</v>
      </c>
      <c r="K92" s="316">
        <v>974.90000000000009</v>
      </c>
      <c r="L92" s="303">
        <v>943</v>
      </c>
      <c r="M92" s="303">
        <v>916.85</v>
      </c>
      <c r="N92" s="318">
        <v>6471050</v>
      </c>
      <c r="O92" s="319">
        <v>-4.5511534603811438E-2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598</v>
      </c>
      <c r="E93" s="315">
        <v>600.01666666666677</v>
      </c>
      <c r="F93" s="316">
        <v>593.63333333333355</v>
      </c>
      <c r="G93" s="316">
        <v>589.26666666666677</v>
      </c>
      <c r="H93" s="316">
        <v>582.88333333333355</v>
      </c>
      <c r="I93" s="316">
        <v>604.38333333333355</v>
      </c>
      <c r="J93" s="316">
        <v>610.76666666666677</v>
      </c>
      <c r="K93" s="316">
        <v>615.13333333333355</v>
      </c>
      <c r="L93" s="303">
        <v>606.4</v>
      </c>
      <c r="M93" s="303">
        <v>595.65</v>
      </c>
      <c r="N93" s="318">
        <v>13818000</v>
      </c>
      <c r="O93" s="319">
        <v>5.0916496945010185E-3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126.15</v>
      </c>
      <c r="E94" s="315">
        <v>126.58333333333333</v>
      </c>
      <c r="F94" s="316">
        <v>124.71666666666667</v>
      </c>
      <c r="G94" s="316">
        <v>123.28333333333335</v>
      </c>
      <c r="H94" s="316">
        <v>121.41666666666669</v>
      </c>
      <c r="I94" s="316">
        <v>128.01666666666665</v>
      </c>
      <c r="J94" s="316">
        <v>129.8833333333333</v>
      </c>
      <c r="K94" s="316">
        <v>131.31666666666663</v>
      </c>
      <c r="L94" s="303">
        <v>128.44999999999999</v>
      </c>
      <c r="M94" s="303">
        <v>125.15</v>
      </c>
      <c r="N94" s="318">
        <v>17612616</v>
      </c>
      <c r="O94" s="319">
        <v>-5.8021735126174249E-2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159.19999999999999</v>
      </c>
      <c r="E95" s="315">
        <v>159.28333333333333</v>
      </c>
      <c r="F95" s="316">
        <v>157.26666666666665</v>
      </c>
      <c r="G95" s="316">
        <v>155.33333333333331</v>
      </c>
      <c r="H95" s="316">
        <v>153.31666666666663</v>
      </c>
      <c r="I95" s="316">
        <v>161.21666666666667</v>
      </c>
      <c r="J95" s="316">
        <v>163.23333333333338</v>
      </c>
      <c r="K95" s="316">
        <v>165.16666666666669</v>
      </c>
      <c r="L95" s="303">
        <v>161.30000000000001</v>
      </c>
      <c r="M95" s="303">
        <v>157.35</v>
      </c>
      <c r="N95" s="318">
        <v>16260000</v>
      </c>
      <c r="O95" s="319">
        <v>-6.2339567290062336E-3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368.15</v>
      </c>
      <c r="E96" s="315">
        <v>369.73333333333335</v>
      </c>
      <c r="F96" s="316">
        <v>364.4666666666667</v>
      </c>
      <c r="G96" s="316">
        <v>360.78333333333336</v>
      </c>
      <c r="H96" s="316">
        <v>355.51666666666671</v>
      </c>
      <c r="I96" s="316">
        <v>373.41666666666669</v>
      </c>
      <c r="J96" s="316">
        <v>378.68333333333334</v>
      </c>
      <c r="K96" s="316">
        <v>382.36666666666667</v>
      </c>
      <c r="L96" s="303">
        <v>375</v>
      </c>
      <c r="M96" s="303">
        <v>366.05</v>
      </c>
      <c r="N96" s="318">
        <v>10306000</v>
      </c>
      <c r="O96" s="319">
        <v>-5.4043620922601815E-3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6942.55</v>
      </c>
      <c r="E97" s="315">
        <v>6934.1166666666659</v>
      </c>
      <c r="F97" s="316">
        <v>6883.4833333333318</v>
      </c>
      <c r="G97" s="316">
        <v>6824.4166666666661</v>
      </c>
      <c r="H97" s="316">
        <v>6773.7833333333319</v>
      </c>
      <c r="I97" s="316">
        <v>6993.1833333333316</v>
      </c>
      <c r="J97" s="316">
        <v>7043.8166666666648</v>
      </c>
      <c r="K97" s="316">
        <v>7102.8833333333314</v>
      </c>
      <c r="L97" s="303">
        <v>6984.75</v>
      </c>
      <c r="M97" s="303">
        <v>6875.05</v>
      </c>
      <c r="N97" s="318">
        <v>2716400</v>
      </c>
      <c r="O97" s="319">
        <v>7.0438199747905389E-3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511.75</v>
      </c>
      <c r="E98" s="315">
        <v>510.61666666666662</v>
      </c>
      <c r="F98" s="316">
        <v>504.63333333333321</v>
      </c>
      <c r="G98" s="316">
        <v>497.51666666666659</v>
      </c>
      <c r="H98" s="316">
        <v>491.53333333333319</v>
      </c>
      <c r="I98" s="316">
        <v>517.73333333333323</v>
      </c>
      <c r="J98" s="316">
        <v>523.7166666666667</v>
      </c>
      <c r="K98" s="316">
        <v>530.83333333333326</v>
      </c>
      <c r="L98" s="303">
        <v>516.6</v>
      </c>
      <c r="M98" s="303">
        <v>503.5</v>
      </c>
      <c r="N98" s="318">
        <v>13531250</v>
      </c>
      <c r="O98" s="319">
        <v>-4.2314414497286361E-3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605.20000000000005</v>
      </c>
      <c r="E99" s="315">
        <v>608.01666666666677</v>
      </c>
      <c r="F99" s="316">
        <v>600.28333333333353</v>
      </c>
      <c r="G99" s="316">
        <v>595.36666666666679</v>
      </c>
      <c r="H99" s="316">
        <v>587.63333333333355</v>
      </c>
      <c r="I99" s="316">
        <v>612.93333333333351</v>
      </c>
      <c r="J99" s="316">
        <v>620.66666666666686</v>
      </c>
      <c r="K99" s="316">
        <v>625.58333333333348</v>
      </c>
      <c r="L99" s="303">
        <v>615.75</v>
      </c>
      <c r="M99" s="303">
        <v>603.1</v>
      </c>
      <c r="N99" s="318">
        <v>1800500</v>
      </c>
      <c r="O99" s="319">
        <v>1.8382352941176471E-2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816.3</v>
      </c>
      <c r="E100" s="315">
        <v>818.63333333333333</v>
      </c>
      <c r="F100" s="316">
        <v>812.56666666666661</v>
      </c>
      <c r="G100" s="316">
        <v>808.83333333333326</v>
      </c>
      <c r="H100" s="316">
        <v>802.76666666666654</v>
      </c>
      <c r="I100" s="316">
        <v>822.36666666666667</v>
      </c>
      <c r="J100" s="316">
        <v>828.43333333333351</v>
      </c>
      <c r="K100" s="316">
        <v>832.16666666666674</v>
      </c>
      <c r="L100" s="303">
        <v>824.7</v>
      </c>
      <c r="M100" s="303">
        <v>814.9</v>
      </c>
      <c r="N100" s="318">
        <v>1723800</v>
      </c>
      <c r="O100" s="319">
        <v>3.4928396786587496E-3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1317.45</v>
      </c>
      <c r="E101" s="315">
        <v>1322.7833333333333</v>
      </c>
      <c r="F101" s="316">
        <v>1298.5666666666666</v>
      </c>
      <c r="G101" s="316">
        <v>1279.6833333333334</v>
      </c>
      <c r="H101" s="316">
        <v>1255.4666666666667</v>
      </c>
      <c r="I101" s="316">
        <v>1341.6666666666665</v>
      </c>
      <c r="J101" s="316">
        <v>1365.8833333333332</v>
      </c>
      <c r="K101" s="316">
        <v>1384.7666666666664</v>
      </c>
      <c r="L101" s="303">
        <v>1347</v>
      </c>
      <c r="M101" s="303">
        <v>1303.9000000000001</v>
      </c>
      <c r="N101" s="318">
        <v>1248800</v>
      </c>
      <c r="O101" s="319">
        <v>-3.3436532507739938E-2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108.55</v>
      </c>
      <c r="E102" s="315">
        <v>108.08333333333333</v>
      </c>
      <c r="F102" s="316">
        <v>106.96666666666665</v>
      </c>
      <c r="G102" s="316">
        <v>105.38333333333333</v>
      </c>
      <c r="H102" s="316">
        <v>104.26666666666665</v>
      </c>
      <c r="I102" s="316">
        <v>109.66666666666666</v>
      </c>
      <c r="J102" s="316">
        <v>110.78333333333333</v>
      </c>
      <c r="K102" s="316">
        <v>112.36666666666666</v>
      </c>
      <c r="L102" s="303">
        <v>109.2</v>
      </c>
      <c r="M102" s="303">
        <v>106.5</v>
      </c>
      <c r="N102" s="318">
        <v>22484000</v>
      </c>
      <c r="O102" s="319">
        <v>-2.7550711474417195E-2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67515.95</v>
      </c>
      <c r="E103" s="315">
        <v>67278.866666666669</v>
      </c>
      <c r="F103" s="316">
        <v>66657.733333333337</v>
      </c>
      <c r="G103" s="316">
        <v>65799.516666666663</v>
      </c>
      <c r="H103" s="316">
        <v>65178.383333333331</v>
      </c>
      <c r="I103" s="316">
        <v>68137.083333333343</v>
      </c>
      <c r="J103" s="316">
        <v>68758.216666666674</v>
      </c>
      <c r="K103" s="316">
        <v>69616.433333333349</v>
      </c>
      <c r="L103" s="303">
        <v>67900</v>
      </c>
      <c r="M103" s="303">
        <v>66420.649999999994</v>
      </c>
      <c r="N103" s="318">
        <v>24360</v>
      </c>
      <c r="O103" s="319">
        <v>-3.9432176656151417E-2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1190.8</v>
      </c>
      <c r="E104" s="315">
        <v>1210.6499999999999</v>
      </c>
      <c r="F104" s="316">
        <v>1157.6999999999998</v>
      </c>
      <c r="G104" s="316">
        <v>1124.5999999999999</v>
      </c>
      <c r="H104" s="316">
        <v>1071.6499999999999</v>
      </c>
      <c r="I104" s="316">
        <v>1243.7499999999998</v>
      </c>
      <c r="J104" s="316">
        <v>1296.7</v>
      </c>
      <c r="K104" s="316">
        <v>1329.7999999999997</v>
      </c>
      <c r="L104" s="303">
        <v>1263.5999999999999</v>
      </c>
      <c r="M104" s="303">
        <v>1177.55</v>
      </c>
      <c r="N104" s="318">
        <v>2999250</v>
      </c>
      <c r="O104" s="319">
        <v>2.6700898587933248E-2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30.45</v>
      </c>
      <c r="E105" s="315">
        <v>30.399999999999995</v>
      </c>
      <c r="F105" s="316">
        <v>30.199999999999989</v>
      </c>
      <c r="G105" s="316">
        <v>29.949999999999992</v>
      </c>
      <c r="H105" s="316">
        <v>29.749999999999986</v>
      </c>
      <c r="I105" s="316">
        <v>30.649999999999991</v>
      </c>
      <c r="J105" s="316">
        <v>30.85</v>
      </c>
      <c r="K105" s="316">
        <v>31.099999999999994</v>
      </c>
      <c r="L105" s="303">
        <v>30.6</v>
      </c>
      <c r="M105" s="303">
        <v>30.15</v>
      </c>
      <c r="N105" s="318">
        <v>45679000</v>
      </c>
      <c r="O105" s="319">
        <v>1.4908684308609765E-3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3552</v>
      </c>
      <c r="E106" s="315">
        <v>3571.3166666666671</v>
      </c>
      <c r="F106" s="316">
        <v>3523.7833333333342</v>
      </c>
      <c r="G106" s="316">
        <v>3495.5666666666671</v>
      </c>
      <c r="H106" s="316">
        <v>3448.0333333333342</v>
      </c>
      <c r="I106" s="316">
        <v>3599.5333333333342</v>
      </c>
      <c r="J106" s="316">
        <v>3647.0666666666671</v>
      </c>
      <c r="K106" s="316">
        <v>3675.2833333333342</v>
      </c>
      <c r="L106" s="303">
        <v>3618.85</v>
      </c>
      <c r="M106" s="303">
        <v>3543.1</v>
      </c>
      <c r="N106" s="318">
        <v>755000</v>
      </c>
      <c r="O106" s="319">
        <v>-1.1780104712041885E-2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16959.3</v>
      </c>
      <c r="E107" s="315">
        <v>17023.45</v>
      </c>
      <c r="F107" s="316">
        <v>16756.95</v>
      </c>
      <c r="G107" s="316">
        <v>16554.599999999999</v>
      </c>
      <c r="H107" s="316">
        <v>16288.099999999999</v>
      </c>
      <c r="I107" s="316">
        <v>17225.800000000003</v>
      </c>
      <c r="J107" s="316">
        <v>17492.300000000003</v>
      </c>
      <c r="K107" s="316">
        <v>17694.650000000005</v>
      </c>
      <c r="L107" s="303">
        <v>17289.95</v>
      </c>
      <c r="M107" s="303">
        <v>16821.099999999999</v>
      </c>
      <c r="N107" s="318">
        <v>411350</v>
      </c>
      <c r="O107" s="319">
        <v>-8.078128767783941E-3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85.2</v>
      </c>
      <c r="E108" s="315">
        <v>85.516666666666666</v>
      </c>
      <c r="F108" s="316">
        <v>84.383333333333326</v>
      </c>
      <c r="G108" s="316">
        <v>83.566666666666663</v>
      </c>
      <c r="H108" s="316">
        <v>82.433333333333323</v>
      </c>
      <c r="I108" s="316">
        <v>86.333333333333329</v>
      </c>
      <c r="J108" s="316">
        <v>87.466666666666683</v>
      </c>
      <c r="K108" s="316">
        <v>88.283333333333331</v>
      </c>
      <c r="L108" s="303">
        <v>86.65</v>
      </c>
      <c r="M108" s="303">
        <v>84.7</v>
      </c>
      <c r="N108" s="318">
        <v>23530400</v>
      </c>
      <c r="O108" s="319">
        <v>-5.8192544918208633E-2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85.55</v>
      </c>
      <c r="E109" s="315">
        <v>87</v>
      </c>
      <c r="F109" s="316">
        <v>82.5</v>
      </c>
      <c r="G109" s="316">
        <v>79.45</v>
      </c>
      <c r="H109" s="316">
        <v>74.95</v>
      </c>
      <c r="I109" s="316">
        <v>90.05</v>
      </c>
      <c r="J109" s="316">
        <v>94.55</v>
      </c>
      <c r="K109" s="316">
        <v>97.6</v>
      </c>
      <c r="L109" s="303">
        <v>91.5</v>
      </c>
      <c r="M109" s="303">
        <v>83.95</v>
      </c>
      <c r="N109" s="318">
        <v>57393300</v>
      </c>
      <c r="O109" s="319">
        <v>7.1014202840568117E-3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66.400000000000006</v>
      </c>
      <c r="E110" s="315">
        <v>66.333333333333329</v>
      </c>
      <c r="F110" s="316">
        <v>65.86666666666666</v>
      </c>
      <c r="G110" s="316">
        <v>65.333333333333329</v>
      </c>
      <c r="H110" s="316">
        <v>64.86666666666666</v>
      </c>
      <c r="I110" s="316">
        <v>66.86666666666666</v>
      </c>
      <c r="J110" s="316">
        <v>67.333333333333329</v>
      </c>
      <c r="K110" s="316">
        <v>67.86666666666666</v>
      </c>
      <c r="L110" s="303">
        <v>66.8</v>
      </c>
      <c r="M110" s="303">
        <v>65.8</v>
      </c>
      <c r="N110" s="318">
        <v>42881300</v>
      </c>
      <c r="O110" s="319">
        <v>-3.9330688287045022E-2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19754.95</v>
      </c>
      <c r="E111" s="315">
        <v>19752.866666666669</v>
      </c>
      <c r="F111" s="316">
        <v>19602.083333333336</v>
      </c>
      <c r="G111" s="316">
        <v>19449.216666666667</v>
      </c>
      <c r="H111" s="316">
        <v>19298.433333333334</v>
      </c>
      <c r="I111" s="316">
        <v>19905.733333333337</v>
      </c>
      <c r="J111" s="316">
        <v>20056.51666666667</v>
      </c>
      <c r="K111" s="316">
        <v>20209.383333333339</v>
      </c>
      <c r="L111" s="303">
        <v>19903.650000000001</v>
      </c>
      <c r="M111" s="303">
        <v>19600</v>
      </c>
      <c r="N111" s="318">
        <v>73200</v>
      </c>
      <c r="O111" s="319">
        <v>-6.5146579804560263E-3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1305.8</v>
      </c>
      <c r="E112" s="315">
        <v>1309.6333333333332</v>
      </c>
      <c r="F112" s="316">
        <v>1289.4666666666665</v>
      </c>
      <c r="G112" s="316">
        <v>1273.1333333333332</v>
      </c>
      <c r="H112" s="316">
        <v>1252.9666666666665</v>
      </c>
      <c r="I112" s="316">
        <v>1325.9666666666665</v>
      </c>
      <c r="J112" s="316">
        <v>1346.1333333333334</v>
      </c>
      <c r="K112" s="316">
        <v>1362.4666666666665</v>
      </c>
      <c r="L112" s="303">
        <v>1329.8</v>
      </c>
      <c r="M112" s="303">
        <v>1293.3</v>
      </c>
      <c r="N112" s="318">
        <v>2751650</v>
      </c>
      <c r="O112" s="319">
        <v>1.9563888322804156E-2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222.55</v>
      </c>
      <c r="E113" s="315">
        <v>223.4</v>
      </c>
      <c r="F113" s="316">
        <v>220.15</v>
      </c>
      <c r="G113" s="316">
        <v>217.75</v>
      </c>
      <c r="H113" s="316">
        <v>214.5</v>
      </c>
      <c r="I113" s="316">
        <v>225.8</v>
      </c>
      <c r="J113" s="316">
        <v>229.05</v>
      </c>
      <c r="K113" s="316">
        <v>231.45000000000002</v>
      </c>
      <c r="L113" s="303">
        <v>226.65</v>
      </c>
      <c r="M113" s="303">
        <v>221</v>
      </c>
      <c r="N113" s="318">
        <v>8049000</v>
      </c>
      <c r="O113" s="319">
        <v>0.1564655172413793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91.55</v>
      </c>
      <c r="E114" s="315">
        <v>91.316666666666677</v>
      </c>
      <c r="F114" s="316">
        <v>90.633333333333354</v>
      </c>
      <c r="G114" s="316">
        <v>89.716666666666683</v>
      </c>
      <c r="H114" s="316">
        <v>89.03333333333336</v>
      </c>
      <c r="I114" s="316">
        <v>92.233333333333348</v>
      </c>
      <c r="J114" s="316">
        <v>92.916666666666657</v>
      </c>
      <c r="K114" s="316">
        <v>93.833333333333343</v>
      </c>
      <c r="L114" s="303">
        <v>92</v>
      </c>
      <c r="M114" s="303">
        <v>90.4</v>
      </c>
      <c r="N114" s="318">
        <v>41819000</v>
      </c>
      <c r="O114" s="319">
        <v>-1.4177141186787489E-2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1566.8</v>
      </c>
      <c r="E115" s="315">
        <v>1571.5</v>
      </c>
      <c r="F115" s="316">
        <v>1554.15</v>
      </c>
      <c r="G115" s="316">
        <v>1541.5</v>
      </c>
      <c r="H115" s="316">
        <v>1524.15</v>
      </c>
      <c r="I115" s="316">
        <v>1584.15</v>
      </c>
      <c r="J115" s="316">
        <v>1601.5</v>
      </c>
      <c r="K115" s="316">
        <v>1614.15</v>
      </c>
      <c r="L115" s="303">
        <v>1588.85</v>
      </c>
      <c r="M115" s="303">
        <v>1558.85</v>
      </c>
      <c r="N115" s="318">
        <v>3342000</v>
      </c>
      <c r="O115" s="319">
        <v>-5.6530794406426657E-3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27.85</v>
      </c>
      <c r="E116" s="315">
        <v>27.75</v>
      </c>
      <c r="F116" s="316">
        <v>27.2</v>
      </c>
      <c r="G116" s="316">
        <v>26.55</v>
      </c>
      <c r="H116" s="316">
        <v>26</v>
      </c>
      <c r="I116" s="316">
        <v>28.4</v>
      </c>
      <c r="J116" s="316">
        <v>28.949999999999996</v>
      </c>
      <c r="K116" s="316">
        <v>29.599999999999998</v>
      </c>
      <c r="L116" s="303">
        <v>28.3</v>
      </c>
      <c r="M116" s="303">
        <v>27.1</v>
      </c>
      <c r="N116" s="318">
        <v>72994000</v>
      </c>
      <c r="O116" s="319">
        <v>1.7566491916668953E-3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178.3</v>
      </c>
      <c r="E117" s="315">
        <v>176.71666666666667</v>
      </c>
      <c r="F117" s="316">
        <v>174.58333333333334</v>
      </c>
      <c r="G117" s="316">
        <v>170.86666666666667</v>
      </c>
      <c r="H117" s="316">
        <v>168.73333333333335</v>
      </c>
      <c r="I117" s="316">
        <v>180.43333333333334</v>
      </c>
      <c r="J117" s="316">
        <v>182.56666666666666</v>
      </c>
      <c r="K117" s="316">
        <v>186.28333333333333</v>
      </c>
      <c r="L117" s="303">
        <v>178.85</v>
      </c>
      <c r="M117" s="303">
        <v>173</v>
      </c>
      <c r="N117" s="318">
        <v>15996000</v>
      </c>
      <c r="O117" s="319">
        <v>0.10683642402435649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1052.05</v>
      </c>
      <c r="E118" s="315">
        <v>1056.95</v>
      </c>
      <c r="F118" s="316">
        <v>1030.6000000000001</v>
      </c>
      <c r="G118" s="316">
        <v>1009.1500000000001</v>
      </c>
      <c r="H118" s="316">
        <v>982.80000000000018</v>
      </c>
      <c r="I118" s="316">
        <v>1078.4000000000001</v>
      </c>
      <c r="J118" s="316">
        <v>1104.75</v>
      </c>
      <c r="K118" s="316">
        <v>1126.2</v>
      </c>
      <c r="L118" s="303">
        <v>1083.3</v>
      </c>
      <c r="M118" s="303">
        <v>1035.5</v>
      </c>
      <c r="N118" s="318">
        <v>1783067</v>
      </c>
      <c r="O118" s="319">
        <v>0.10659257388229351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830.3</v>
      </c>
      <c r="E119" s="315">
        <v>825.69999999999993</v>
      </c>
      <c r="F119" s="316">
        <v>812.99999999999989</v>
      </c>
      <c r="G119" s="316">
        <v>795.69999999999993</v>
      </c>
      <c r="H119" s="316">
        <v>782.99999999999989</v>
      </c>
      <c r="I119" s="316">
        <v>842.99999999999989</v>
      </c>
      <c r="J119" s="316">
        <v>855.69999999999993</v>
      </c>
      <c r="K119" s="316">
        <v>872.99999999999989</v>
      </c>
      <c r="L119" s="303">
        <v>838.4</v>
      </c>
      <c r="M119" s="303">
        <v>808.4</v>
      </c>
      <c r="N119" s="318">
        <v>1301350</v>
      </c>
      <c r="O119" s="319">
        <v>-4.9658597144630667E-2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184.95</v>
      </c>
      <c r="E120" s="315">
        <v>185.2166666666667</v>
      </c>
      <c r="F120" s="316">
        <v>181.03333333333339</v>
      </c>
      <c r="G120" s="316">
        <v>177.1166666666667</v>
      </c>
      <c r="H120" s="316">
        <v>172.93333333333339</v>
      </c>
      <c r="I120" s="316">
        <v>189.13333333333338</v>
      </c>
      <c r="J120" s="316">
        <v>193.31666666666666</v>
      </c>
      <c r="K120" s="316">
        <v>197.23333333333338</v>
      </c>
      <c r="L120" s="303">
        <v>189.4</v>
      </c>
      <c r="M120" s="303">
        <v>181.3</v>
      </c>
      <c r="N120" s="318">
        <v>15942400</v>
      </c>
      <c r="O120" s="319">
        <v>0.12073898586281802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104.45</v>
      </c>
      <c r="E121" s="315">
        <v>104.40000000000002</v>
      </c>
      <c r="F121" s="316">
        <v>103.45000000000005</v>
      </c>
      <c r="G121" s="316">
        <v>102.45000000000003</v>
      </c>
      <c r="H121" s="316">
        <v>101.50000000000006</v>
      </c>
      <c r="I121" s="316">
        <v>105.40000000000003</v>
      </c>
      <c r="J121" s="316">
        <v>106.35</v>
      </c>
      <c r="K121" s="316">
        <v>107.35000000000002</v>
      </c>
      <c r="L121" s="303">
        <v>105.35</v>
      </c>
      <c r="M121" s="303">
        <v>103.4</v>
      </c>
      <c r="N121" s="318">
        <v>23064000</v>
      </c>
      <c r="O121" s="319">
        <v>-3.0027756749936917E-2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1858.65</v>
      </c>
      <c r="E122" s="315">
        <v>1873.05</v>
      </c>
      <c r="F122" s="316">
        <v>1829.25</v>
      </c>
      <c r="G122" s="316">
        <v>1799.8500000000001</v>
      </c>
      <c r="H122" s="316">
        <v>1756.0500000000002</v>
      </c>
      <c r="I122" s="316">
        <v>1902.4499999999998</v>
      </c>
      <c r="J122" s="316">
        <v>1946.2499999999995</v>
      </c>
      <c r="K122" s="316">
        <v>1975.6499999999996</v>
      </c>
      <c r="L122" s="303">
        <v>1916.85</v>
      </c>
      <c r="M122" s="303">
        <v>1843.65</v>
      </c>
      <c r="N122" s="318">
        <v>41456045</v>
      </c>
      <c r="O122" s="319">
        <v>1.3612951913462545E-2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34.9</v>
      </c>
      <c r="E123" s="315">
        <v>34.85</v>
      </c>
      <c r="F123" s="316">
        <v>34.550000000000004</v>
      </c>
      <c r="G123" s="316">
        <v>34.200000000000003</v>
      </c>
      <c r="H123" s="316">
        <v>33.900000000000006</v>
      </c>
      <c r="I123" s="316">
        <v>35.200000000000003</v>
      </c>
      <c r="J123" s="316">
        <v>35.5</v>
      </c>
      <c r="K123" s="316">
        <v>35.85</v>
      </c>
      <c r="L123" s="303">
        <v>35.15</v>
      </c>
      <c r="M123" s="303">
        <v>34.5</v>
      </c>
      <c r="N123" s="318">
        <v>49134000</v>
      </c>
      <c r="O123" s="319">
        <v>-2.8914757791963952E-2</v>
      </c>
    </row>
    <row r="124" spans="1:15" ht="15">
      <c r="A124" s="276">
        <v>114</v>
      </c>
      <c r="B124" s="417" t="s">
        <v>57</v>
      </c>
      <c r="C124" s="276" t="s">
        <v>280</v>
      </c>
      <c r="D124" s="315">
        <v>789.75</v>
      </c>
      <c r="E124" s="315">
        <v>786.86666666666667</v>
      </c>
      <c r="F124" s="316">
        <v>775.5333333333333</v>
      </c>
      <c r="G124" s="316">
        <v>761.31666666666661</v>
      </c>
      <c r="H124" s="316">
        <v>749.98333333333323</v>
      </c>
      <c r="I124" s="316">
        <v>801.08333333333337</v>
      </c>
      <c r="J124" s="316">
        <v>812.41666666666663</v>
      </c>
      <c r="K124" s="316">
        <v>826.63333333333344</v>
      </c>
      <c r="L124" s="303">
        <v>798.2</v>
      </c>
      <c r="M124" s="303">
        <v>772.65</v>
      </c>
      <c r="N124" s="318">
        <v>5733000</v>
      </c>
      <c r="O124" s="319">
        <v>-5.196576956467816E-2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205.35</v>
      </c>
      <c r="E125" s="315">
        <v>203.25</v>
      </c>
      <c r="F125" s="316">
        <v>200.35</v>
      </c>
      <c r="G125" s="316">
        <v>195.35</v>
      </c>
      <c r="H125" s="316">
        <v>192.45</v>
      </c>
      <c r="I125" s="316">
        <v>208.25</v>
      </c>
      <c r="J125" s="316">
        <v>211.14999999999998</v>
      </c>
      <c r="K125" s="316">
        <v>216.15</v>
      </c>
      <c r="L125" s="303">
        <v>206.15</v>
      </c>
      <c r="M125" s="303">
        <v>198.25</v>
      </c>
      <c r="N125" s="318">
        <v>112662000</v>
      </c>
      <c r="O125" s="319">
        <v>-8.2919615506496253E-3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21883.9</v>
      </c>
      <c r="E126" s="315">
        <v>21886.516666666666</v>
      </c>
      <c r="F126" s="316">
        <v>21716.433333333334</v>
      </c>
      <c r="G126" s="316">
        <v>21548.966666666667</v>
      </c>
      <c r="H126" s="316">
        <v>21378.883333333335</v>
      </c>
      <c r="I126" s="316">
        <v>22053.983333333334</v>
      </c>
      <c r="J126" s="316">
        <v>22224.066666666669</v>
      </c>
      <c r="K126" s="316">
        <v>22391.533333333333</v>
      </c>
      <c r="L126" s="303">
        <v>22056.6</v>
      </c>
      <c r="M126" s="303">
        <v>21719.05</v>
      </c>
      <c r="N126" s="318">
        <v>135100</v>
      </c>
      <c r="O126" s="319">
        <v>1.8469656992084433E-2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1311.5</v>
      </c>
      <c r="E127" s="315">
        <v>1307.8833333333332</v>
      </c>
      <c r="F127" s="316">
        <v>1292.0666666666664</v>
      </c>
      <c r="G127" s="316">
        <v>1272.6333333333332</v>
      </c>
      <c r="H127" s="316">
        <v>1256.8166666666664</v>
      </c>
      <c r="I127" s="316">
        <v>1327.3166666666664</v>
      </c>
      <c r="J127" s="316">
        <v>1343.133333333333</v>
      </c>
      <c r="K127" s="316">
        <v>1362.5666666666664</v>
      </c>
      <c r="L127" s="303">
        <v>1323.7</v>
      </c>
      <c r="M127" s="303">
        <v>1288.45</v>
      </c>
      <c r="N127" s="318">
        <v>1757800</v>
      </c>
      <c r="O127" s="319">
        <v>-5.2756372258446947E-2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4408</v>
      </c>
      <c r="E128" s="315">
        <v>4401.333333333333</v>
      </c>
      <c r="F128" s="316">
        <v>4356.6666666666661</v>
      </c>
      <c r="G128" s="316">
        <v>4305.333333333333</v>
      </c>
      <c r="H128" s="316">
        <v>4260.6666666666661</v>
      </c>
      <c r="I128" s="316">
        <v>4452.6666666666661</v>
      </c>
      <c r="J128" s="316">
        <v>4497.3333333333321</v>
      </c>
      <c r="K128" s="316">
        <v>4548.6666666666661</v>
      </c>
      <c r="L128" s="303">
        <v>4446</v>
      </c>
      <c r="M128" s="303">
        <v>4350</v>
      </c>
      <c r="N128" s="318">
        <v>540750</v>
      </c>
      <c r="O128" s="319">
        <v>3.9404132628543968E-2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757.55</v>
      </c>
      <c r="E129" s="315">
        <v>757.11666666666667</v>
      </c>
      <c r="F129" s="316">
        <v>746.43333333333339</v>
      </c>
      <c r="G129" s="316">
        <v>735.31666666666672</v>
      </c>
      <c r="H129" s="316">
        <v>724.63333333333344</v>
      </c>
      <c r="I129" s="316">
        <v>768.23333333333335</v>
      </c>
      <c r="J129" s="316">
        <v>778.91666666666652</v>
      </c>
      <c r="K129" s="316">
        <v>790.0333333333333</v>
      </c>
      <c r="L129" s="303">
        <v>767.8</v>
      </c>
      <c r="M129" s="303">
        <v>746</v>
      </c>
      <c r="N129" s="318">
        <v>3713189</v>
      </c>
      <c r="O129" s="319">
        <v>-5.1456806951780544E-2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487.25</v>
      </c>
      <c r="E130" s="315">
        <v>482.09999999999997</v>
      </c>
      <c r="F130" s="316">
        <v>472.19999999999993</v>
      </c>
      <c r="G130" s="316">
        <v>457.15</v>
      </c>
      <c r="H130" s="316">
        <v>447.24999999999994</v>
      </c>
      <c r="I130" s="316">
        <v>497.14999999999992</v>
      </c>
      <c r="J130" s="316">
        <v>507.0499999999999</v>
      </c>
      <c r="K130" s="316">
        <v>522.09999999999991</v>
      </c>
      <c r="L130" s="303">
        <v>492</v>
      </c>
      <c r="M130" s="303">
        <v>467.05</v>
      </c>
      <c r="N130" s="318">
        <v>46699800</v>
      </c>
      <c r="O130" s="319">
        <v>6.317131474103585E-2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416.7</v>
      </c>
      <c r="E131" s="315">
        <v>418.66666666666669</v>
      </c>
      <c r="F131" s="316">
        <v>412.33333333333337</v>
      </c>
      <c r="G131" s="316">
        <v>407.9666666666667</v>
      </c>
      <c r="H131" s="316">
        <v>401.63333333333338</v>
      </c>
      <c r="I131" s="316">
        <v>423.03333333333336</v>
      </c>
      <c r="J131" s="316">
        <v>429.36666666666673</v>
      </c>
      <c r="K131" s="316">
        <v>433.73333333333335</v>
      </c>
      <c r="L131" s="303">
        <v>425</v>
      </c>
      <c r="M131" s="303">
        <v>414.3</v>
      </c>
      <c r="N131" s="318">
        <v>5154000</v>
      </c>
      <c r="O131" s="319">
        <v>7.5430359937402186E-2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310.2</v>
      </c>
      <c r="E132" s="315">
        <v>310.93333333333334</v>
      </c>
      <c r="F132" s="316">
        <v>305.86666666666667</v>
      </c>
      <c r="G132" s="316">
        <v>301.53333333333336</v>
      </c>
      <c r="H132" s="316">
        <v>296.4666666666667</v>
      </c>
      <c r="I132" s="316">
        <v>315.26666666666665</v>
      </c>
      <c r="J132" s="316">
        <v>320.33333333333337</v>
      </c>
      <c r="K132" s="316">
        <v>324.66666666666663</v>
      </c>
      <c r="L132" s="303">
        <v>316</v>
      </c>
      <c r="M132" s="303">
        <v>306.60000000000002</v>
      </c>
      <c r="N132" s="318">
        <v>4634000</v>
      </c>
      <c r="O132" s="319">
        <v>-7.2836332476435301E-3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491</v>
      </c>
      <c r="E133" s="315">
        <v>495.18333333333334</v>
      </c>
      <c r="F133" s="316">
        <v>485.86666666666667</v>
      </c>
      <c r="G133" s="316">
        <v>480.73333333333335</v>
      </c>
      <c r="H133" s="316">
        <v>471.41666666666669</v>
      </c>
      <c r="I133" s="316">
        <v>500.31666666666666</v>
      </c>
      <c r="J133" s="316">
        <v>509.63333333333338</v>
      </c>
      <c r="K133" s="316">
        <v>514.76666666666665</v>
      </c>
      <c r="L133" s="303">
        <v>504.5</v>
      </c>
      <c r="M133" s="303">
        <v>490.05</v>
      </c>
      <c r="N133" s="318">
        <v>17593200</v>
      </c>
      <c r="O133" s="319">
        <v>-1.8970189701897018E-2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134.75</v>
      </c>
      <c r="E134" s="315">
        <v>135.66666666666666</v>
      </c>
      <c r="F134" s="316">
        <v>133.33333333333331</v>
      </c>
      <c r="G134" s="316">
        <v>131.91666666666666</v>
      </c>
      <c r="H134" s="316">
        <v>129.58333333333331</v>
      </c>
      <c r="I134" s="316">
        <v>137.08333333333331</v>
      </c>
      <c r="J134" s="316">
        <v>139.41666666666663</v>
      </c>
      <c r="K134" s="316">
        <v>140.83333333333331</v>
      </c>
      <c r="L134" s="303">
        <v>138</v>
      </c>
      <c r="M134" s="303">
        <v>134.25</v>
      </c>
      <c r="N134" s="318">
        <v>78751200</v>
      </c>
      <c r="O134" s="319">
        <v>2.9738391592755459E-2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53.85</v>
      </c>
      <c r="E135" s="315">
        <v>53.583333333333336</v>
      </c>
      <c r="F135" s="316">
        <v>53.06666666666667</v>
      </c>
      <c r="G135" s="316">
        <v>52.283333333333331</v>
      </c>
      <c r="H135" s="316">
        <v>51.766666666666666</v>
      </c>
      <c r="I135" s="316">
        <v>54.366666666666674</v>
      </c>
      <c r="J135" s="316">
        <v>54.88333333333334</v>
      </c>
      <c r="K135" s="316">
        <v>55.666666666666679</v>
      </c>
      <c r="L135" s="303">
        <v>54.1</v>
      </c>
      <c r="M135" s="303">
        <v>52.8</v>
      </c>
      <c r="N135" s="318">
        <v>73453500</v>
      </c>
      <c r="O135" s="319">
        <v>8.152677413377803E-3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408.6</v>
      </c>
      <c r="E136" s="315">
        <v>409.4666666666667</v>
      </c>
      <c r="F136" s="316">
        <v>405.23333333333341</v>
      </c>
      <c r="G136" s="316">
        <v>401.86666666666673</v>
      </c>
      <c r="H136" s="316">
        <v>397.63333333333344</v>
      </c>
      <c r="I136" s="316">
        <v>412.83333333333337</v>
      </c>
      <c r="J136" s="316">
        <v>417.06666666666672</v>
      </c>
      <c r="K136" s="316">
        <v>420.43333333333334</v>
      </c>
      <c r="L136" s="303">
        <v>413.7</v>
      </c>
      <c r="M136" s="303">
        <v>406.1</v>
      </c>
      <c r="N136" s="318">
        <v>28750400</v>
      </c>
      <c r="O136" s="319">
        <v>-1.2956694292050893E-2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2636.4</v>
      </c>
      <c r="E137" s="315">
        <v>2636.9833333333336</v>
      </c>
      <c r="F137" s="316">
        <v>2607.3166666666671</v>
      </c>
      <c r="G137" s="316">
        <v>2578.2333333333336</v>
      </c>
      <c r="H137" s="316">
        <v>2548.5666666666671</v>
      </c>
      <c r="I137" s="316">
        <v>2666.0666666666671</v>
      </c>
      <c r="J137" s="316">
        <v>2695.7333333333331</v>
      </c>
      <c r="K137" s="316">
        <v>2724.8166666666671</v>
      </c>
      <c r="L137" s="303">
        <v>2666.65</v>
      </c>
      <c r="M137" s="303">
        <v>2607.9</v>
      </c>
      <c r="N137" s="318">
        <v>6113100</v>
      </c>
      <c r="O137" s="319">
        <v>-1.1353160933482121E-2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811.45</v>
      </c>
      <c r="E138" s="315">
        <v>814.85</v>
      </c>
      <c r="F138" s="316">
        <v>802.95</v>
      </c>
      <c r="G138" s="316">
        <v>794.45</v>
      </c>
      <c r="H138" s="316">
        <v>782.55000000000007</v>
      </c>
      <c r="I138" s="316">
        <v>823.35</v>
      </c>
      <c r="J138" s="316">
        <v>835.24999999999989</v>
      </c>
      <c r="K138" s="316">
        <v>843.75</v>
      </c>
      <c r="L138" s="303">
        <v>826.75</v>
      </c>
      <c r="M138" s="303">
        <v>806.35</v>
      </c>
      <c r="N138" s="318">
        <v>10387200</v>
      </c>
      <c r="O138" s="319">
        <v>-2.192090395480226E-2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1204.4000000000001</v>
      </c>
      <c r="E139" s="315">
        <v>1196.5166666666667</v>
      </c>
      <c r="F139" s="316">
        <v>1185.0333333333333</v>
      </c>
      <c r="G139" s="316">
        <v>1165.6666666666667</v>
      </c>
      <c r="H139" s="316">
        <v>1154.1833333333334</v>
      </c>
      <c r="I139" s="316">
        <v>1215.8833333333332</v>
      </c>
      <c r="J139" s="316">
        <v>1227.3666666666663</v>
      </c>
      <c r="K139" s="316">
        <v>1246.7333333333331</v>
      </c>
      <c r="L139" s="303">
        <v>1208</v>
      </c>
      <c r="M139" s="303">
        <v>1177.1500000000001</v>
      </c>
      <c r="N139" s="318">
        <v>5598750</v>
      </c>
      <c r="O139" s="319">
        <v>4.0273132664437016E-2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2582.35</v>
      </c>
      <c r="E140" s="315">
        <v>2575.2999999999997</v>
      </c>
      <c r="F140" s="316">
        <v>2549.0499999999993</v>
      </c>
      <c r="G140" s="316">
        <v>2515.7499999999995</v>
      </c>
      <c r="H140" s="316">
        <v>2489.4999999999991</v>
      </c>
      <c r="I140" s="316">
        <v>2608.5999999999995</v>
      </c>
      <c r="J140" s="316">
        <v>2634.8500000000004</v>
      </c>
      <c r="K140" s="316">
        <v>2668.1499999999996</v>
      </c>
      <c r="L140" s="303">
        <v>2601.5500000000002</v>
      </c>
      <c r="M140" s="303">
        <v>2542</v>
      </c>
      <c r="N140" s="318">
        <v>1092000</v>
      </c>
      <c r="O140" s="319">
        <v>2.5246729400963965E-3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313.10000000000002</v>
      </c>
      <c r="E141" s="315">
        <v>311.60000000000002</v>
      </c>
      <c r="F141" s="316">
        <v>308.85000000000002</v>
      </c>
      <c r="G141" s="316">
        <v>304.60000000000002</v>
      </c>
      <c r="H141" s="316">
        <v>301.85000000000002</v>
      </c>
      <c r="I141" s="316">
        <v>315.85000000000002</v>
      </c>
      <c r="J141" s="316">
        <v>318.60000000000002</v>
      </c>
      <c r="K141" s="316">
        <v>322.85000000000002</v>
      </c>
      <c r="L141" s="303">
        <v>314.35000000000002</v>
      </c>
      <c r="M141" s="303">
        <v>307.35000000000002</v>
      </c>
      <c r="N141" s="318">
        <v>1890000</v>
      </c>
      <c r="O141" s="319">
        <v>-9.0909090909090912E-2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463.75</v>
      </c>
      <c r="E142" s="315">
        <v>463.41666666666669</v>
      </c>
      <c r="F142" s="316">
        <v>457.18333333333339</v>
      </c>
      <c r="G142" s="316">
        <v>450.61666666666673</v>
      </c>
      <c r="H142" s="316">
        <v>444.38333333333344</v>
      </c>
      <c r="I142" s="316">
        <v>469.98333333333335</v>
      </c>
      <c r="J142" s="316">
        <v>476.21666666666658</v>
      </c>
      <c r="K142" s="316">
        <v>482.7833333333333</v>
      </c>
      <c r="L142" s="303">
        <v>469.65</v>
      </c>
      <c r="M142" s="303">
        <v>456.85</v>
      </c>
      <c r="N142" s="318">
        <v>4258800</v>
      </c>
      <c r="O142" s="319">
        <v>-4.6394984326018809E-2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933.1</v>
      </c>
      <c r="E143" s="315">
        <v>930.05000000000007</v>
      </c>
      <c r="F143" s="316">
        <v>922.15000000000009</v>
      </c>
      <c r="G143" s="316">
        <v>911.2</v>
      </c>
      <c r="H143" s="316">
        <v>903.30000000000007</v>
      </c>
      <c r="I143" s="316">
        <v>941.00000000000011</v>
      </c>
      <c r="J143" s="316">
        <v>948.9</v>
      </c>
      <c r="K143" s="316">
        <v>959.85000000000014</v>
      </c>
      <c r="L143" s="303">
        <v>937.95</v>
      </c>
      <c r="M143" s="303">
        <v>919.1</v>
      </c>
      <c r="N143" s="318">
        <v>1488200</v>
      </c>
      <c r="O143" s="319">
        <v>-2.7447392497712716E-2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4567.55</v>
      </c>
      <c r="E144" s="315">
        <v>4562.8499999999995</v>
      </c>
      <c r="F144" s="316">
        <v>4529.7499999999991</v>
      </c>
      <c r="G144" s="316">
        <v>4491.95</v>
      </c>
      <c r="H144" s="316">
        <v>4458.8499999999995</v>
      </c>
      <c r="I144" s="316">
        <v>4600.6499999999987</v>
      </c>
      <c r="J144" s="316">
        <v>4633.7499999999991</v>
      </c>
      <c r="K144" s="316">
        <v>4671.5499999999984</v>
      </c>
      <c r="L144" s="303">
        <v>4595.95</v>
      </c>
      <c r="M144" s="303">
        <v>4525.05</v>
      </c>
      <c r="N144" s="318">
        <v>2050600</v>
      </c>
      <c r="O144" s="319">
        <v>3.1696518414167839E-2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418.95</v>
      </c>
      <c r="E145" s="315">
        <v>427.75</v>
      </c>
      <c r="F145" s="316">
        <v>405.5</v>
      </c>
      <c r="G145" s="316">
        <v>392.05</v>
      </c>
      <c r="H145" s="316">
        <v>369.8</v>
      </c>
      <c r="I145" s="316">
        <v>441.2</v>
      </c>
      <c r="J145" s="316">
        <v>463.45</v>
      </c>
      <c r="K145" s="316">
        <v>476.9</v>
      </c>
      <c r="L145" s="303">
        <v>450</v>
      </c>
      <c r="M145" s="303">
        <v>414.3</v>
      </c>
      <c r="N145" s="318">
        <v>18138900</v>
      </c>
      <c r="O145" s="319">
        <v>7.6371210367970371E-2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95.35</v>
      </c>
      <c r="E146" s="315">
        <v>95.7</v>
      </c>
      <c r="F146" s="316">
        <v>94.5</v>
      </c>
      <c r="G146" s="316">
        <v>93.649999999999991</v>
      </c>
      <c r="H146" s="316">
        <v>92.449999999999989</v>
      </c>
      <c r="I146" s="316">
        <v>96.550000000000011</v>
      </c>
      <c r="J146" s="316">
        <v>97.750000000000028</v>
      </c>
      <c r="K146" s="316">
        <v>98.600000000000023</v>
      </c>
      <c r="L146" s="303">
        <v>96.9</v>
      </c>
      <c r="M146" s="303">
        <v>94.85</v>
      </c>
      <c r="N146" s="318">
        <v>70438200</v>
      </c>
      <c r="O146" s="319">
        <v>-1.4999132998092597E-2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709.95</v>
      </c>
      <c r="E147" s="315">
        <v>716.86666666666667</v>
      </c>
      <c r="F147" s="316">
        <v>700.43333333333339</v>
      </c>
      <c r="G147" s="316">
        <v>690.91666666666674</v>
      </c>
      <c r="H147" s="316">
        <v>674.48333333333346</v>
      </c>
      <c r="I147" s="316">
        <v>726.38333333333333</v>
      </c>
      <c r="J147" s="316">
        <v>742.81666666666649</v>
      </c>
      <c r="K147" s="316">
        <v>752.33333333333326</v>
      </c>
      <c r="L147" s="303">
        <v>733.3</v>
      </c>
      <c r="M147" s="303">
        <v>707.35</v>
      </c>
      <c r="N147" s="318">
        <v>2124000</v>
      </c>
      <c r="O147" s="319">
        <v>4.7337278106508875E-2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335.1</v>
      </c>
      <c r="E148" s="315">
        <v>335.06666666666666</v>
      </c>
      <c r="F148" s="316">
        <v>331.98333333333335</v>
      </c>
      <c r="G148" s="316">
        <v>328.86666666666667</v>
      </c>
      <c r="H148" s="316">
        <v>325.78333333333336</v>
      </c>
      <c r="I148" s="316">
        <v>338.18333333333334</v>
      </c>
      <c r="J148" s="316">
        <v>341.26666666666671</v>
      </c>
      <c r="K148" s="316">
        <v>344.38333333333333</v>
      </c>
      <c r="L148" s="303">
        <v>338.15</v>
      </c>
      <c r="M148" s="303">
        <v>331.95</v>
      </c>
      <c r="N148" s="318">
        <v>27513600</v>
      </c>
      <c r="O148" s="319">
        <v>-5.6667052156817391E-3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182.9</v>
      </c>
      <c r="E149" s="315">
        <v>185.01666666666665</v>
      </c>
      <c r="F149" s="316">
        <v>179.0333333333333</v>
      </c>
      <c r="G149" s="316">
        <v>175.16666666666666</v>
      </c>
      <c r="H149" s="316">
        <v>169.18333333333331</v>
      </c>
      <c r="I149" s="316">
        <v>188.8833333333333</v>
      </c>
      <c r="J149" s="316">
        <v>194.86666666666665</v>
      </c>
      <c r="K149" s="316">
        <v>198.73333333333329</v>
      </c>
      <c r="L149" s="303">
        <v>191</v>
      </c>
      <c r="M149" s="303">
        <v>181.15</v>
      </c>
      <c r="N149" s="318">
        <v>30831000</v>
      </c>
      <c r="O149" s="319">
        <v>1.1615316468156315E-2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44139</v>
      </c>
    </row>
    <row r="7" spans="1:15">
      <c r="A7"/>
    </row>
    <row r="8" spans="1:15" ht="28.5" customHeight="1">
      <c r="A8" s="556" t="s">
        <v>16</v>
      </c>
      <c r="B8" s="557" t="s">
        <v>18</v>
      </c>
      <c r="C8" s="555" t="s">
        <v>19</v>
      </c>
      <c r="D8" s="555" t="s">
        <v>20</v>
      </c>
      <c r="E8" s="555" t="s">
        <v>21</v>
      </c>
      <c r="F8" s="555"/>
      <c r="G8" s="555"/>
      <c r="H8" s="555" t="s">
        <v>22</v>
      </c>
      <c r="I8" s="555"/>
      <c r="J8" s="555"/>
      <c r="K8" s="273"/>
      <c r="L8" s="281"/>
      <c r="M8" s="281"/>
    </row>
    <row r="9" spans="1:15" ht="36" customHeight="1">
      <c r="A9" s="551"/>
      <c r="B9" s="553"/>
      <c r="C9" s="558" t="s">
        <v>23</v>
      </c>
      <c r="D9" s="558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11813.5</v>
      </c>
      <c r="D10" s="302">
        <v>11791</v>
      </c>
      <c r="E10" s="302">
        <v>11745.8</v>
      </c>
      <c r="F10" s="302">
        <v>11678.099999999999</v>
      </c>
      <c r="G10" s="302">
        <v>11632.899999999998</v>
      </c>
      <c r="H10" s="302">
        <v>11858.7</v>
      </c>
      <c r="I10" s="302">
        <v>11903.900000000001</v>
      </c>
      <c r="J10" s="302">
        <v>11971.600000000002</v>
      </c>
      <c r="K10" s="301">
        <v>11836.2</v>
      </c>
      <c r="L10" s="301">
        <v>11723.3</v>
      </c>
      <c r="M10" s="306"/>
    </row>
    <row r="11" spans="1:15">
      <c r="A11" s="300">
        <v>2</v>
      </c>
      <c r="B11" s="276" t="s">
        <v>220</v>
      </c>
      <c r="C11" s="303">
        <v>25682.799999999999</v>
      </c>
      <c r="D11" s="278">
        <v>25509.733333333334</v>
      </c>
      <c r="E11" s="278">
        <v>25258.766666666666</v>
      </c>
      <c r="F11" s="278">
        <v>24834.733333333334</v>
      </c>
      <c r="G11" s="278">
        <v>24583.766666666666</v>
      </c>
      <c r="H11" s="278">
        <v>25933.766666666666</v>
      </c>
      <c r="I11" s="278">
        <v>26184.733333333334</v>
      </c>
      <c r="J11" s="278">
        <v>26608.766666666666</v>
      </c>
      <c r="K11" s="303">
        <v>25760.7</v>
      </c>
      <c r="L11" s="303">
        <v>25085.7</v>
      </c>
      <c r="M11" s="306"/>
    </row>
    <row r="12" spans="1:15">
      <c r="A12" s="300">
        <v>3</v>
      </c>
      <c r="B12" s="284" t="s">
        <v>221</v>
      </c>
      <c r="C12" s="303">
        <v>1336.55</v>
      </c>
      <c r="D12" s="278">
        <v>1334.4666666666667</v>
      </c>
      <c r="E12" s="278">
        <v>1319.4833333333333</v>
      </c>
      <c r="F12" s="278">
        <v>1302.4166666666667</v>
      </c>
      <c r="G12" s="278">
        <v>1287.4333333333334</v>
      </c>
      <c r="H12" s="278">
        <v>1351.5333333333333</v>
      </c>
      <c r="I12" s="278">
        <v>1366.5166666666669</v>
      </c>
      <c r="J12" s="278">
        <v>1383.5833333333333</v>
      </c>
      <c r="K12" s="303">
        <v>1349.45</v>
      </c>
      <c r="L12" s="303">
        <v>1317.4</v>
      </c>
      <c r="M12" s="306"/>
    </row>
    <row r="13" spans="1:15">
      <c r="A13" s="300">
        <v>4</v>
      </c>
      <c r="B13" s="276" t="s">
        <v>222</v>
      </c>
      <c r="C13" s="303">
        <v>3110.25</v>
      </c>
      <c r="D13" s="278">
        <v>3111.35</v>
      </c>
      <c r="E13" s="278">
        <v>3094.5499999999997</v>
      </c>
      <c r="F13" s="278">
        <v>3078.85</v>
      </c>
      <c r="G13" s="278">
        <v>3062.0499999999997</v>
      </c>
      <c r="H13" s="278">
        <v>3127.0499999999997</v>
      </c>
      <c r="I13" s="278">
        <v>3143.85</v>
      </c>
      <c r="J13" s="278">
        <v>3159.5499999999997</v>
      </c>
      <c r="K13" s="303">
        <v>3128.15</v>
      </c>
      <c r="L13" s="303">
        <v>3095.65</v>
      </c>
      <c r="M13" s="306"/>
    </row>
    <row r="14" spans="1:15">
      <c r="A14" s="300">
        <v>5</v>
      </c>
      <c r="B14" s="276" t="s">
        <v>223</v>
      </c>
      <c r="C14" s="303">
        <v>20736</v>
      </c>
      <c r="D14" s="278">
        <v>20811.2</v>
      </c>
      <c r="E14" s="278">
        <v>20604.45</v>
      </c>
      <c r="F14" s="278">
        <v>20472.900000000001</v>
      </c>
      <c r="G14" s="278">
        <v>20266.150000000001</v>
      </c>
      <c r="H14" s="278">
        <v>20942.75</v>
      </c>
      <c r="I14" s="278">
        <v>21149.5</v>
      </c>
      <c r="J14" s="278">
        <v>21281.05</v>
      </c>
      <c r="K14" s="303">
        <v>21017.95</v>
      </c>
      <c r="L14" s="303">
        <v>20679.650000000001</v>
      </c>
      <c r="M14" s="306"/>
    </row>
    <row r="15" spans="1:15">
      <c r="A15" s="300">
        <v>6</v>
      </c>
      <c r="B15" s="276" t="s">
        <v>224</v>
      </c>
      <c r="C15" s="303">
        <v>2306.1</v>
      </c>
      <c r="D15" s="278">
        <v>2307.6833333333334</v>
      </c>
      <c r="E15" s="278">
        <v>2284.8666666666668</v>
      </c>
      <c r="F15" s="278">
        <v>2263.6333333333332</v>
      </c>
      <c r="G15" s="278">
        <v>2240.8166666666666</v>
      </c>
      <c r="H15" s="278">
        <v>2328.916666666667</v>
      </c>
      <c r="I15" s="278">
        <v>2351.7333333333336</v>
      </c>
      <c r="J15" s="278">
        <v>2372.9666666666672</v>
      </c>
      <c r="K15" s="303">
        <v>2330.5</v>
      </c>
      <c r="L15" s="303">
        <v>2286.4499999999998</v>
      </c>
      <c r="M15" s="306"/>
    </row>
    <row r="16" spans="1:15">
      <c r="A16" s="300">
        <v>7</v>
      </c>
      <c r="B16" s="276" t="s">
        <v>225</v>
      </c>
      <c r="C16" s="303">
        <v>4748.45</v>
      </c>
      <c r="D16" s="278">
        <v>4750.95</v>
      </c>
      <c r="E16" s="278">
        <v>4734.0999999999995</v>
      </c>
      <c r="F16" s="278">
        <v>4719.75</v>
      </c>
      <c r="G16" s="278">
        <v>4702.8999999999996</v>
      </c>
      <c r="H16" s="278">
        <v>4765.2999999999993</v>
      </c>
      <c r="I16" s="278">
        <v>4782.1499999999996</v>
      </c>
      <c r="J16" s="278">
        <v>4796.4999999999991</v>
      </c>
      <c r="K16" s="303">
        <v>4767.8</v>
      </c>
      <c r="L16" s="303">
        <v>4736.6000000000004</v>
      </c>
      <c r="M16" s="306"/>
    </row>
    <row r="17" spans="1:13">
      <c r="A17" s="300">
        <v>8</v>
      </c>
      <c r="B17" s="276" t="s">
        <v>802</v>
      </c>
      <c r="C17" s="276">
        <v>1016.65</v>
      </c>
      <c r="D17" s="278">
        <v>1012.8833333333333</v>
      </c>
      <c r="E17" s="278">
        <v>1003.7666666666667</v>
      </c>
      <c r="F17" s="278">
        <v>990.88333333333333</v>
      </c>
      <c r="G17" s="278">
        <v>981.76666666666665</v>
      </c>
      <c r="H17" s="278">
        <v>1025.7666666666667</v>
      </c>
      <c r="I17" s="278">
        <v>1034.8833333333332</v>
      </c>
      <c r="J17" s="278">
        <v>1047.7666666666667</v>
      </c>
      <c r="K17" s="276">
        <v>1022</v>
      </c>
      <c r="L17" s="276">
        <v>1000</v>
      </c>
      <c r="M17" s="276">
        <v>0.92913000000000001</v>
      </c>
    </row>
    <row r="18" spans="1:13">
      <c r="A18" s="300">
        <v>9</v>
      </c>
      <c r="B18" s="276" t="s">
        <v>295</v>
      </c>
      <c r="C18" s="276">
        <v>15811.55</v>
      </c>
      <c r="D18" s="278">
        <v>15703.85</v>
      </c>
      <c r="E18" s="278">
        <v>15507.7</v>
      </c>
      <c r="F18" s="278">
        <v>15203.85</v>
      </c>
      <c r="G18" s="278">
        <v>15007.7</v>
      </c>
      <c r="H18" s="278">
        <v>16007.7</v>
      </c>
      <c r="I18" s="278">
        <v>16203.849999999999</v>
      </c>
      <c r="J18" s="278">
        <v>16507.7</v>
      </c>
      <c r="K18" s="276">
        <v>15900</v>
      </c>
      <c r="L18" s="276">
        <v>15400</v>
      </c>
      <c r="M18" s="276">
        <v>9.3299999999999994E-2</v>
      </c>
    </row>
    <row r="19" spans="1:13">
      <c r="A19" s="300">
        <v>10</v>
      </c>
      <c r="B19" s="276" t="s">
        <v>227</v>
      </c>
      <c r="C19" s="276">
        <v>67.75</v>
      </c>
      <c r="D19" s="278">
        <v>68.149999999999991</v>
      </c>
      <c r="E19" s="278">
        <v>66.899999999999977</v>
      </c>
      <c r="F19" s="278">
        <v>66.049999999999983</v>
      </c>
      <c r="G19" s="278">
        <v>64.799999999999969</v>
      </c>
      <c r="H19" s="278">
        <v>68.999999999999986</v>
      </c>
      <c r="I19" s="278">
        <v>70.250000000000014</v>
      </c>
      <c r="J19" s="278">
        <v>71.099999999999994</v>
      </c>
      <c r="K19" s="276">
        <v>69.400000000000006</v>
      </c>
      <c r="L19" s="276">
        <v>67.3</v>
      </c>
      <c r="M19" s="276">
        <v>16.458629999999999</v>
      </c>
    </row>
    <row r="20" spans="1:13">
      <c r="A20" s="300">
        <v>11</v>
      </c>
      <c r="B20" s="276" t="s">
        <v>228</v>
      </c>
      <c r="C20" s="276">
        <v>152.5</v>
      </c>
      <c r="D20" s="278">
        <v>151.9</v>
      </c>
      <c r="E20" s="278">
        <v>149.60000000000002</v>
      </c>
      <c r="F20" s="278">
        <v>146.70000000000002</v>
      </c>
      <c r="G20" s="278">
        <v>144.40000000000003</v>
      </c>
      <c r="H20" s="278">
        <v>154.80000000000001</v>
      </c>
      <c r="I20" s="278">
        <v>157.10000000000002</v>
      </c>
      <c r="J20" s="278">
        <v>160</v>
      </c>
      <c r="K20" s="276">
        <v>154.19999999999999</v>
      </c>
      <c r="L20" s="276">
        <v>149</v>
      </c>
      <c r="M20" s="276">
        <v>18.270060000000001</v>
      </c>
    </row>
    <row r="21" spans="1:13">
      <c r="A21" s="300">
        <v>12</v>
      </c>
      <c r="B21" s="276" t="s">
        <v>38</v>
      </c>
      <c r="C21" s="276">
        <v>1661.3</v>
      </c>
      <c r="D21" s="278">
        <v>1664.5</v>
      </c>
      <c r="E21" s="278">
        <v>1641.8</v>
      </c>
      <c r="F21" s="278">
        <v>1622.3</v>
      </c>
      <c r="G21" s="278">
        <v>1599.6</v>
      </c>
      <c r="H21" s="278">
        <v>1684</v>
      </c>
      <c r="I21" s="278">
        <v>1706.6999999999998</v>
      </c>
      <c r="J21" s="278">
        <v>1726.2</v>
      </c>
      <c r="K21" s="276">
        <v>1687.2</v>
      </c>
      <c r="L21" s="276">
        <v>1645</v>
      </c>
      <c r="M21" s="276">
        <v>10.2159</v>
      </c>
    </row>
    <row r="22" spans="1:13">
      <c r="A22" s="300">
        <v>13</v>
      </c>
      <c r="B22" s="276" t="s">
        <v>296</v>
      </c>
      <c r="C22" s="276">
        <v>222.95</v>
      </c>
      <c r="D22" s="278">
        <v>223.81666666666669</v>
      </c>
      <c r="E22" s="278">
        <v>219.18333333333339</v>
      </c>
      <c r="F22" s="278">
        <v>215.41666666666671</v>
      </c>
      <c r="G22" s="278">
        <v>210.78333333333342</v>
      </c>
      <c r="H22" s="278">
        <v>227.58333333333337</v>
      </c>
      <c r="I22" s="278">
        <v>232.21666666666664</v>
      </c>
      <c r="J22" s="278">
        <v>235.98333333333335</v>
      </c>
      <c r="K22" s="276">
        <v>228.45</v>
      </c>
      <c r="L22" s="276">
        <v>220.05</v>
      </c>
      <c r="M22" s="276">
        <v>34.143389999999997</v>
      </c>
    </row>
    <row r="23" spans="1:13">
      <c r="A23" s="300">
        <v>14</v>
      </c>
      <c r="B23" s="276" t="s">
        <v>41</v>
      </c>
      <c r="C23" s="276">
        <v>353.65</v>
      </c>
      <c r="D23" s="278">
        <v>354.5</v>
      </c>
      <c r="E23" s="278">
        <v>346.35</v>
      </c>
      <c r="F23" s="278">
        <v>339.05</v>
      </c>
      <c r="G23" s="278">
        <v>330.90000000000003</v>
      </c>
      <c r="H23" s="278">
        <v>361.8</v>
      </c>
      <c r="I23" s="278">
        <v>369.95</v>
      </c>
      <c r="J23" s="278">
        <v>377.25</v>
      </c>
      <c r="K23" s="276">
        <v>362.65</v>
      </c>
      <c r="L23" s="276">
        <v>347.2</v>
      </c>
      <c r="M23" s="276">
        <v>79.714730000000003</v>
      </c>
    </row>
    <row r="24" spans="1:13">
      <c r="A24" s="300">
        <v>15</v>
      </c>
      <c r="B24" s="276" t="s">
        <v>43</v>
      </c>
      <c r="C24" s="276">
        <v>36.049999999999997</v>
      </c>
      <c r="D24" s="278">
        <v>36.166666666666664</v>
      </c>
      <c r="E24" s="278">
        <v>35.483333333333327</v>
      </c>
      <c r="F24" s="278">
        <v>34.916666666666664</v>
      </c>
      <c r="G24" s="278">
        <v>34.233333333333327</v>
      </c>
      <c r="H24" s="278">
        <v>36.733333333333327</v>
      </c>
      <c r="I24" s="278">
        <v>37.416666666666664</v>
      </c>
      <c r="J24" s="278">
        <v>37.983333333333327</v>
      </c>
      <c r="K24" s="276">
        <v>36.85</v>
      </c>
      <c r="L24" s="276">
        <v>35.6</v>
      </c>
      <c r="M24" s="276">
        <v>14.49944</v>
      </c>
    </row>
    <row r="25" spans="1:13">
      <c r="A25" s="300">
        <v>16</v>
      </c>
      <c r="B25" s="276" t="s">
        <v>298</v>
      </c>
      <c r="C25" s="276">
        <v>291.10000000000002</v>
      </c>
      <c r="D25" s="278">
        <v>289.86666666666667</v>
      </c>
      <c r="E25" s="278">
        <v>287.23333333333335</v>
      </c>
      <c r="F25" s="278">
        <v>283.36666666666667</v>
      </c>
      <c r="G25" s="278">
        <v>280.73333333333335</v>
      </c>
      <c r="H25" s="278">
        <v>293.73333333333335</v>
      </c>
      <c r="I25" s="278">
        <v>296.36666666666667</v>
      </c>
      <c r="J25" s="278">
        <v>300.23333333333335</v>
      </c>
      <c r="K25" s="276">
        <v>292.5</v>
      </c>
      <c r="L25" s="276">
        <v>286</v>
      </c>
      <c r="M25" s="276">
        <v>3.5648300000000002</v>
      </c>
    </row>
    <row r="26" spans="1:13">
      <c r="A26" s="300">
        <v>17</v>
      </c>
      <c r="B26" s="276" t="s">
        <v>229</v>
      </c>
      <c r="C26" s="276">
        <v>1609.05</v>
      </c>
      <c r="D26" s="278">
        <v>1605.4333333333334</v>
      </c>
      <c r="E26" s="278">
        <v>1585.8666666666668</v>
      </c>
      <c r="F26" s="278">
        <v>1562.6833333333334</v>
      </c>
      <c r="G26" s="278">
        <v>1543.1166666666668</v>
      </c>
      <c r="H26" s="278">
        <v>1628.6166666666668</v>
      </c>
      <c r="I26" s="278">
        <v>1648.1833333333334</v>
      </c>
      <c r="J26" s="278">
        <v>1671.3666666666668</v>
      </c>
      <c r="K26" s="276">
        <v>1625</v>
      </c>
      <c r="L26" s="276">
        <v>1582.25</v>
      </c>
      <c r="M26" s="276">
        <v>1.6601900000000001</v>
      </c>
    </row>
    <row r="27" spans="1:13">
      <c r="A27" s="300">
        <v>18</v>
      </c>
      <c r="B27" s="276" t="s">
        <v>230</v>
      </c>
      <c r="C27" s="276">
        <v>2652.45</v>
      </c>
      <c r="D27" s="278">
        <v>2668.6499999999996</v>
      </c>
      <c r="E27" s="278">
        <v>2609.4499999999994</v>
      </c>
      <c r="F27" s="278">
        <v>2566.4499999999998</v>
      </c>
      <c r="G27" s="278">
        <v>2507.2499999999995</v>
      </c>
      <c r="H27" s="278">
        <v>2711.6499999999992</v>
      </c>
      <c r="I27" s="278">
        <v>2770.85</v>
      </c>
      <c r="J27" s="278">
        <v>2813.849999999999</v>
      </c>
      <c r="K27" s="276">
        <v>2727.85</v>
      </c>
      <c r="L27" s="276">
        <v>2625.65</v>
      </c>
      <c r="M27" s="276">
        <v>2.1795300000000002</v>
      </c>
    </row>
    <row r="28" spans="1:13">
      <c r="A28" s="300">
        <v>19</v>
      </c>
      <c r="B28" s="276" t="s">
        <v>45</v>
      </c>
      <c r="C28" s="276">
        <v>782.8</v>
      </c>
      <c r="D28" s="278">
        <v>782.4</v>
      </c>
      <c r="E28" s="278">
        <v>775.75</v>
      </c>
      <c r="F28" s="278">
        <v>768.7</v>
      </c>
      <c r="G28" s="278">
        <v>762.05000000000007</v>
      </c>
      <c r="H28" s="278">
        <v>789.44999999999993</v>
      </c>
      <c r="I28" s="278">
        <v>796.0999999999998</v>
      </c>
      <c r="J28" s="278">
        <v>803.14999999999986</v>
      </c>
      <c r="K28" s="276">
        <v>789.05</v>
      </c>
      <c r="L28" s="276">
        <v>775.35</v>
      </c>
      <c r="M28" s="276">
        <v>13.68112</v>
      </c>
    </row>
    <row r="29" spans="1:13">
      <c r="A29" s="300">
        <v>20</v>
      </c>
      <c r="B29" s="276" t="s">
        <v>46</v>
      </c>
      <c r="C29" s="276">
        <v>262</v>
      </c>
      <c r="D29" s="278">
        <v>260.89999999999998</v>
      </c>
      <c r="E29" s="278">
        <v>258.74999999999994</v>
      </c>
      <c r="F29" s="278">
        <v>255.49999999999994</v>
      </c>
      <c r="G29" s="278">
        <v>253.34999999999991</v>
      </c>
      <c r="H29" s="278">
        <v>264.14999999999998</v>
      </c>
      <c r="I29" s="278">
        <v>266.30000000000007</v>
      </c>
      <c r="J29" s="278">
        <v>269.55</v>
      </c>
      <c r="K29" s="276">
        <v>263.05</v>
      </c>
      <c r="L29" s="276">
        <v>257.64999999999998</v>
      </c>
      <c r="M29" s="276">
        <v>51.732199999999999</v>
      </c>
    </row>
    <row r="30" spans="1:13">
      <c r="A30" s="300">
        <v>21</v>
      </c>
      <c r="B30" s="276" t="s">
        <v>47</v>
      </c>
      <c r="C30" s="276">
        <v>2111.35</v>
      </c>
      <c r="D30" s="278">
        <v>2117.0166666666664</v>
      </c>
      <c r="E30" s="278">
        <v>2074.2333333333327</v>
      </c>
      <c r="F30" s="278">
        <v>2037.1166666666663</v>
      </c>
      <c r="G30" s="278">
        <v>1994.3333333333326</v>
      </c>
      <c r="H30" s="278">
        <v>2154.1333333333328</v>
      </c>
      <c r="I30" s="278">
        <v>2196.9166666666665</v>
      </c>
      <c r="J30" s="278">
        <v>2234.0333333333328</v>
      </c>
      <c r="K30" s="276">
        <v>2159.8000000000002</v>
      </c>
      <c r="L30" s="276">
        <v>2079.9</v>
      </c>
      <c r="M30" s="276">
        <v>15.2866</v>
      </c>
    </row>
    <row r="31" spans="1:13">
      <c r="A31" s="300">
        <v>22</v>
      </c>
      <c r="B31" s="276" t="s">
        <v>48</v>
      </c>
      <c r="C31" s="276">
        <v>142.94999999999999</v>
      </c>
      <c r="D31" s="278">
        <v>143.70000000000002</v>
      </c>
      <c r="E31" s="278">
        <v>140.90000000000003</v>
      </c>
      <c r="F31" s="278">
        <v>138.85000000000002</v>
      </c>
      <c r="G31" s="278">
        <v>136.05000000000004</v>
      </c>
      <c r="H31" s="278">
        <v>145.75000000000003</v>
      </c>
      <c r="I31" s="278">
        <v>148.55000000000004</v>
      </c>
      <c r="J31" s="278">
        <v>150.60000000000002</v>
      </c>
      <c r="K31" s="276">
        <v>146.5</v>
      </c>
      <c r="L31" s="276">
        <v>141.65</v>
      </c>
      <c r="M31" s="276">
        <v>53.933590000000002</v>
      </c>
    </row>
    <row r="32" spans="1:13">
      <c r="A32" s="300">
        <v>23</v>
      </c>
      <c r="B32" s="276" t="s">
        <v>49</v>
      </c>
      <c r="C32" s="276">
        <v>83.9</v>
      </c>
      <c r="D32" s="278">
        <v>83.733333333333334</v>
      </c>
      <c r="E32" s="278">
        <v>82.116666666666674</v>
      </c>
      <c r="F32" s="278">
        <v>80.333333333333343</v>
      </c>
      <c r="G32" s="278">
        <v>78.716666666666683</v>
      </c>
      <c r="H32" s="278">
        <v>85.516666666666666</v>
      </c>
      <c r="I32" s="278">
        <v>87.133333333333312</v>
      </c>
      <c r="J32" s="278">
        <v>88.916666666666657</v>
      </c>
      <c r="K32" s="276">
        <v>85.35</v>
      </c>
      <c r="L32" s="276">
        <v>81.95</v>
      </c>
      <c r="M32" s="276">
        <v>501.47264999999999</v>
      </c>
    </row>
    <row r="33" spans="1:13">
      <c r="A33" s="300">
        <v>24</v>
      </c>
      <c r="B33" s="276" t="s">
        <v>51</v>
      </c>
      <c r="C33" s="276">
        <v>2154.65</v>
      </c>
      <c r="D33" s="278">
        <v>2165.1</v>
      </c>
      <c r="E33" s="278">
        <v>2136.2999999999997</v>
      </c>
      <c r="F33" s="278">
        <v>2117.9499999999998</v>
      </c>
      <c r="G33" s="278">
        <v>2089.1499999999996</v>
      </c>
      <c r="H33" s="278">
        <v>2183.4499999999998</v>
      </c>
      <c r="I33" s="278">
        <v>2212.25</v>
      </c>
      <c r="J33" s="278">
        <v>2230.6</v>
      </c>
      <c r="K33" s="276">
        <v>2193.9</v>
      </c>
      <c r="L33" s="276">
        <v>2146.75</v>
      </c>
      <c r="M33" s="276">
        <v>17.81465</v>
      </c>
    </row>
    <row r="34" spans="1:13">
      <c r="A34" s="300">
        <v>25</v>
      </c>
      <c r="B34" s="276" t="s">
        <v>226</v>
      </c>
      <c r="C34" s="276">
        <v>772.2</v>
      </c>
      <c r="D34" s="278">
        <v>776.94999999999993</v>
      </c>
      <c r="E34" s="278">
        <v>760.39999999999986</v>
      </c>
      <c r="F34" s="278">
        <v>748.59999999999991</v>
      </c>
      <c r="G34" s="278">
        <v>732.04999999999984</v>
      </c>
      <c r="H34" s="278">
        <v>788.74999999999989</v>
      </c>
      <c r="I34" s="278">
        <v>805.29999999999984</v>
      </c>
      <c r="J34" s="278">
        <v>817.09999999999991</v>
      </c>
      <c r="K34" s="276">
        <v>793.5</v>
      </c>
      <c r="L34" s="276">
        <v>765.15</v>
      </c>
      <c r="M34" s="276">
        <v>3.1207099999999999</v>
      </c>
    </row>
    <row r="35" spans="1:13">
      <c r="A35" s="300">
        <v>26</v>
      </c>
      <c r="B35" s="276" t="s">
        <v>53</v>
      </c>
      <c r="C35" s="276">
        <v>769.65</v>
      </c>
      <c r="D35" s="278">
        <v>767.0333333333333</v>
      </c>
      <c r="E35" s="278">
        <v>759.61666666666656</v>
      </c>
      <c r="F35" s="278">
        <v>749.58333333333326</v>
      </c>
      <c r="G35" s="278">
        <v>742.16666666666652</v>
      </c>
      <c r="H35" s="278">
        <v>777.06666666666661</v>
      </c>
      <c r="I35" s="278">
        <v>784.48333333333335</v>
      </c>
      <c r="J35" s="278">
        <v>794.51666666666665</v>
      </c>
      <c r="K35" s="276">
        <v>774.45</v>
      </c>
      <c r="L35" s="276">
        <v>757</v>
      </c>
      <c r="M35" s="276">
        <v>18.36477</v>
      </c>
    </row>
    <row r="36" spans="1:13">
      <c r="A36" s="300">
        <v>27</v>
      </c>
      <c r="B36" s="276" t="s">
        <v>55</v>
      </c>
      <c r="C36" s="276">
        <v>534.15</v>
      </c>
      <c r="D36" s="278">
        <v>531.7166666666667</v>
      </c>
      <c r="E36" s="278">
        <v>526.43333333333339</v>
      </c>
      <c r="F36" s="278">
        <v>518.7166666666667</v>
      </c>
      <c r="G36" s="278">
        <v>513.43333333333339</v>
      </c>
      <c r="H36" s="278">
        <v>539.43333333333339</v>
      </c>
      <c r="I36" s="278">
        <v>544.7166666666667</v>
      </c>
      <c r="J36" s="278">
        <v>552.43333333333339</v>
      </c>
      <c r="K36" s="276">
        <v>537</v>
      </c>
      <c r="L36" s="276">
        <v>524</v>
      </c>
      <c r="M36" s="276">
        <v>259.91937999999999</v>
      </c>
    </row>
    <row r="37" spans="1:13">
      <c r="A37" s="300">
        <v>28</v>
      </c>
      <c r="B37" s="276" t="s">
        <v>56</v>
      </c>
      <c r="C37" s="276">
        <v>2914.85</v>
      </c>
      <c r="D37" s="278">
        <v>2900</v>
      </c>
      <c r="E37" s="278">
        <v>2870.05</v>
      </c>
      <c r="F37" s="278">
        <v>2825.25</v>
      </c>
      <c r="G37" s="278">
        <v>2795.3</v>
      </c>
      <c r="H37" s="278">
        <v>2944.8</v>
      </c>
      <c r="I37" s="278">
        <v>2974.75</v>
      </c>
      <c r="J37" s="278">
        <v>3019.55</v>
      </c>
      <c r="K37" s="276">
        <v>2929.95</v>
      </c>
      <c r="L37" s="276">
        <v>2855.2</v>
      </c>
      <c r="M37" s="276">
        <v>9.5128699999999995</v>
      </c>
    </row>
    <row r="38" spans="1:13">
      <c r="A38" s="300">
        <v>29</v>
      </c>
      <c r="B38" s="276" t="s">
        <v>58</v>
      </c>
      <c r="C38" s="276">
        <v>5743.6</v>
      </c>
      <c r="D38" s="278">
        <v>5750.0999999999995</v>
      </c>
      <c r="E38" s="278">
        <v>5690.1999999999989</v>
      </c>
      <c r="F38" s="278">
        <v>5636.7999999999993</v>
      </c>
      <c r="G38" s="278">
        <v>5576.8999999999987</v>
      </c>
      <c r="H38" s="278">
        <v>5803.4999999999991</v>
      </c>
      <c r="I38" s="278">
        <v>5863.3999999999987</v>
      </c>
      <c r="J38" s="278">
        <v>5916.7999999999993</v>
      </c>
      <c r="K38" s="276">
        <v>5810</v>
      </c>
      <c r="L38" s="276">
        <v>5696.7</v>
      </c>
      <c r="M38" s="276">
        <v>5.7553599999999996</v>
      </c>
    </row>
    <row r="39" spans="1:13">
      <c r="A39" s="300">
        <v>30</v>
      </c>
      <c r="B39" s="276" t="s">
        <v>232</v>
      </c>
      <c r="C39" s="276">
        <v>2300.6999999999998</v>
      </c>
      <c r="D39" s="278">
        <v>2315.0833333333335</v>
      </c>
      <c r="E39" s="278">
        <v>2284.7666666666669</v>
      </c>
      <c r="F39" s="278">
        <v>2268.8333333333335</v>
      </c>
      <c r="G39" s="278">
        <v>2238.5166666666669</v>
      </c>
      <c r="H39" s="278">
        <v>2331.0166666666669</v>
      </c>
      <c r="I39" s="278">
        <v>2361.3333333333335</v>
      </c>
      <c r="J39" s="278">
        <v>2377.2666666666669</v>
      </c>
      <c r="K39" s="276">
        <v>2345.4</v>
      </c>
      <c r="L39" s="276">
        <v>2299.15</v>
      </c>
      <c r="M39" s="276">
        <v>0.19281999999999999</v>
      </c>
    </row>
    <row r="40" spans="1:13">
      <c r="A40" s="300">
        <v>31</v>
      </c>
      <c r="B40" s="276" t="s">
        <v>59</v>
      </c>
      <c r="C40" s="276">
        <v>3490.8</v>
      </c>
      <c r="D40" s="278">
        <v>3475.5499999999997</v>
      </c>
      <c r="E40" s="278">
        <v>3431.0999999999995</v>
      </c>
      <c r="F40" s="278">
        <v>3371.3999999999996</v>
      </c>
      <c r="G40" s="278">
        <v>3326.9499999999994</v>
      </c>
      <c r="H40" s="278">
        <v>3535.2499999999995</v>
      </c>
      <c r="I40" s="278">
        <v>3579.6999999999994</v>
      </c>
      <c r="J40" s="278">
        <v>3639.3999999999996</v>
      </c>
      <c r="K40" s="276">
        <v>3520</v>
      </c>
      <c r="L40" s="276">
        <v>3415.85</v>
      </c>
      <c r="M40" s="276">
        <v>44.460450000000002</v>
      </c>
    </row>
    <row r="41" spans="1:13">
      <c r="A41" s="300">
        <v>32</v>
      </c>
      <c r="B41" s="276" t="s">
        <v>60</v>
      </c>
      <c r="C41" s="276">
        <v>1350.5</v>
      </c>
      <c r="D41" s="278">
        <v>1346.7666666666667</v>
      </c>
      <c r="E41" s="278">
        <v>1324.7333333333333</v>
      </c>
      <c r="F41" s="278">
        <v>1298.9666666666667</v>
      </c>
      <c r="G41" s="278">
        <v>1276.9333333333334</v>
      </c>
      <c r="H41" s="278">
        <v>1372.5333333333333</v>
      </c>
      <c r="I41" s="278">
        <v>1394.5666666666666</v>
      </c>
      <c r="J41" s="278">
        <v>1420.3333333333333</v>
      </c>
      <c r="K41" s="276">
        <v>1368.8</v>
      </c>
      <c r="L41" s="276">
        <v>1321</v>
      </c>
      <c r="M41" s="276">
        <v>7.8020399999999999</v>
      </c>
    </row>
    <row r="42" spans="1:13">
      <c r="A42" s="300">
        <v>33</v>
      </c>
      <c r="B42" s="276" t="s">
        <v>233</v>
      </c>
      <c r="C42" s="276">
        <v>308.3</v>
      </c>
      <c r="D42" s="278">
        <v>309.08333333333331</v>
      </c>
      <c r="E42" s="278">
        <v>303.21666666666664</v>
      </c>
      <c r="F42" s="278">
        <v>298.13333333333333</v>
      </c>
      <c r="G42" s="278">
        <v>292.26666666666665</v>
      </c>
      <c r="H42" s="278">
        <v>314.16666666666663</v>
      </c>
      <c r="I42" s="278">
        <v>320.0333333333333</v>
      </c>
      <c r="J42" s="278">
        <v>325.11666666666662</v>
      </c>
      <c r="K42" s="276">
        <v>314.95</v>
      </c>
      <c r="L42" s="276">
        <v>304</v>
      </c>
      <c r="M42" s="276">
        <v>121.52352999999999</v>
      </c>
    </row>
    <row r="43" spans="1:13">
      <c r="A43" s="300">
        <v>34</v>
      </c>
      <c r="B43" s="276" t="s">
        <v>61</v>
      </c>
      <c r="C43" s="276">
        <v>45.05</v>
      </c>
      <c r="D43" s="278">
        <v>44.866666666666667</v>
      </c>
      <c r="E43" s="278">
        <v>43.983333333333334</v>
      </c>
      <c r="F43" s="278">
        <v>42.916666666666664</v>
      </c>
      <c r="G43" s="278">
        <v>42.033333333333331</v>
      </c>
      <c r="H43" s="278">
        <v>45.933333333333337</v>
      </c>
      <c r="I43" s="278">
        <v>46.816666666666677</v>
      </c>
      <c r="J43" s="278">
        <v>47.88333333333334</v>
      </c>
      <c r="K43" s="276">
        <v>45.75</v>
      </c>
      <c r="L43" s="276">
        <v>43.8</v>
      </c>
      <c r="M43" s="276">
        <v>383.65746000000001</v>
      </c>
    </row>
    <row r="44" spans="1:13">
      <c r="A44" s="300">
        <v>35</v>
      </c>
      <c r="B44" s="276" t="s">
        <v>62</v>
      </c>
      <c r="C44" s="276">
        <v>39.4</v>
      </c>
      <c r="D44" s="278">
        <v>39.6</v>
      </c>
      <c r="E44" s="278">
        <v>39</v>
      </c>
      <c r="F44" s="278">
        <v>38.6</v>
      </c>
      <c r="G44" s="278">
        <v>38</v>
      </c>
      <c r="H44" s="278">
        <v>40</v>
      </c>
      <c r="I44" s="278">
        <v>40.600000000000009</v>
      </c>
      <c r="J44" s="278">
        <v>41</v>
      </c>
      <c r="K44" s="276">
        <v>40.200000000000003</v>
      </c>
      <c r="L44" s="276">
        <v>39.200000000000003</v>
      </c>
      <c r="M44" s="276">
        <v>18.257459999999998</v>
      </c>
    </row>
    <row r="45" spans="1:13">
      <c r="A45" s="300">
        <v>36</v>
      </c>
      <c r="B45" s="276" t="s">
        <v>63</v>
      </c>
      <c r="C45" s="276">
        <v>1297.95</v>
      </c>
      <c r="D45" s="278">
        <v>1303.9166666666667</v>
      </c>
      <c r="E45" s="278">
        <v>1288.8333333333335</v>
      </c>
      <c r="F45" s="278">
        <v>1279.7166666666667</v>
      </c>
      <c r="G45" s="278">
        <v>1264.6333333333334</v>
      </c>
      <c r="H45" s="278">
        <v>1313.0333333333335</v>
      </c>
      <c r="I45" s="278">
        <v>1328.116666666667</v>
      </c>
      <c r="J45" s="278">
        <v>1337.2333333333336</v>
      </c>
      <c r="K45" s="276">
        <v>1319</v>
      </c>
      <c r="L45" s="276">
        <v>1294.8</v>
      </c>
      <c r="M45" s="276">
        <v>3.30267</v>
      </c>
    </row>
    <row r="46" spans="1:13">
      <c r="A46" s="300">
        <v>37</v>
      </c>
      <c r="B46" s="276" t="s">
        <v>234</v>
      </c>
      <c r="C46" s="276">
        <v>1182.1500000000001</v>
      </c>
      <c r="D46" s="278">
        <v>1188.2166666666667</v>
      </c>
      <c r="E46" s="278">
        <v>1171.0833333333335</v>
      </c>
      <c r="F46" s="278">
        <v>1160.0166666666669</v>
      </c>
      <c r="G46" s="278">
        <v>1142.8833333333337</v>
      </c>
      <c r="H46" s="278">
        <v>1199.2833333333333</v>
      </c>
      <c r="I46" s="278">
        <v>1216.4166666666665</v>
      </c>
      <c r="J46" s="278">
        <v>1227.4833333333331</v>
      </c>
      <c r="K46" s="276">
        <v>1205.3499999999999</v>
      </c>
      <c r="L46" s="276">
        <v>1177.1500000000001</v>
      </c>
      <c r="M46" s="276">
        <v>0.24332999999999999</v>
      </c>
    </row>
    <row r="47" spans="1:13">
      <c r="A47" s="300">
        <v>38</v>
      </c>
      <c r="B47" s="276" t="s">
        <v>65</v>
      </c>
      <c r="C47" s="276">
        <v>89.4</v>
      </c>
      <c r="D47" s="278">
        <v>89.55</v>
      </c>
      <c r="E47" s="278">
        <v>88.699999999999989</v>
      </c>
      <c r="F47" s="278">
        <v>87.999999999999986</v>
      </c>
      <c r="G47" s="278">
        <v>87.149999999999977</v>
      </c>
      <c r="H47" s="278">
        <v>90.25</v>
      </c>
      <c r="I47" s="278">
        <v>91.1</v>
      </c>
      <c r="J47" s="278">
        <v>91.800000000000011</v>
      </c>
      <c r="K47" s="276">
        <v>90.4</v>
      </c>
      <c r="L47" s="276">
        <v>88.85</v>
      </c>
      <c r="M47" s="276">
        <v>35.019939999999998</v>
      </c>
    </row>
    <row r="48" spans="1:13">
      <c r="A48" s="300">
        <v>39</v>
      </c>
      <c r="B48" s="276" t="s">
        <v>66</v>
      </c>
      <c r="C48" s="276">
        <v>632.1</v>
      </c>
      <c r="D48" s="278">
        <v>631.01666666666677</v>
      </c>
      <c r="E48" s="278">
        <v>625.48333333333358</v>
      </c>
      <c r="F48" s="278">
        <v>618.86666666666679</v>
      </c>
      <c r="G48" s="278">
        <v>613.3333333333336</v>
      </c>
      <c r="H48" s="278">
        <v>637.63333333333355</v>
      </c>
      <c r="I48" s="278">
        <v>643.16666666666663</v>
      </c>
      <c r="J48" s="278">
        <v>649.78333333333353</v>
      </c>
      <c r="K48" s="276">
        <v>636.54999999999995</v>
      </c>
      <c r="L48" s="276">
        <v>624.4</v>
      </c>
      <c r="M48" s="276">
        <v>9.6826399999999992</v>
      </c>
    </row>
    <row r="49" spans="1:13">
      <c r="A49" s="300">
        <v>40</v>
      </c>
      <c r="B49" s="276" t="s">
        <v>67</v>
      </c>
      <c r="C49" s="276">
        <v>458.35</v>
      </c>
      <c r="D49" s="278">
        <v>457.68333333333334</v>
      </c>
      <c r="E49" s="278">
        <v>453.16666666666669</v>
      </c>
      <c r="F49" s="278">
        <v>447.98333333333335</v>
      </c>
      <c r="G49" s="278">
        <v>443.4666666666667</v>
      </c>
      <c r="H49" s="278">
        <v>462.86666666666667</v>
      </c>
      <c r="I49" s="278">
        <v>467.38333333333333</v>
      </c>
      <c r="J49" s="278">
        <v>472.56666666666666</v>
      </c>
      <c r="K49" s="276">
        <v>462.2</v>
      </c>
      <c r="L49" s="276">
        <v>452.5</v>
      </c>
      <c r="M49" s="276">
        <v>17.707750000000001</v>
      </c>
    </row>
    <row r="50" spans="1:13">
      <c r="A50" s="300">
        <v>41</v>
      </c>
      <c r="B50" s="276" t="s">
        <v>69</v>
      </c>
      <c r="C50" s="276">
        <v>454.6</v>
      </c>
      <c r="D50" s="278">
        <v>454.25</v>
      </c>
      <c r="E50" s="278">
        <v>447.8</v>
      </c>
      <c r="F50" s="278">
        <v>441</v>
      </c>
      <c r="G50" s="278">
        <v>434.55</v>
      </c>
      <c r="H50" s="278">
        <v>461.05</v>
      </c>
      <c r="I50" s="278">
        <v>467.50000000000006</v>
      </c>
      <c r="J50" s="278">
        <v>474.3</v>
      </c>
      <c r="K50" s="276">
        <v>460.7</v>
      </c>
      <c r="L50" s="276">
        <v>447.45</v>
      </c>
      <c r="M50" s="276">
        <v>160.36760000000001</v>
      </c>
    </row>
    <row r="51" spans="1:13">
      <c r="A51" s="300">
        <v>42</v>
      </c>
      <c r="B51" s="276" t="s">
        <v>70</v>
      </c>
      <c r="C51" s="276">
        <v>27.95</v>
      </c>
      <c r="D51" s="278">
        <v>27.916666666666668</v>
      </c>
      <c r="E51" s="278">
        <v>27.633333333333336</v>
      </c>
      <c r="F51" s="278">
        <v>27.31666666666667</v>
      </c>
      <c r="G51" s="278">
        <v>27.033333333333339</v>
      </c>
      <c r="H51" s="278">
        <v>28.233333333333334</v>
      </c>
      <c r="I51" s="278">
        <v>28.516666666666666</v>
      </c>
      <c r="J51" s="278">
        <v>28.833333333333332</v>
      </c>
      <c r="K51" s="276">
        <v>28.2</v>
      </c>
      <c r="L51" s="276">
        <v>27.6</v>
      </c>
      <c r="M51" s="276">
        <v>151.16416000000001</v>
      </c>
    </row>
    <row r="52" spans="1:13">
      <c r="A52" s="300">
        <v>43</v>
      </c>
      <c r="B52" s="276" t="s">
        <v>71</v>
      </c>
      <c r="C52" s="276">
        <v>406.9</v>
      </c>
      <c r="D52" s="278">
        <v>407.10000000000008</v>
      </c>
      <c r="E52" s="278">
        <v>401.40000000000015</v>
      </c>
      <c r="F52" s="278">
        <v>395.90000000000009</v>
      </c>
      <c r="G52" s="278">
        <v>390.20000000000016</v>
      </c>
      <c r="H52" s="278">
        <v>412.60000000000014</v>
      </c>
      <c r="I52" s="278">
        <v>418.30000000000007</v>
      </c>
      <c r="J52" s="278">
        <v>423.80000000000013</v>
      </c>
      <c r="K52" s="276">
        <v>412.8</v>
      </c>
      <c r="L52" s="276">
        <v>401.6</v>
      </c>
      <c r="M52" s="276">
        <v>43.500619999999998</v>
      </c>
    </row>
    <row r="53" spans="1:13">
      <c r="A53" s="300">
        <v>44</v>
      </c>
      <c r="B53" s="276" t="s">
        <v>72</v>
      </c>
      <c r="C53" s="276">
        <v>11820.8</v>
      </c>
      <c r="D53" s="278">
        <v>11814.5</v>
      </c>
      <c r="E53" s="278">
        <v>11556.3</v>
      </c>
      <c r="F53" s="278">
        <v>11291.8</v>
      </c>
      <c r="G53" s="278">
        <v>11033.599999999999</v>
      </c>
      <c r="H53" s="278">
        <v>12079</v>
      </c>
      <c r="I53" s="278">
        <v>12337.2</v>
      </c>
      <c r="J53" s="278">
        <v>12601.7</v>
      </c>
      <c r="K53" s="276">
        <v>12072.7</v>
      </c>
      <c r="L53" s="276">
        <v>11550</v>
      </c>
      <c r="M53" s="276">
        <v>0.59567999999999999</v>
      </c>
    </row>
    <row r="54" spans="1:13">
      <c r="A54" s="300">
        <v>45</v>
      </c>
      <c r="B54" s="276" t="s">
        <v>74</v>
      </c>
      <c r="C54" s="276">
        <v>350.85</v>
      </c>
      <c r="D54" s="278">
        <v>351.95</v>
      </c>
      <c r="E54" s="278">
        <v>347.4</v>
      </c>
      <c r="F54" s="278">
        <v>343.95</v>
      </c>
      <c r="G54" s="278">
        <v>339.4</v>
      </c>
      <c r="H54" s="278">
        <v>355.4</v>
      </c>
      <c r="I54" s="278">
        <v>359.95000000000005</v>
      </c>
      <c r="J54" s="278">
        <v>363.4</v>
      </c>
      <c r="K54" s="276">
        <v>356.5</v>
      </c>
      <c r="L54" s="276">
        <v>348.5</v>
      </c>
      <c r="M54" s="276">
        <v>66.611459999999994</v>
      </c>
    </row>
    <row r="55" spans="1:13">
      <c r="A55" s="300">
        <v>46</v>
      </c>
      <c r="B55" s="276" t="s">
        <v>75</v>
      </c>
      <c r="C55" s="276">
        <v>3403.65</v>
      </c>
      <c r="D55" s="278">
        <v>3416.9666666666667</v>
      </c>
      <c r="E55" s="278">
        <v>3376.6833333333334</v>
      </c>
      <c r="F55" s="278">
        <v>3349.7166666666667</v>
      </c>
      <c r="G55" s="278">
        <v>3309.4333333333334</v>
      </c>
      <c r="H55" s="278">
        <v>3443.9333333333334</v>
      </c>
      <c r="I55" s="278">
        <v>3484.2166666666672</v>
      </c>
      <c r="J55" s="278">
        <v>3511.1833333333334</v>
      </c>
      <c r="K55" s="276">
        <v>3457.25</v>
      </c>
      <c r="L55" s="276">
        <v>3390</v>
      </c>
      <c r="M55" s="276">
        <v>6.2329999999999997</v>
      </c>
    </row>
    <row r="56" spans="1:13">
      <c r="A56" s="300">
        <v>47</v>
      </c>
      <c r="B56" s="276" t="s">
        <v>76</v>
      </c>
      <c r="C56" s="276">
        <v>437.65</v>
      </c>
      <c r="D56" s="278">
        <v>439.2166666666667</v>
      </c>
      <c r="E56" s="278">
        <v>414.43333333333339</v>
      </c>
      <c r="F56" s="278">
        <v>391.2166666666667</v>
      </c>
      <c r="G56" s="278">
        <v>366.43333333333339</v>
      </c>
      <c r="H56" s="278">
        <v>462.43333333333339</v>
      </c>
      <c r="I56" s="278">
        <v>487.2166666666667</v>
      </c>
      <c r="J56" s="278">
        <v>510.43333333333339</v>
      </c>
      <c r="K56" s="276">
        <v>464</v>
      </c>
      <c r="L56" s="276">
        <v>416</v>
      </c>
      <c r="M56" s="276">
        <v>302.18448000000001</v>
      </c>
    </row>
    <row r="57" spans="1:13">
      <c r="A57" s="300">
        <v>48</v>
      </c>
      <c r="B57" s="276" t="s">
        <v>77</v>
      </c>
      <c r="C57" s="276">
        <v>88.6</v>
      </c>
      <c r="D57" s="278">
        <v>88.36666666666666</v>
      </c>
      <c r="E57" s="278">
        <v>87.433333333333323</v>
      </c>
      <c r="F57" s="278">
        <v>86.266666666666666</v>
      </c>
      <c r="G57" s="278">
        <v>85.333333333333329</v>
      </c>
      <c r="H57" s="278">
        <v>89.533333333333317</v>
      </c>
      <c r="I57" s="278">
        <v>90.466666666666654</v>
      </c>
      <c r="J57" s="278">
        <v>91.633333333333312</v>
      </c>
      <c r="K57" s="276">
        <v>89.3</v>
      </c>
      <c r="L57" s="276">
        <v>87.2</v>
      </c>
      <c r="M57" s="276">
        <v>61.124899999999997</v>
      </c>
    </row>
    <row r="58" spans="1:13">
      <c r="A58" s="300">
        <v>49</v>
      </c>
      <c r="B58" s="276" t="s">
        <v>78</v>
      </c>
      <c r="C58" s="276">
        <v>111.95</v>
      </c>
      <c r="D58" s="278">
        <v>111.95</v>
      </c>
      <c r="E58" s="278">
        <v>111</v>
      </c>
      <c r="F58" s="278">
        <v>110.05</v>
      </c>
      <c r="G58" s="278">
        <v>109.1</v>
      </c>
      <c r="H58" s="278">
        <v>112.9</v>
      </c>
      <c r="I58" s="278">
        <v>113.85000000000002</v>
      </c>
      <c r="J58" s="278">
        <v>114.80000000000001</v>
      </c>
      <c r="K58" s="276">
        <v>112.9</v>
      </c>
      <c r="L58" s="276">
        <v>111</v>
      </c>
      <c r="M58" s="276">
        <v>7.6975699999999998</v>
      </c>
    </row>
    <row r="59" spans="1:13">
      <c r="A59" s="300">
        <v>50</v>
      </c>
      <c r="B59" s="276" t="s">
        <v>81</v>
      </c>
      <c r="C59" s="276">
        <v>568.25</v>
      </c>
      <c r="D59" s="278">
        <v>571.0333333333333</v>
      </c>
      <c r="E59" s="278">
        <v>563.21666666666658</v>
      </c>
      <c r="F59" s="278">
        <v>558.18333333333328</v>
      </c>
      <c r="G59" s="278">
        <v>550.36666666666656</v>
      </c>
      <c r="H59" s="278">
        <v>576.06666666666661</v>
      </c>
      <c r="I59" s="278">
        <v>583.88333333333321</v>
      </c>
      <c r="J59" s="278">
        <v>588.91666666666663</v>
      </c>
      <c r="K59" s="276">
        <v>578.85</v>
      </c>
      <c r="L59" s="276">
        <v>566</v>
      </c>
      <c r="M59" s="276">
        <v>1.1705399999999999</v>
      </c>
    </row>
    <row r="60" spans="1:13">
      <c r="A60" s="300">
        <v>51</v>
      </c>
      <c r="B60" s="276" t="s">
        <v>82</v>
      </c>
      <c r="C60" s="276">
        <v>296.55</v>
      </c>
      <c r="D60" s="278">
        <v>294.63333333333333</v>
      </c>
      <c r="E60" s="278">
        <v>289.56666666666666</v>
      </c>
      <c r="F60" s="278">
        <v>282.58333333333331</v>
      </c>
      <c r="G60" s="278">
        <v>277.51666666666665</v>
      </c>
      <c r="H60" s="278">
        <v>301.61666666666667</v>
      </c>
      <c r="I60" s="278">
        <v>306.68333333333328</v>
      </c>
      <c r="J60" s="278">
        <v>313.66666666666669</v>
      </c>
      <c r="K60" s="276">
        <v>299.7</v>
      </c>
      <c r="L60" s="276">
        <v>287.64999999999998</v>
      </c>
      <c r="M60" s="276">
        <v>69.567589999999996</v>
      </c>
    </row>
    <row r="61" spans="1:13">
      <c r="A61" s="300">
        <v>52</v>
      </c>
      <c r="B61" s="276" t="s">
        <v>83</v>
      </c>
      <c r="C61" s="276">
        <v>759.3</v>
      </c>
      <c r="D61" s="278">
        <v>760.19999999999993</v>
      </c>
      <c r="E61" s="278">
        <v>749.84999999999991</v>
      </c>
      <c r="F61" s="278">
        <v>740.4</v>
      </c>
      <c r="G61" s="278">
        <v>730.05</v>
      </c>
      <c r="H61" s="278">
        <v>769.64999999999986</v>
      </c>
      <c r="I61" s="278">
        <v>780</v>
      </c>
      <c r="J61" s="278">
        <v>789.44999999999982</v>
      </c>
      <c r="K61" s="276">
        <v>770.55</v>
      </c>
      <c r="L61" s="276">
        <v>750.75</v>
      </c>
      <c r="M61" s="276">
        <v>53.904670000000003</v>
      </c>
    </row>
    <row r="62" spans="1:13">
      <c r="A62" s="300">
        <v>53</v>
      </c>
      <c r="B62" s="276" t="s">
        <v>84</v>
      </c>
      <c r="C62" s="276">
        <v>116.5</v>
      </c>
      <c r="D62" s="278">
        <v>116.45</v>
      </c>
      <c r="E62" s="278">
        <v>115.65</v>
      </c>
      <c r="F62" s="278">
        <v>114.8</v>
      </c>
      <c r="G62" s="278">
        <v>114</v>
      </c>
      <c r="H62" s="278">
        <v>117.30000000000001</v>
      </c>
      <c r="I62" s="278">
        <v>118.1</v>
      </c>
      <c r="J62" s="278">
        <v>118.95000000000002</v>
      </c>
      <c r="K62" s="276">
        <v>117.25</v>
      </c>
      <c r="L62" s="276">
        <v>115.6</v>
      </c>
      <c r="M62" s="276">
        <v>123.19486000000001</v>
      </c>
    </row>
    <row r="63" spans="1:13">
      <c r="A63" s="300">
        <v>54</v>
      </c>
      <c r="B63" s="276" t="s">
        <v>3634</v>
      </c>
      <c r="C63" s="276">
        <v>2129.5500000000002</v>
      </c>
      <c r="D63" s="278">
        <v>2126.1833333333334</v>
      </c>
      <c r="E63" s="278">
        <v>2080.8666666666668</v>
      </c>
      <c r="F63" s="278">
        <v>2032.1833333333334</v>
      </c>
      <c r="G63" s="278">
        <v>1986.8666666666668</v>
      </c>
      <c r="H63" s="278">
        <v>2174.8666666666668</v>
      </c>
      <c r="I63" s="278">
        <v>2220.1833333333334</v>
      </c>
      <c r="J63" s="278">
        <v>2268.8666666666668</v>
      </c>
      <c r="K63" s="276">
        <v>2171.5</v>
      </c>
      <c r="L63" s="276">
        <v>2077.5</v>
      </c>
      <c r="M63" s="276">
        <v>6.8857299999999997</v>
      </c>
    </row>
    <row r="64" spans="1:13">
      <c r="A64" s="300">
        <v>55</v>
      </c>
      <c r="B64" s="276" t="s">
        <v>85</v>
      </c>
      <c r="C64" s="276">
        <v>1489.65</v>
      </c>
      <c r="D64" s="278">
        <v>1500.9333333333334</v>
      </c>
      <c r="E64" s="278">
        <v>1473.7166666666667</v>
      </c>
      <c r="F64" s="278">
        <v>1457.7833333333333</v>
      </c>
      <c r="G64" s="278">
        <v>1430.5666666666666</v>
      </c>
      <c r="H64" s="278">
        <v>1516.8666666666668</v>
      </c>
      <c r="I64" s="278">
        <v>1544.0833333333335</v>
      </c>
      <c r="J64" s="278">
        <v>1560.0166666666669</v>
      </c>
      <c r="K64" s="276">
        <v>1528.15</v>
      </c>
      <c r="L64" s="276">
        <v>1485</v>
      </c>
      <c r="M64" s="276">
        <v>7.6551900000000002</v>
      </c>
    </row>
    <row r="65" spans="1:13">
      <c r="A65" s="300">
        <v>56</v>
      </c>
      <c r="B65" s="276" t="s">
        <v>86</v>
      </c>
      <c r="C65" s="276">
        <v>398.85</v>
      </c>
      <c r="D65" s="278">
        <v>396.9666666666667</v>
      </c>
      <c r="E65" s="278">
        <v>392.43333333333339</v>
      </c>
      <c r="F65" s="278">
        <v>386.01666666666671</v>
      </c>
      <c r="G65" s="278">
        <v>381.48333333333341</v>
      </c>
      <c r="H65" s="278">
        <v>403.38333333333338</v>
      </c>
      <c r="I65" s="278">
        <v>407.91666666666669</v>
      </c>
      <c r="J65" s="278">
        <v>414.33333333333337</v>
      </c>
      <c r="K65" s="276">
        <v>401.5</v>
      </c>
      <c r="L65" s="276">
        <v>390.55</v>
      </c>
      <c r="M65" s="276">
        <v>15.359579999999999</v>
      </c>
    </row>
    <row r="66" spans="1:13">
      <c r="A66" s="300">
        <v>57</v>
      </c>
      <c r="B66" s="276" t="s">
        <v>236</v>
      </c>
      <c r="C66" s="276">
        <v>733.35</v>
      </c>
      <c r="D66" s="278">
        <v>734.4666666666667</v>
      </c>
      <c r="E66" s="278">
        <v>723.88333333333344</v>
      </c>
      <c r="F66" s="278">
        <v>714.41666666666674</v>
      </c>
      <c r="G66" s="278">
        <v>703.83333333333348</v>
      </c>
      <c r="H66" s="278">
        <v>743.93333333333339</v>
      </c>
      <c r="I66" s="278">
        <v>754.51666666666665</v>
      </c>
      <c r="J66" s="278">
        <v>763.98333333333335</v>
      </c>
      <c r="K66" s="276">
        <v>745.05</v>
      </c>
      <c r="L66" s="276">
        <v>725</v>
      </c>
      <c r="M66" s="276">
        <v>5.9037899999999999</v>
      </c>
    </row>
    <row r="67" spans="1:13">
      <c r="A67" s="300">
        <v>58</v>
      </c>
      <c r="B67" s="276" t="s">
        <v>237</v>
      </c>
      <c r="C67" s="276">
        <v>297.14999999999998</v>
      </c>
      <c r="D67" s="278">
        <v>298.36666666666667</v>
      </c>
      <c r="E67" s="278">
        <v>290.38333333333333</v>
      </c>
      <c r="F67" s="278">
        <v>283.61666666666667</v>
      </c>
      <c r="G67" s="278">
        <v>275.63333333333333</v>
      </c>
      <c r="H67" s="278">
        <v>305.13333333333333</v>
      </c>
      <c r="I67" s="278">
        <v>313.11666666666667</v>
      </c>
      <c r="J67" s="278">
        <v>319.88333333333333</v>
      </c>
      <c r="K67" s="276">
        <v>306.35000000000002</v>
      </c>
      <c r="L67" s="276">
        <v>291.60000000000002</v>
      </c>
      <c r="M67" s="276">
        <v>16.229900000000001</v>
      </c>
    </row>
    <row r="68" spans="1:13">
      <c r="A68" s="300">
        <v>59</v>
      </c>
      <c r="B68" s="276" t="s">
        <v>235</v>
      </c>
      <c r="C68" s="276">
        <v>158.44999999999999</v>
      </c>
      <c r="D68" s="278">
        <v>156.08333333333334</v>
      </c>
      <c r="E68" s="278">
        <v>152.36666666666667</v>
      </c>
      <c r="F68" s="278">
        <v>146.28333333333333</v>
      </c>
      <c r="G68" s="278">
        <v>142.56666666666666</v>
      </c>
      <c r="H68" s="278">
        <v>162.16666666666669</v>
      </c>
      <c r="I68" s="278">
        <v>165.88333333333333</v>
      </c>
      <c r="J68" s="278">
        <v>171.9666666666667</v>
      </c>
      <c r="K68" s="276">
        <v>159.80000000000001</v>
      </c>
      <c r="L68" s="276">
        <v>150</v>
      </c>
      <c r="M68" s="276">
        <v>27.424679999999999</v>
      </c>
    </row>
    <row r="69" spans="1:13">
      <c r="A69" s="300">
        <v>60</v>
      </c>
      <c r="B69" s="276" t="s">
        <v>87</v>
      </c>
      <c r="C69" s="276">
        <v>447</v>
      </c>
      <c r="D69" s="278">
        <v>445.34999999999997</v>
      </c>
      <c r="E69" s="278">
        <v>439.14999999999992</v>
      </c>
      <c r="F69" s="278">
        <v>431.29999999999995</v>
      </c>
      <c r="G69" s="278">
        <v>425.09999999999991</v>
      </c>
      <c r="H69" s="278">
        <v>453.19999999999993</v>
      </c>
      <c r="I69" s="278">
        <v>459.4</v>
      </c>
      <c r="J69" s="278">
        <v>467.24999999999994</v>
      </c>
      <c r="K69" s="276">
        <v>451.55</v>
      </c>
      <c r="L69" s="276">
        <v>437.5</v>
      </c>
      <c r="M69" s="276">
        <v>12.30148</v>
      </c>
    </row>
    <row r="70" spans="1:13">
      <c r="A70" s="300">
        <v>61</v>
      </c>
      <c r="B70" s="276" t="s">
        <v>88</v>
      </c>
      <c r="C70" s="276">
        <v>515.4</v>
      </c>
      <c r="D70" s="278">
        <v>516.15</v>
      </c>
      <c r="E70" s="278">
        <v>508.79999999999995</v>
      </c>
      <c r="F70" s="278">
        <v>502.2</v>
      </c>
      <c r="G70" s="278">
        <v>494.84999999999997</v>
      </c>
      <c r="H70" s="278">
        <v>522.75</v>
      </c>
      <c r="I70" s="278">
        <v>530.10000000000014</v>
      </c>
      <c r="J70" s="278">
        <v>536.69999999999993</v>
      </c>
      <c r="K70" s="276">
        <v>523.5</v>
      </c>
      <c r="L70" s="276">
        <v>509.55</v>
      </c>
      <c r="M70" s="276">
        <v>96.905230000000003</v>
      </c>
    </row>
    <row r="71" spans="1:13">
      <c r="A71" s="300">
        <v>62</v>
      </c>
      <c r="B71" s="276" t="s">
        <v>238</v>
      </c>
      <c r="C71" s="276">
        <v>839.95</v>
      </c>
      <c r="D71" s="278">
        <v>843.16666666666663</v>
      </c>
      <c r="E71" s="278">
        <v>831.13333333333321</v>
      </c>
      <c r="F71" s="278">
        <v>822.31666666666661</v>
      </c>
      <c r="G71" s="278">
        <v>810.28333333333319</v>
      </c>
      <c r="H71" s="278">
        <v>851.98333333333323</v>
      </c>
      <c r="I71" s="278">
        <v>864.01666666666677</v>
      </c>
      <c r="J71" s="278">
        <v>872.83333333333326</v>
      </c>
      <c r="K71" s="276">
        <v>855.2</v>
      </c>
      <c r="L71" s="276">
        <v>834.35</v>
      </c>
      <c r="M71" s="276">
        <v>0.44973999999999997</v>
      </c>
    </row>
    <row r="72" spans="1:13">
      <c r="A72" s="300">
        <v>63</v>
      </c>
      <c r="B72" s="276" t="s">
        <v>91</v>
      </c>
      <c r="C72" s="276">
        <v>3089.9</v>
      </c>
      <c r="D72" s="278">
        <v>3088.6333333333332</v>
      </c>
      <c r="E72" s="278">
        <v>3059.7666666666664</v>
      </c>
      <c r="F72" s="278">
        <v>3029.6333333333332</v>
      </c>
      <c r="G72" s="278">
        <v>3000.7666666666664</v>
      </c>
      <c r="H72" s="278">
        <v>3118.7666666666664</v>
      </c>
      <c r="I72" s="278">
        <v>3147.6333333333332</v>
      </c>
      <c r="J72" s="278">
        <v>3177.7666666666664</v>
      </c>
      <c r="K72" s="276">
        <v>3117.5</v>
      </c>
      <c r="L72" s="276">
        <v>3058.5</v>
      </c>
      <c r="M72" s="276">
        <v>7.2421499999999996</v>
      </c>
    </row>
    <row r="73" spans="1:13">
      <c r="A73" s="300">
        <v>64</v>
      </c>
      <c r="B73" s="276" t="s">
        <v>93</v>
      </c>
      <c r="C73" s="276">
        <v>163.65</v>
      </c>
      <c r="D73" s="278">
        <v>165.1</v>
      </c>
      <c r="E73" s="278">
        <v>161.25</v>
      </c>
      <c r="F73" s="278">
        <v>158.85</v>
      </c>
      <c r="G73" s="278">
        <v>155</v>
      </c>
      <c r="H73" s="278">
        <v>167.5</v>
      </c>
      <c r="I73" s="278">
        <v>171.34999999999997</v>
      </c>
      <c r="J73" s="278">
        <v>173.75</v>
      </c>
      <c r="K73" s="276">
        <v>168.95</v>
      </c>
      <c r="L73" s="276">
        <v>162.69999999999999</v>
      </c>
      <c r="M73" s="276">
        <v>108.43695</v>
      </c>
    </row>
    <row r="74" spans="1:13">
      <c r="A74" s="300">
        <v>65</v>
      </c>
      <c r="B74" s="276" t="s">
        <v>231</v>
      </c>
      <c r="C74" s="276">
        <v>2209.0500000000002</v>
      </c>
      <c r="D74" s="278">
        <v>2211.35</v>
      </c>
      <c r="E74" s="278">
        <v>2177.6999999999998</v>
      </c>
      <c r="F74" s="278">
        <v>2146.35</v>
      </c>
      <c r="G74" s="278">
        <v>2112.6999999999998</v>
      </c>
      <c r="H74" s="278">
        <v>2242.6999999999998</v>
      </c>
      <c r="I74" s="278">
        <v>2276.3500000000004</v>
      </c>
      <c r="J74" s="278">
        <v>2307.6999999999998</v>
      </c>
      <c r="K74" s="276">
        <v>2245</v>
      </c>
      <c r="L74" s="276">
        <v>2180</v>
      </c>
      <c r="M74" s="276">
        <v>5.9846000000000004</v>
      </c>
    </row>
    <row r="75" spans="1:13">
      <c r="A75" s="300">
        <v>66</v>
      </c>
      <c r="B75" s="276" t="s">
        <v>94</v>
      </c>
      <c r="C75" s="276">
        <v>4877.3500000000004</v>
      </c>
      <c r="D75" s="278">
        <v>4876.1500000000005</v>
      </c>
      <c r="E75" s="278">
        <v>4832.3000000000011</v>
      </c>
      <c r="F75" s="278">
        <v>4787.2500000000009</v>
      </c>
      <c r="G75" s="278">
        <v>4743.4000000000015</v>
      </c>
      <c r="H75" s="278">
        <v>4921.2000000000007</v>
      </c>
      <c r="I75" s="278">
        <v>4965.0500000000011</v>
      </c>
      <c r="J75" s="278">
        <v>5010.1000000000004</v>
      </c>
      <c r="K75" s="276">
        <v>4920</v>
      </c>
      <c r="L75" s="276">
        <v>4831.1000000000004</v>
      </c>
      <c r="M75" s="276">
        <v>14.6082</v>
      </c>
    </row>
    <row r="76" spans="1:13">
      <c r="A76" s="300">
        <v>67</v>
      </c>
      <c r="B76" s="276" t="s">
        <v>239</v>
      </c>
      <c r="C76" s="276">
        <v>50.5</v>
      </c>
      <c r="D76" s="278">
        <v>51.283333333333339</v>
      </c>
      <c r="E76" s="278">
        <v>49.666666666666679</v>
      </c>
      <c r="F76" s="278">
        <v>48.833333333333343</v>
      </c>
      <c r="G76" s="278">
        <v>47.216666666666683</v>
      </c>
      <c r="H76" s="278">
        <v>52.116666666666674</v>
      </c>
      <c r="I76" s="278">
        <v>53.733333333333334</v>
      </c>
      <c r="J76" s="278">
        <v>54.56666666666667</v>
      </c>
      <c r="K76" s="276">
        <v>52.9</v>
      </c>
      <c r="L76" s="276">
        <v>50.45</v>
      </c>
      <c r="M76" s="276">
        <v>17.389230000000001</v>
      </c>
    </row>
    <row r="77" spans="1:13">
      <c r="A77" s="300">
        <v>68</v>
      </c>
      <c r="B77" s="276" t="s">
        <v>95</v>
      </c>
      <c r="C77" s="276">
        <v>2095</v>
      </c>
      <c r="D77" s="278">
        <v>2082.6666666666665</v>
      </c>
      <c r="E77" s="278">
        <v>2050.333333333333</v>
      </c>
      <c r="F77" s="278">
        <v>2005.6666666666665</v>
      </c>
      <c r="G77" s="278">
        <v>1973.333333333333</v>
      </c>
      <c r="H77" s="278">
        <v>2127.333333333333</v>
      </c>
      <c r="I77" s="278">
        <v>2159.6666666666661</v>
      </c>
      <c r="J77" s="278">
        <v>2204.333333333333</v>
      </c>
      <c r="K77" s="276">
        <v>2115</v>
      </c>
      <c r="L77" s="276">
        <v>2038</v>
      </c>
      <c r="M77" s="276">
        <v>19.394079999999999</v>
      </c>
    </row>
    <row r="78" spans="1:13">
      <c r="A78" s="300">
        <v>69</v>
      </c>
      <c r="B78" s="276" t="s">
        <v>240</v>
      </c>
      <c r="C78" s="276">
        <v>372.65</v>
      </c>
      <c r="D78" s="278">
        <v>369.48333333333335</v>
      </c>
      <c r="E78" s="278">
        <v>349.9666666666667</v>
      </c>
      <c r="F78" s="278">
        <v>327.28333333333336</v>
      </c>
      <c r="G78" s="278">
        <v>307.76666666666671</v>
      </c>
      <c r="H78" s="278">
        <v>392.16666666666669</v>
      </c>
      <c r="I78" s="278">
        <v>411.68333333333334</v>
      </c>
      <c r="J78" s="278">
        <v>434.36666666666667</v>
      </c>
      <c r="K78" s="276">
        <v>389</v>
      </c>
      <c r="L78" s="276">
        <v>346.8</v>
      </c>
      <c r="M78" s="276">
        <v>4.7252299999999998</v>
      </c>
    </row>
    <row r="79" spans="1:13">
      <c r="A79" s="300">
        <v>70</v>
      </c>
      <c r="B79" s="276" t="s">
        <v>241</v>
      </c>
      <c r="C79" s="276">
        <v>1061.9000000000001</v>
      </c>
      <c r="D79" s="278">
        <v>1059.5833333333333</v>
      </c>
      <c r="E79" s="278">
        <v>1034.3166666666666</v>
      </c>
      <c r="F79" s="278">
        <v>1006.7333333333333</v>
      </c>
      <c r="G79" s="278">
        <v>981.4666666666667</v>
      </c>
      <c r="H79" s="278">
        <v>1087.1666666666665</v>
      </c>
      <c r="I79" s="278">
        <v>1112.4333333333334</v>
      </c>
      <c r="J79" s="278">
        <v>1140.0166666666664</v>
      </c>
      <c r="K79" s="276">
        <v>1084.8499999999999</v>
      </c>
      <c r="L79" s="276">
        <v>1032</v>
      </c>
      <c r="M79" s="276">
        <v>1.3025</v>
      </c>
    </row>
    <row r="80" spans="1:13">
      <c r="A80" s="300">
        <v>71</v>
      </c>
      <c r="B80" s="276" t="s">
        <v>97</v>
      </c>
      <c r="C80" s="276">
        <v>1234.5999999999999</v>
      </c>
      <c r="D80" s="278">
        <v>1233.1166666666666</v>
      </c>
      <c r="E80" s="278">
        <v>1208.4833333333331</v>
      </c>
      <c r="F80" s="278">
        <v>1182.3666666666666</v>
      </c>
      <c r="G80" s="278">
        <v>1157.7333333333331</v>
      </c>
      <c r="H80" s="278">
        <v>1259.2333333333331</v>
      </c>
      <c r="I80" s="278">
        <v>1283.8666666666668</v>
      </c>
      <c r="J80" s="278">
        <v>1309.9833333333331</v>
      </c>
      <c r="K80" s="276">
        <v>1257.75</v>
      </c>
      <c r="L80" s="276">
        <v>1207</v>
      </c>
      <c r="M80" s="276">
        <v>32.45073</v>
      </c>
    </row>
    <row r="81" spans="1:13">
      <c r="A81" s="300">
        <v>72</v>
      </c>
      <c r="B81" s="276" t="s">
        <v>98</v>
      </c>
      <c r="C81" s="276">
        <v>160.15</v>
      </c>
      <c r="D81" s="278">
        <v>160.63333333333335</v>
      </c>
      <c r="E81" s="278">
        <v>159.2166666666667</v>
      </c>
      <c r="F81" s="278">
        <v>158.28333333333333</v>
      </c>
      <c r="G81" s="278">
        <v>156.86666666666667</v>
      </c>
      <c r="H81" s="278">
        <v>161.56666666666672</v>
      </c>
      <c r="I81" s="278">
        <v>162.98333333333341</v>
      </c>
      <c r="J81" s="278">
        <v>163.91666666666674</v>
      </c>
      <c r="K81" s="276">
        <v>162.05000000000001</v>
      </c>
      <c r="L81" s="276">
        <v>159.69999999999999</v>
      </c>
      <c r="M81" s="276">
        <v>16.35003</v>
      </c>
    </row>
    <row r="82" spans="1:13">
      <c r="A82" s="300">
        <v>73</v>
      </c>
      <c r="B82" s="276" t="s">
        <v>99</v>
      </c>
      <c r="C82" s="276">
        <v>53.5</v>
      </c>
      <c r="D82" s="278">
        <v>53.033333333333331</v>
      </c>
      <c r="E82" s="278">
        <v>52.36666666666666</v>
      </c>
      <c r="F82" s="278">
        <v>51.233333333333327</v>
      </c>
      <c r="G82" s="278">
        <v>50.566666666666656</v>
      </c>
      <c r="H82" s="278">
        <v>54.166666666666664</v>
      </c>
      <c r="I82" s="278">
        <v>54.833333333333336</v>
      </c>
      <c r="J82" s="278">
        <v>55.966666666666669</v>
      </c>
      <c r="K82" s="276">
        <v>53.7</v>
      </c>
      <c r="L82" s="276">
        <v>51.9</v>
      </c>
      <c r="M82" s="276">
        <v>398.74232000000001</v>
      </c>
    </row>
    <row r="83" spans="1:13">
      <c r="A83" s="300">
        <v>74</v>
      </c>
      <c r="B83" s="276" t="s">
        <v>370</v>
      </c>
      <c r="C83" s="276">
        <v>130.4</v>
      </c>
      <c r="D83" s="278">
        <v>130.53333333333333</v>
      </c>
      <c r="E83" s="278">
        <v>127.91666666666666</v>
      </c>
      <c r="F83" s="278">
        <v>125.43333333333334</v>
      </c>
      <c r="G83" s="278">
        <v>122.81666666666666</v>
      </c>
      <c r="H83" s="278">
        <v>133.01666666666665</v>
      </c>
      <c r="I83" s="278">
        <v>135.63333333333333</v>
      </c>
      <c r="J83" s="278">
        <v>138.11666666666665</v>
      </c>
      <c r="K83" s="276">
        <v>133.15</v>
      </c>
      <c r="L83" s="276">
        <v>128.05000000000001</v>
      </c>
      <c r="M83" s="276">
        <v>34.081859999999999</v>
      </c>
    </row>
    <row r="84" spans="1:13">
      <c r="A84" s="300">
        <v>75</v>
      </c>
      <c r="B84" s="276" t="s">
        <v>244</v>
      </c>
      <c r="C84" s="276">
        <v>70.3</v>
      </c>
      <c r="D84" s="278">
        <v>70.7</v>
      </c>
      <c r="E84" s="278">
        <v>69.600000000000009</v>
      </c>
      <c r="F84" s="278">
        <v>68.900000000000006</v>
      </c>
      <c r="G84" s="278">
        <v>67.800000000000011</v>
      </c>
      <c r="H84" s="278">
        <v>71.400000000000006</v>
      </c>
      <c r="I84" s="278">
        <v>72.5</v>
      </c>
      <c r="J84" s="278">
        <v>73.2</v>
      </c>
      <c r="K84" s="276">
        <v>71.8</v>
      </c>
      <c r="L84" s="276">
        <v>70</v>
      </c>
      <c r="M84" s="276">
        <v>14.608750000000001</v>
      </c>
    </row>
    <row r="85" spans="1:13">
      <c r="A85" s="300">
        <v>76</v>
      </c>
      <c r="B85" s="276" t="s">
        <v>100</v>
      </c>
      <c r="C85" s="276">
        <v>83.95</v>
      </c>
      <c r="D85" s="278">
        <v>84.4</v>
      </c>
      <c r="E85" s="278">
        <v>83.200000000000017</v>
      </c>
      <c r="F85" s="278">
        <v>82.450000000000017</v>
      </c>
      <c r="G85" s="278">
        <v>81.250000000000028</v>
      </c>
      <c r="H85" s="278">
        <v>85.15</v>
      </c>
      <c r="I85" s="278">
        <v>86.35</v>
      </c>
      <c r="J85" s="278">
        <v>87.1</v>
      </c>
      <c r="K85" s="276">
        <v>85.6</v>
      </c>
      <c r="L85" s="276">
        <v>83.65</v>
      </c>
      <c r="M85" s="276">
        <v>88.437939999999998</v>
      </c>
    </row>
    <row r="86" spans="1:13">
      <c r="A86" s="300">
        <v>77</v>
      </c>
      <c r="B86" s="276" t="s">
        <v>245</v>
      </c>
      <c r="C86" s="276">
        <v>122.2</v>
      </c>
      <c r="D86" s="278">
        <v>122.06666666666666</v>
      </c>
      <c r="E86" s="278">
        <v>121.18333333333332</v>
      </c>
      <c r="F86" s="278">
        <v>120.16666666666666</v>
      </c>
      <c r="G86" s="278">
        <v>119.28333333333332</v>
      </c>
      <c r="H86" s="278">
        <v>123.08333333333333</v>
      </c>
      <c r="I86" s="278">
        <v>123.96666666666665</v>
      </c>
      <c r="J86" s="278">
        <v>124.98333333333333</v>
      </c>
      <c r="K86" s="276">
        <v>122.95</v>
      </c>
      <c r="L86" s="276">
        <v>121.05</v>
      </c>
      <c r="M86" s="276">
        <v>1.2190799999999999</v>
      </c>
    </row>
    <row r="87" spans="1:13">
      <c r="A87" s="300">
        <v>78</v>
      </c>
      <c r="B87" s="276" t="s">
        <v>101</v>
      </c>
      <c r="C87" s="276">
        <v>482.45</v>
      </c>
      <c r="D87" s="278">
        <v>479.41666666666669</v>
      </c>
      <c r="E87" s="278">
        <v>472.53333333333336</v>
      </c>
      <c r="F87" s="278">
        <v>462.61666666666667</v>
      </c>
      <c r="G87" s="278">
        <v>455.73333333333335</v>
      </c>
      <c r="H87" s="278">
        <v>489.33333333333337</v>
      </c>
      <c r="I87" s="278">
        <v>496.2166666666667</v>
      </c>
      <c r="J87" s="278">
        <v>506.13333333333338</v>
      </c>
      <c r="K87" s="276">
        <v>486.3</v>
      </c>
      <c r="L87" s="276">
        <v>469.5</v>
      </c>
      <c r="M87" s="276">
        <v>26.621569999999998</v>
      </c>
    </row>
    <row r="88" spans="1:13">
      <c r="A88" s="300">
        <v>79</v>
      </c>
      <c r="B88" s="276" t="s">
        <v>103</v>
      </c>
      <c r="C88" s="276">
        <v>23.15</v>
      </c>
      <c r="D88" s="278">
        <v>23.25</v>
      </c>
      <c r="E88" s="278">
        <v>22.9</v>
      </c>
      <c r="F88" s="278">
        <v>22.65</v>
      </c>
      <c r="G88" s="278">
        <v>22.299999999999997</v>
      </c>
      <c r="H88" s="278">
        <v>23.5</v>
      </c>
      <c r="I88" s="278">
        <v>23.85</v>
      </c>
      <c r="J88" s="278">
        <v>24.1</v>
      </c>
      <c r="K88" s="276">
        <v>23.6</v>
      </c>
      <c r="L88" s="276">
        <v>23</v>
      </c>
      <c r="M88" s="276">
        <v>29.983139999999999</v>
      </c>
    </row>
    <row r="89" spans="1:13">
      <c r="A89" s="300">
        <v>80</v>
      </c>
      <c r="B89" s="276" t="s">
        <v>246</v>
      </c>
      <c r="C89" s="276">
        <v>527.25</v>
      </c>
      <c r="D89" s="278">
        <v>523.23333333333335</v>
      </c>
      <c r="E89" s="278">
        <v>516.51666666666665</v>
      </c>
      <c r="F89" s="278">
        <v>505.7833333333333</v>
      </c>
      <c r="G89" s="278">
        <v>499.06666666666661</v>
      </c>
      <c r="H89" s="278">
        <v>533.9666666666667</v>
      </c>
      <c r="I89" s="278">
        <v>540.68333333333339</v>
      </c>
      <c r="J89" s="278">
        <v>551.41666666666674</v>
      </c>
      <c r="K89" s="276">
        <v>529.95000000000005</v>
      </c>
      <c r="L89" s="276">
        <v>512.5</v>
      </c>
      <c r="M89" s="276">
        <v>0.92523999999999995</v>
      </c>
    </row>
    <row r="90" spans="1:13">
      <c r="A90" s="300">
        <v>81</v>
      </c>
      <c r="B90" s="276" t="s">
        <v>104</v>
      </c>
      <c r="C90" s="276">
        <v>668.55</v>
      </c>
      <c r="D90" s="278">
        <v>665.85</v>
      </c>
      <c r="E90" s="278">
        <v>660.90000000000009</v>
      </c>
      <c r="F90" s="278">
        <v>653.25000000000011</v>
      </c>
      <c r="G90" s="278">
        <v>648.30000000000018</v>
      </c>
      <c r="H90" s="278">
        <v>673.5</v>
      </c>
      <c r="I90" s="278">
        <v>678.45</v>
      </c>
      <c r="J90" s="278">
        <v>686.09999999999991</v>
      </c>
      <c r="K90" s="276">
        <v>670.8</v>
      </c>
      <c r="L90" s="276">
        <v>658.2</v>
      </c>
      <c r="M90" s="276">
        <v>7.4188099999999997</v>
      </c>
    </row>
    <row r="91" spans="1:13">
      <c r="A91" s="300">
        <v>82</v>
      </c>
      <c r="B91" s="276" t="s">
        <v>247</v>
      </c>
      <c r="C91" s="276">
        <v>354.3</v>
      </c>
      <c r="D91" s="278">
        <v>356.7</v>
      </c>
      <c r="E91" s="278">
        <v>349.59999999999997</v>
      </c>
      <c r="F91" s="278">
        <v>344.9</v>
      </c>
      <c r="G91" s="278">
        <v>337.79999999999995</v>
      </c>
      <c r="H91" s="278">
        <v>361.4</v>
      </c>
      <c r="I91" s="278">
        <v>368.5</v>
      </c>
      <c r="J91" s="278">
        <v>373.2</v>
      </c>
      <c r="K91" s="276">
        <v>363.8</v>
      </c>
      <c r="L91" s="276">
        <v>352</v>
      </c>
      <c r="M91" s="276">
        <v>0.93035000000000001</v>
      </c>
    </row>
    <row r="92" spans="1:13">
      <c r="A92" s="300">
        <v>83</v>
      </c>
      <c r="B92" s="276" t="s">
        <v>248</v>
      </c>
      <c r="C92" s="276">
        <v>1036.5999999999999</v>
      </c>
      <c r="D92" s="278">
        <v>1067.1000000000001</v>
      </c>
      <c r="E92" s="278">
        <v>997.50000000000023</v>
      </c>
      <c r="F92" s="278">
        <v>958.40000000000009</v>
      </c>
      <c r="G92" s="278">
        <v>888.80000000000018</v>
      </c>
      <c r="H92" s="278">
        <v>1106.2000000000003</v>
      </c>
      <c r="I92" s="278">
        <v>1175.8000000000002</v>
      </c>
      <c r="J92" s="278">
        <v>1214.9000000000003</v>
      </c>
      <c r="K92" s="276">
        <v>1136.7</v>
      </c>
      <c r="L92" s="276">
        <v>1028</v>
      </c>
      <c r="M92" s="276">
        <v>48.779319999999998</v>
      </c>
    </row>
    <row r="93" spans="1:13">
      <c r="A93" s="300">
        <v>84</v>
      </c>
      <c r="B93" s="276" t="s">
        <v>105</v>
      </c>
      <c r="C93" s="276">
        <v>791.15</v>
      </c>
      <c r="D93" s="278">
        <v>793.04999999999984</v>
      </c>
      <c r="E93" s="278">
        <v>785.14999999999964</v>
      </c>
      <c r="F93" s="278">
        <v>779.14999999999975</v>
      </c>
      <c r="G93" s="278">
        <v>771.24999999999955</v>
      </c>
      <c r="H93" s="278">
        <v>799.04999999999973</v>
      </c>
      <c r="I93" s="278">
        <v>806.95</v>
      </c>
      <c r="J93" s="278">
        <v>812.94999999999982</v>
      </c>
      <c r="K93" s="276">
        <v>800.95</v>
      </c>
      <c r="L93" s="276">
        <v>787.05</v>
      </c>
      <c r="M93" s="276">
        <v>20.482800000000001</v>
      </c>
    </row>
    <row r="94" spans="1:13">
      <c r="A94" s="300">
        <v>85</v>
      </c>
      <c r="B94" s="276" t="s">
        <v>250</v>
      </c>
      <c r="C94" s="276">
        <v>185.3</v>
      </c>
      <c r="D94" s="278">
        <v>187.38333333333335</v>
      </c>
      <c r="E94" s="278">
        <v>181.9666666666667</v>
      </c>
      <c r="F94" s="278">
        <v>178.63333333333335</v>
      </c>
      <c r="G94" s="278">
        <v>173.2166666666667</v>
      </c>
      <c r="H94" s="278">
        <v>190.7166666666667</v>
      </c>
      <c r="I94" s="278">
        <v>196.13333333333338</v>
      </c>
      <c r="J94" s="278">
        <v>199.4666666666667</v>
      </c>
      <c r="K94" s="276">
        <v>192.8</v>
      </c>
      <c r="L94" s="276">
        <v>184.05</v>
      </c>
      <c r="M94" s="276">
        <v>4.5626800000000003</v>
      </c>
    </row>
    <row r="95" spans="1:13">
      <c r="A95" s="300">
        <v>86</v>
      </c>
      <c r="B95" s="276" t="s">
        <v>386</v>
      </c>
      <c r="C95" s="276">
        <v>295.7</v>
      </c>
      <c r="D95" s="278">
        <v>296.55</v>
      </c>
      <c r="E95" s="278">
        <v>293.65000000000003</v>
      </c>
      <c r="F95" s="278">
        <v>291.60000000000002</v>
      </c>
      <c r="G95" s="278">
        <v>288.70000000000005</v>
      </c>
      <c r="H95" s="278">
        <v>298.60000000000002</v>
      </c>
      <c r="I95" s="278">
        <v>301.5</v>
      </c>
      <c r="J95" s="278">
        <v>303.55</v>
      </c>
      <c r="K95" s="276">
        <v>299.45</v>
      </c>
      <c r="L95" s="276">
        <v>294.5</v>
      </c>
      <c r="M95" s="276">
        <v>1.82213</v>
      </c>
    </row>
    <row r="96" spans="1:13">
      <c r="A96" s="300">
        <v>87</v>
      </c>
      <c r="B96" s="276" t="s">
        <v>106</v>
      </c>
      <c r="C96" s="276">
        <v>783.3</v>
      </c>
      <c r="D96" s="278">
        <v>796.93333333333339</v>
      </c>
      <c r="E96" s="278">
        <v>766.86666666666679</v>
      </c>
      <c r="F96" s="278">
        <v>750.43333333333339</v>
      </c>
      <c r="G96" s="278">
        <v>720.36666666666679</v>
      </c>
      <c r="H96" s="278">
        <v>813.36666666666679</v>
      </c>
      <c r="I96" s="278">
        <v>843.43333333333339</v>
      </c>
      <c r="J96" s="278">
        <v>859.86666666666679</v>
      </c>
      <c r="K96" s="276">
        <v>827</v>
      </c>
      <c r="L96" s="276">
        <v>780.5</v>
      </c>
      <c r="M96" s="276">
        <v>120.35236</v>
      </c>
    </row>
    <row r="97" spans="1:13">
      <c r="A97" s="300">
        <v>88</v>
      </c>
      <c r="B97" s="276" t="s">
        <v>108</v>
      </c>
      <c r="C97" s="276">
        <v>814.05</v>
      </c>
      <c r="D97" s="278">
        <v>819.4666666666667</v>
      </c>
      <c r="E97" s="278">
        <v>806.93333333333339</v>
      </c>
      <c r="F97" s="278">
        <v>799.81666666666672</v>
      </c>
      <c r="G97" s="278">
        <v>787.28333333333342</v>
      </c>
      <c r="H97" s="278">
        <v>826.58333333333337</v>
      </c>
      <c r="I97" s="278">
        <v>839.11666666666667</v>
      </c>
      <c r="J97" s="278">
        <v>846.23333333333335</v>
      </c>
      <c r="K97" s="276">
        <v>832</v>
      </c>
      <c r="L97" s="276">
        <v>812.35</v>
      </c>
      <c r="M97" s="276">
        <v>70.116870000000006</v>
      </c>
    </row>
    <row r="98" spans="1:13">
      <c r="A98" s="300">
        <v>89</v>
      </c>
      <c r="B98" s="276" t="s">
        <v>109</v>
      </c>
      <c r="C98" s="276">
        <v>2130.9499999999998</v>
      </c>
      <c r="D98" s="278">
        <v>2100.2000000000003</v>
      </c>
      <c r="E98" s="278">
        <v>2060.7500000000005</v>
      </c>
      <c r="F98" s="278">
        <v>1990.5500000000002</v>
      </c>
      <c r="G98" s="278">
        <v>1951.1000000000004</v>
      </c>
      <c r="H98" s="278">
        <v>2170.4000000000005</v>
      </c>
      <c r="I98" s="278">
        <v>2209.8500000000004</v>
      </c>
      <c r="J98" s="278">
        <v>2280.0500000000006</v>
      </c>
      <c r="K98" s="276">
        <v>2139.65</v>
      </c>
      <c r="L98" s="276">
        <v>2030</v>
      </c>
      <c r="M98" s="276">
        <v>89.051060000000007</v>
      </c>
    </row>
    <row r="99" spans="1:13">
      <c r="A99" s="300">
        <v>90</v>
      </c>
      <c r="B99" s="276" t="s">
        <v>252</v>
      </c>
      <c r="C99" s="276">
        <v>2256.5</v>
      </c>
      <c r="D99" s="278">
        <v>2257.5</v>
      </c>
      <c r="E99" s="278">
        <v>2245</v>
      </c>
      <c r="F99" s="278">
        <v>2233.5</v>
      </c>
      <c r="G99" s="278">
        <v>2221</v>
      </c>
      <c r="H99" s="278">
        <v>2269</v>
      </c>
      <c r="I99" s="278">
        <v>2281.5</v>
      </c>
      <c r="J99" s="278">
        <v>2293</v>
      </c>
      <c r="K99" s="276">
        <v>2270</v>
      </c>
      <c r="L99" s="276">
        <v>2246</v>
      </c>
      <c r="M99" s="276">
        <v>1.1171800000000001</v>
      </c>
    </row>
    <row r="100" spans="1:13">
      <c r="A100" s="300">
        <v>91</v>
      </c>
      <c r="B100" s="276" t="s">
        <v>110</v>
      </c>
      <c r="C100" s="276">
        <v>1247.95</v>
      </c>
      <c r="D100" s="278">
        <v>1241.3999999999999</v>
      </c>
      <c r="E100" s="278">
        <v>1232.0499999999997</v>
      </c>
      <c r="F100" s="278">
        <v>1216.1499999999999</v>
      </c>
      <c r="G100" s="278">
        <v>1206.7999999999997</v>
      </c>
      <c r="H100" s="278">
        <v>1257.2999999999997</v>
      </c>
      <c r="I100" s="278">
        <v>1266.6499999999996</v>
      </c>
      <c r="J100" s="278">
        <v>1282.5499999999997</v>
      </c>
      <c r="K100" s="276">
        <v>1250.75</v>
      </c>
      <c r="L100" s="276">
        <v>1225.5</v>
      </c>
      <c r="M100" s="276">
        <v>140.82114999999999</v>
      </c>
    </row>
    <row r="101" spans="1:13">
      <c r="A101" s="300">
        <v>92</v>
      </c>
      <c r="B101" s="276" t="s">
        <v>253</v>
      </c>
      <c r="C101" s="276">
        <v>599.04999999999995</v>
      </c>
      <c r="D101" s="278">
        <v>596.88333333333333</v>
      </c>
      <c r="E101" s="278">
        <v>592.16666666666663</v>
      </c>
      <c r="F101" s="278">
        <v>585.2833333333333</v>
      </c>
      <c r="G101" s="278">
        <v>580.56666666666661</v>
      </c>
      <c r="H101" s="278">
        <v>603.76666666666665</v>
      </c>
      <c r="I101" s="278">
        <v>608.48333333333335</v>
      </c>
      <c r="J101" s="278">
        <v>615.36666666666667</v>
      </c>
      <c r="K101" s="276">
        <v>601.6</v>
      </c>
      <c r="L101" s="276">
        <v>590</v>
      </c>
      <c r="M101" s="276">
        <v>36.46651</v>
      </c>
    </row>
    <row r="102" spans="1:13">
      <c r="A102" s="300">
        <v>93</v>
      </c>
      <c r="B102" s="276" t="s">
        <v>111</v>
      </c>
      <c r="C102" s="276">
        <v>2937.4</v>
      </c>
      <c r="D102" s="278">
        <v>2911.2833333333333</v>
      </c>
      <c r="E102" s="278">
        <v>2873.1166666666668</v>
      </c>
      <c r="F102" s="278">
        <v>2808.8333333333335</v>
      </c>
      <c r="G102" s="278">
        <v>2770.666666666667</v>
      </c>
      <c r="H102" s="278">
        <v>2975.5666666666666</v>
      </c>
      <c r="I102" s="278">
        <v>3013.7333333333336</v>
      </c>
      <c r="J102" s="278">
        <v>3078.0166666666664</v>
      </c>
      <c r="K102" s="276">
        <v>2949.45</v>
      </c>
      <c r="L102" s="276">
        <v>2847</v>
      </c>
      <c r="M102" s="276">
        <v>23.520199999999999</v>
      </c>
    </row>
    <row r="103" spans="1:13">
      <c r="A103" s="300">
        <v>94</v>
      </c>
      <c r="B103" s="276" t="s">
        <v>112</v>
      </c>
      <c r="C103" s="276" t="e">
        <v>#N/A</v>
      </c>
      <c r="D103" s="278" t="e">
        <v>#N/A</v>
      </c>
      <c r="E103" s="278" t="e">
        <v>#N/A</v>
      </c>
      <c r="F103" s="278" t="e">
        <v>#N/A</v>
      </c>
      <c r="G103" s="278" t="e">
        <v>#N/A</v>
      </c>
      <c r="H103" s="278" t="e">
        <v>#N/A</v>
      </c>
      <c r="I103" s="278" t="e">
        <v>#N/A</v>
      </c>
      <c r="J103" s="278" t="e">
        <v>#N/A</v>
      </c>
      <c r="K103" s="276" t="e">
        <v>#N/A</v>
      </c>
      <c r="L103" s="276" t="e">
        <v>#N/A</v>
      </c>
      <c r="M103" s="276" t="e">
        <v>#N/A</v>
      </c>
    </row>
    <row r="104" spans="1:13">
      <c r="A104" s="300">
        <v>95</v>
      </c>
      <c r="B104" s="276" t="s">
        <v>114</v>
      </c>
      <c r="C104" s="276">
        <v>179.75</v>
      </c>
      <c r="D104" s="278">
        <v>177.33333333333334</v>
      </c>
      <c r="E104" s="278">
        <v>174.26666666666668</v>
      </c>
      <c r="F104" s="278">
        <v>168.78333333333333</v>
      </c>
      <c r="G104" s="278">
        <v>165.71666666666667</v>
      </c>
      <c r="H104" s="278">
        <v>182.81666666666669</v>
      </c>
      <c r="I104" s="278">
        <v>185.88333333333335</v>
      </c>
      <c r="J104" s="278">
        <v>191.3666666666667</v>
      </c>
      <c r="K104" s="276">
        <v>180.4</v>
      </c>
      <c r="L104" s="276">
        <v>171.85</v>
      </c>
      <c r="M104" s="276">
        <v>225.07173</v>
      </c>
    </row>
    <row r="105" spans="1:13">
      <c r="A105" s="300">
        <v>96</v>
      </c>
      <c r="B105" s="276" t="s">
        <v>115</v>
      </c>
      <c r="C105" s="276">
        <v>185.65</v>
      </c>
      <c r="D105" s="278">
        <v>187.08333333333334</v>
      </c>
      <c r="E105" s="278">
        <v>182.7166666666667</v>
      </c>
      <c r="F105" s="278">
        <v>179.78333333333336</v>
      </c>
      <c r="G105" s="278">
        <v>175.41666666666671</v>
      </c>
      <c r="H105" s="278">
        <v>190.01666666666668</v>
      </c>
      <c r="I105" s="278">
        <v>194.3833333333333</v>
      </c>
      <c r="J105" s="278">
        <v>197.31666666666666</v>
      </c>
      <c r="K105" s="276">
        <v>191.45</v>
      </c>
      <c r="L105" s="276">
        <v>184.15</v>
      </c>
      <c r="M105" s="276">
        <v>75.858840000000001</v>
      </c>
    </row>
    <row r="106" spans="1:13">
      <c r="A106" s="300">
        <v>97</v>
      </c>
      <c r="B106" s="276" t="s">
        <v>116</v>
      </c>
      <c r="C106" s="276">
        <v>2055.6999999999998</v>
      </c>
      <c r="D106" s="278">
        <v>2063.5</v>
      </c>
      <c r="E106" s="278">
        <v>2035.1999999999998</v>
      </c>
      <c r="F106" s="278">
        <v>2014.6999999999998</v>
      </c>
      <c r="G106" s="278">
        <v>1986.3999999999996</v>
      </c>
      <c r="H106" s="278">
        <v>2084</v>
      </c>
      <c r="I106" s="278">
        <v>2112.3000000000002</v>
      </c>
      <c r="J106" s="278">
        <v>2132.8000000000002</v>
      </c>
      <c r="K106" s="276">
        <v>2091.8000000000002</v>
      </c>
      <c r="L106" s="276">
        <v>2043</v>
      </c>
      <c r="M106" s="276">
        <v>22.27402</v>
      </c>
    </row>
    <row r="107" spans="1:13">
      <c r="A107" s="300">
        <v>98</v>
      </c>
      <c r="B107" s="276" t="s">
        <v>254</v>
      </c>
      <c r="C107" s="276">
        <v>212.45</v>
      </c>
      <c r="D107" s="278">
        <v>209.75</v>
      </c>
      <c r="E107" s="278">
        <v>205.7</v>
      </c>
      <c r="F107" s="278">
        <v>198.95</v>
      </c>
      <c r="G107" s="278">
        <v>194.89999999999998</v>
      </c>
      <c r="H107" s="278">
        <v>216.5</v>
      </c>
      <c r="I107" s="278">
        <v>220.55</v>
      </c>
      <c r="J107" s="278">
        <v>227.3</v>
      </c>
      <c r="K107" s="276">
        <v>213.8</v>
      </c>
      <c r="L107" s="276">
        <v>203</v>
      </c>
      <c r="M107" s="276">
        <v>16.56081</v>
      </c>
    </row>
    <row r="108" spans="1:13">
      <c r="A108" s="300">
        <v>99</v>
      </c>
      <c r="B108" s="276" t="s">
        <v>255</v>
      </c>
      <c r="C108" s="276">
        <v>30.95</v>
      </c>
      <c r="D108" s="278">
        <v>31.149999999999995</v>
      </c>
      <c r="E108" s="278">
        <v>30.649999999999991</v>
      </c>
      <c r="F108" s="278">
        <v>30.349999999999998</v>
      </c>
      <c r="G108" s="278">
        <v>29.849999999999994</v>
      </c>
      <c r="H108" s="278">
        <v>31.449999999999989</v>
      </c>
      <c r="I108" s="278">
        <v>31.949999999999996</v>
      </c>
      <c r="J108" s="278">
        <v>32.249999999999986</v>
      </c>
      <c r="K108" s="276">
        <v>31.65</v>
      </c>
      <c r="L108" s="276">
        <v>30.85</v>
      </c>
      <c r="M108" s="276">
        <v>5.1152699999999998</v>
      </c>
    </row>
    <row r="109" spans="1:13">
      <c r="A109" s="300">
        <v>100</v>
      </c>
      <c r="B109" s="276" t="s">
        <v>117</v>
      </c>
      <c r="C109" s="276">
        <v>142.25</v>
      </c>
      <c r="D109" s="278">
        <v>143.04999999999998</v>
      </c>
      <c r="E109" s="278">
        <v>140.19999999999996</v>
      </c>
      <c r="F109" s="278">
        <v>138.14999999999998</v>
      </c>
      <c r="G109" s="278">
        <v>135.29999999999995</v>
      </c>
      <c r="H109" s="278">
        <v>145.09999999999997</v>
      </c>
      <c r="I109" s="278">
        <v>147.94999999999999</v>
      </c>
      <c r="J109" s="278">
        <v>149.99999999999997</v>
      </c>
      <c r="K109" s="276">
        <v>145.9</v>
      </c>
      <c r="L109" s="276">
        <v>141</v>
      </c>
      <c r="M109" s="276">
        <v>145.82005000000001</v>
      </c>
    </row>
    <row r="110" spans="1:13">
      <c r="A110" s="300">
        <v>101</v>
      </c>
      <c r="B110" s="276" t="s">
        <v>258</v>
      </c>
      <c r="C110" s="276" t="e">
        <v>#N/A</v>
      </c>
      <c r="D110" s="278" t="e">
        <v>#N/A</v>
      </c>
      <c r="E110" s="278" t="e">
        <v>#N/A</v>
      </c>
      <c r="F110" s="278" t="e">
        <v>#N/A</v>
      </c>
      <c r="G110" s="278" t="e">
        <v>#N/A</v>
      </c>
      <c r="H110" s="278" t="e">
        <v>#N/A</v>
      </c>
      <c r="I110" s="278" t="e">
        <v>#N/A</v>
      </c>
      <c r="J110" s="278" t="e">
        <v>#N/A</v>
      </c>
      <c r="K110" s="276" t="e">
        <v>#N/A</v>
      </c>
      <c r="L110" s="276" t="e">
        <v>#N/A</v>
      </c>
      <c r="M110" s="276" t="e">
        <v>#N/A</v>
      </c>
    </row>
    <row r="111" spans="1:13">
      <c r="A111" s="300">
        <v>102</v>
      </c>
      <c r="B111" s="276" t="s">
        <v>118</v>
      </c>
      <c r="C111" s="276">
        <v>443.85</v>
      </c>
      <c r="D111" s="278">
        <v>438.31666666666666</v>
      </c>
      <c r="E111" s="278">
        <v>429.73333333333335</v>
      </c>
      <c r="F111" s="278">
        <v>415.61666666666667</v>
      </c>
      <c r="G111" s="278">
        <v>407.03333333333336</v>
      </c>
      <c r="H111" s="278">
        <v>452.43333333333334</v>
      </c>
      <c r="I111" s="278">
        <v>461.01666666666671</v>
      </c>
      <c r="J111" s="278">
        <v>475.13333333333333</v>
      </c>
      <c r="K111" s="276">
        <v>446.9</v>
      </c>
      <c r="L111" s="276">
        <v>424.2</v>
      </c>
      <c r="M111" s="276">
        <v>618.13071000000002</v>
      </c>
    </row>
    <row r="112" spans="1:13">
      <c r="A112" s="300">
        <v>103</v>
      </c>
      <c r="B112" s="276" t="s">
        <v>256</v>
      </c>
      <c r="C112" s="276">
        <v>1226.1500000000001</v>
      </c>
      <c r="D112" s="278">
        <v>1236.2</v>
      </c>
      <c r="E112" s="278">
        <v>1214.45</v>
      </c>
      <c r="F112" s="278">
        <v>1202.75</v>
      </c>
      <c r="G112" s="278">
        <v>1181</v>
      </c>
      <c r="H112" s="278">
        <v>1247.9000000000001</v>
      </c>
      <c r="I112" s="278">
        <v>1269.6500000000001</v>
      </c>
      <c r="J112" s="278">
        <v>1281.3500000000001</v>
      </c>
      <c r="K112" s="276">
        <v>1257.95</v>
      </c>
      <c r="L112" s="276">
        <v>1224.5</v>
      </c>
      <c r="M112" s="276">
        <v>4.4542299999999999</v>
      </c>
    </row>
    <row r="113" spans="1:13">
      <c r="A113" s="300">
        <v>104</v>
      </c>
      <c r="B113" s="276" t="s">
        <v>119</v>
      </c>
      <c r="C113" s="276">
        <v>409.7</v>
      </c>
      <c r="D113" s="278">
        <v>408.43333333333339</v>
      </c>
      <c r="E113" s="278">
        <v>405.36666666666679</v>
      </c>
      <c r="F113" s="278">
        <v>401.03333333333342</v>
      </c>
      <c r="G113" s="278">
        <v>397.96666666666681</v>
      </c>
      <c r="H113" s="278">
        <v>412.76666666666677</v>
      </c>
      <c r="I113" s="278">
        <v>415.83333333333337</v>
      </c>
      <c r="J113" s="278">
        <v>420.16666666666674</v>
      </c>
      <c r="K113" s="276">
        <v>411.5</v>
      </c>
      <c r="L113" s="276">
        <v>404.1</v>
      </c>
      <c r="M113" s="276">
        <v>37.257930000000002</v>
      </c>
    </row>
    <row r="114" spans="1:13">
      <c r="A114" s="300">
        <v>105</v>
      </c>
      <c r="B114" s="276" t="s">
        <v>257</v>
      </c>
      <c r="C114" s="276">
        <v>36.15</v>
      </c>
      <c r="D114" s="278">
        <v>36.366666666666667</v>
      </c>
      <c r="E114" s="278">
        <v>35.783333333333331</v>
      </c>
      <c r="F114" s="278">
        <v>35.416666666666664</v>
      </c>
      <c r="G114" s="278">
        <v>34.833333333333329</v>
      </c>
      <c r="H114" s="278">
        <v>36.733333333333334</v>
      </c>
      <c r="I114" s="278">
        <v>37.316666666666663</v>
      </c>
      <c r="J114" s="278">
        <v>37.683333333333337</v>
      </c>
      <c r="K114" s="276">
        <v>36.950000000000003</v>
      </c>
      <c r="L114" s="276">
        <v>36</v>
      </c>
      <c r="M114" s="276">
        <v>23.243749999999999</v>
      </c>
    </row>
    <row r="115" spans="1:13">
      <c r="A115" s="300">
        <v>106</v>
      </c>
      <c r="B115" s="276" t="s">
        <v>120</v>
      </c>
      <c r="C115" s="276">
        <v>8.5500000000000007</v>
      </c>
      <c r="D115" s="278">
        <v>8.5833333333333339</v>
      </c>
      <c r="E115" s="278">
        <v>8.4666666666666686</v>
      </c>
      <c r="F115" s="278">
        <v>8.3833333333333346</v>
      </c>
      <c r="G115" s="278">
        <v>8.2666666666666693</v>
      </c>
      <c r="H115" s="278">
        <v>8.6666666666666679</v>
      </c>
      <c r="I115" s="278">
        <v>8.7833333333333314</v>
      </c>
      <c r="J115" s="278">
        <v>8.8666666666666671</v>
      </c>
      <c r="K115" s="276">
        <v>8.6999999999999993</v>
      </c>
      <c r="L115" s="276">
        <v>8.5</v>
      </c>
      <c r="M115" s="276">
        <v>1075.61247</v>
      </c>
    </row>
    <row r="116" spans="1:13">
      <c r="A116" s="300">
        <v>107</v>
      </c>
      <c r="B116" s="276" t="s">
        <v>121</v>
      </c>
      <c r="C116" s="276">
        <v>30.5</v>
      </c>
      <c r="D116" s="278">
        <v>30.433333333333337</v>
      </c>
      <c r="E116" s="278">
        <v>30.166666666666675</v>
      </c>
      <c r="F116" s="278">
        <v>29.833333333333339</v>
      </c>
      <c r="G116" s="278">
        <v>29.566666666666677</v>
      </c>
      <c r="H116" s="278">
        <v>30.766666666666673</v>
      </c>
      <c r="I116" s="278">
        <v>31.033333333333339</v>
      </c>
      <c r="J116" s="278">
        <v>31.366666666666671</v>
      </c>
      <c r="K116" s="276">
        <v>30.7</v>
      </c>
      <c r="L116" s="276">
        <v>30.1</v>
      </c>
      <c r="M116" s="276">
        <v>220.04785999999999</v>
      </c>
    </row>
    <row r="117" spans="1:13">
      <c r="A117" s="300">
        <v>108</v>
      </c>
      <c r="B117" s="276" t="s">
        <v>122</v>
      </c>
      <c r="C117" s="276">
        <v>407.15</v>
      </c>
      <c r="D117" s="278">
        <v>408.55</v>
      </c>
      <c r="E117" s="278">
        <v>403.1</v>
      </c>
      <c r="F117" s="278">
        <v>399.05</v>
      </c>
      <c r="G117" s="278">
        <v>393.6</v>
      </c>
      <c r="H117" s="278">
        <v>412.6</v>
      </c>
      <c r="I117" s="278">
        <v>418.04999999999995</v>
      </c>
      <c r="J117" s="278">
        <v>422.1</v>
      </c>
      <c r="K117" s="276">
        <v>414</v>
      </c>
      <c r="L117" s="276">
        <v>404.5</v>
      </c>
      <c r="M117" s="276">
        <v>17.272539999999999</v>
      </c>
    </row>
    <row r="118" spans="1:13">
      <c r="A118" s="300">
        <v>109</v>
      </c>
      <c r="B118" s="276" t="s">
        <v>260</v>
      </c>
      <c r="C118" s="276">
        <v>96.3</v>
      </c>
      <c r="D118" s="278">
        <v>95.333333333333329</v>
      </c>
      <c r="E118" s="278">
        <v>93.966666666666654</v>
      </c>
      <c r="F118" s="278">
        <v>91.633333333333326</v>
      </c>
      <c r="G118" s="278">
        <v>90.266666666666652</v>
      </c>
      <c r="H118" s="278">
        <v>97.666666666666657</v>
      </c>
      <c r="I118" s="278">
        <v>99.033333333333331</v>
      </c>
      <c r="J118" s="278">
        <v>101.36666666666666</v>
      </c>
      <c r="K118" s="276">
        <v>96.7</v>
      </c>
      <c r="L118" s="276">
        <v>93</v>
      </c>
      <c r="M118" s="276">
        <v>14.81057</v>
      </c>
    </row>
    <row r="119" spans="1:13">
      <c r="A119" s="300">
        <v>110</v>
      </c>
      <c r="B119" s="276" t="s">
        <v>123</v>
      </c>
      <c r="C119" s="276">
        <v>1370.25</v>
      </c>
      <c r="D119" s="278">
        <v>1350.2666666666667</v>
      </c>
      <c r="E119" s="278">
        <v>1312.6333333333332</v>
      </c>
      <c r="F119" s="278">
        <v>1255.0166666666667</v>
      </c>
      <c r="G119" s="278">
        <v>1217.3833333333332</v>
      </c>
      <c r="H119" s="278">
        <v>1407.8833333333332</v>
      </c>
      <c r="I119" s="278">
        <v>1445.5166666666669</v>
      </c>
      <c r="J119" s="278">
        <v>1503.1333333333332</v>
      </c>
      <c r="K119" s="276">
        <v>1387.9</v>
      </c>
      <c r="L119" s="276">
        <v>1292.6500000000001</v>
      </c>
      <c r="M119" s="276">
        <v>28.579129999999999</v>
      </c>
    </row>
    <row r="120" spans="1:13">
      <c r="A120" s="300">
        <v>111</v>
      </c>
      <c r="B120" s="276" t="s">
        <v>124</v>
      </c>
      <c r="C120" s="276">
        <v>646.6</v>
      </c>
      <c r="D120" s="278">
        <v>642.71666666666658</v>
      </c>
      <c r="E120" s="278">
        <v>635.43333333333317</v>
      </c>
      <c r="F120" s="278">
        <v>624.26666666666654</v>
      </c>
      <c r="G120" s="278">
        <v>616.98333333333312</v>
      </c>
      <c r="H120" s="278">
        <v>653.88333333333321</v>
      </c>
      <c r="I120" s="278">
        <v>661.16666666666674</v>
      </c>
      <c r="J120" s="278">
        <v>672.33333333333326</v>
      </c>
      <c r="K120" s="276">
        <v>650</v>
      </c>
      <c r="L120" s="276">
        <v>631.54999999999995</v>
      </c>
      <c r="M120" s="276">
        <v>195.66145</v>
      </c>
    </row>
    <row r="121" spans="1:13">
      <c r="A121" s="300">
        <v>112</v>
      </c>
      <c r="B121" s="276" t="s">
        <v>125</v>
      </c>
      <c r="C121" s="276">
        <v>181.55</v>
      </c>
      <c r="D121" s="278">
        <v>181.86666666666667</v>
      </c>
      <c r="E121" s="278">
        <v>179.98333333333335</v>
      </c>
      <c r="F121" s="278">
        <v>178.41666666666669</v>
      </c>
      <c r="G121" s="278">
        <v>176.53333333333336</v>
      </c>
      <c r="H121" s="278">
        <v>183.43333333333334</v>
      </c>
      <c r="I121" s="278">
        <v>185.31666666666666</v>
      </c>
      <c r="J121" s="278">
        <v>186.88333333333333</v>
      </c>
      <c r="K121" s="276">
        <v>183.75</v>
      </c>
      <c r="L121" s="276">
        <v>180.3</v>
      </c>
      <c r="M121" s="276">
        <v>36.185180000000003</v>
      </c>
    </row>
    <row r="122" spans="1:13">
      <c r="A122" s="300">
        <v>113</v>
      </c>
      <c r="B122" s="276" t="s">
        <v>126</v>
      </c>
      <c r="C122" s="276">
        <v>1062.55</v>
      </c>
      <c r="D122" s="278">
        <v>1066.4833333333333</v>
      </c>
      <c r="E122" s="278">
        <v>1053.5666666666666</v>
      </c>
      <c r="F122" s="278">
        <v>1044.5833333333333</v>
      </c>
      <c r="G122" s="278">
        <v>1031.6666666666665</v>
      </c>
      <c r="H122" s="278">
        <v>1075.4666666666667</v>
      </c>
      <c r="I122" s="278">
        <v>1088.3833333333332</v>
      </c>
      <c r="J122" s="278">
        <v>1097.3666666666668</v>
      </c>
      <c r="K122" s="276">
        <v>1079.4000000000001</v>
      </c>
      <c r="L122" s="276">
        <v>1057.5</v>
      </c>
      <c r="M122" s="276">
        <v>72.047820000000002</v>
      </c>
    </row>
    <row r="123" spans="1:13">
      <c r="A123" s="300">
        <v>114</v>
      </c>
      <c r="B123" s="276" t="s">
        <v>127</v>
      </c>
      <c r="C123" s="276">
        <v>78</v>
      </c>
      <c r="D123" s="278">
        <v>78.166666666666671</v>
      </c>
      <c r="E123" s="278">
        <v>77.233333333333348</v>
      </c>
      <c r="F123" s="278">
        <v>76.466666666666683</v>
      </c>
      <c r="G123" s="278">
        <v>75.53333333333336</v>
      </c>
      <c r="H123" s="278">
        <v>78.933333333333337</v>
      </c>
      <c r="I123" s="278">
        <v>79.866666666666646</v>
      </c>
      <c r="J123" s="278">
        <v>80.633333333333326</v>
      </c>
      <c r="K123" s="276">
        <v>79.099999999999994</v>
      </c>
      <c r="L123" s="276">
        <v>77.400000000000006</v>
      </c>
      <c r="M123" s="276">
        <v>152.75353000000001</v>
      </c>
    </row>
    <row r="124" spans="1:13">
      <c r="A124" s="300">
        <v>115</v>
      </c>
      <c r="B124" s="276" t="s">
        <v>262</v>
      </c>
      <c r="C124" s="276">
        <v>2315.65</v>
      </c>
      <c r="D124" s="278">
        <v>2323.2333333333331</v>
      </c>
      <c r="E124" s="278">
        <v>2277.4666666666662</v>
      </c>
      <c r="F124" s="278">
        <v>2239.2833333333333</v>
      </c>
      <c r="G124" s="278">
        <v>2193.5166666666664</v>
      </c>
      <c r="H124" s="278">
        <v>2361.4166666666661</v>
      </c>
      <c r="I124" s="278">
        <v>2407.1833333333334</v>
      </c>
      <c r="J124" s="278">
        <v>2445.3666666666659</v>
      </c>
      <c r="K124" s="276">
        <v>2369</v>
      </c>
      <c r="L124" s="276">
        <v>2285.0500000000002</v>
      </c>
      <c r="M124" s="276">
        <v>3.1315</v>
      </c>
    </row>
    <row r="125" spans="1:13">
      <c r="A125" s="300">
        <v>116</v>
      </c>
      <c r="B125" s="276" t="s">
        <v>2931</v>
      </c>
      <c r="C125" s="276">
        <v>1301.45</v>
      </c>
      <c r="D125" s="278">
        <v>1304.3166666666666</v>
      </c>
      <c r="E125" s="278">
        <v>1297.1333333333332</v>
      </c>
      <c r="F125" s="278">
        <v>1292.8166666666666</v>
      </c>
      <c r="G125" s="278">
        <v>1285.6333333333332</v>
      </c>
      <c r="H125" s="278">
        <v>1308.6333333333332</v>
      </c>
      <c r="I125" s="278">
        <v>1315.8166666666666</v>
      </c>
      <c r="J125" s="278">
        <v>1320.1333333333332</v>
      </c>
      <c r="K125" s="276">
        <v>1311.5</v>
      </c>
      <c r="L125" s="276">
        <v>1300</v>
      </c>
      <c r="M125" s="276">
        <v>1.0730900000000001</v>
      </c>
    </row>
    <row r="126" spans="1:13">
      <c r="A126" s="300">
        <v>117</v>
      </c>
      <c r="B126" s="276" t="s">
        <v>128</v>
      </c>
      <c r="C126" s="276">
        <v>170.1</v>
      </c>
      <c r="D126" s="278">
        <v>169.31666666666669</v>
      </c>
      <c r="E126" s="278">
        <v>167.88333333333338</v>
      </c>
      <c r="F126" s="278">
        <v>165.66666666666669</v>
      </c>
      <c r="G126" s="278">
        <v>164.23333333333338</v>
      </c>
      <c r="H126" s="278">
        <v>171.53333333333339</v>
      </c>
      <c r="I126" s="278">
        <v>172.96666666666673</v>
      </c>
      <c r="J126" s="278">
        <v>175.18333333333339</v>
      </c>
      <c r="K126" s="276">
        <v>170.75</v>
      </c>
      <c r="L126" s="276">
        <v>167.1</v>
      </c>
      <c r="M126" s="276">
        <v>226.02903000000001</v>
      </c>
    </row>
    <row r="127" spans="1:13">
      <c r="A127" s="300">
        <v>118</v>
      </c>
      <c r="B127" s="276" t="s">
        <v>129</v>
      </c>
      <c r="C127" s="276">
        <v>201.65</v>
      </c>
      <c r="D127" s="278">
        <v>198.93333333333337</v>
      </c>
      <c r="E127" s="278">
        <v>195.06666666666672</v>
      </c>
      <c r="F127" s="278">
        <v>188.48333333333335</v>
      </c>
      <c r="G127" s="278">
        <v>184.6166666666667</v>
      </c>
      <c r="H127" s="278">
        <v>205.51666666666674</v>
      </c>
      <c r="I127" s="278">
        <v>209.38333333333335</v>
      </c>
      <c r="J127" s="278">
        <v>215.96666666666675</v>
      </c>
      <c r="K127" s="276">
        <v>202.8</v>
      </c>
      <c r="L127" s="276">
        <v>192.35</v>
      </c>
      <c r="M127" s="276">
        <v>194.95117999999999</v>
      </c>
    </row>
    <row r="128" spans="1:13">
      <c r="A128" s="300">
        <v>119</v>
      </c>
      <c r="B128" s="276" t="s">
        <v>263</v>
      </c>
      <c r="C128" s="276">
        <v>58.65</v>
      </c>
      <c r="D128" s="278">
        <v>59.233333333333327</v>
      </c>
      <c r="E128" s="278">
        <v>57.666666666666657</v>
      </c>
      <c r="F128" s="278">
        <v>56.68333333333333</v>
      </c>
      <c r="G128" s="278">
        <v>55.11666666666666</v>
      </c>
      <c r="H128" s="278">
        <v>60.216666666666654</v>
      </c>
      <c r="I128" s="278">
        <v>61.783333333333331</v>
      </c>
      <c r="J128" s="278">
        <v>62.766666666666652</v>
      </c>
      <c r="K128" s="276">
        <v>60.8</v>
      </c>
      <c r="L128" s="276">
        <v>58.25</v>
      </c>
      <c r="M128" s="276">
        <v>13.05015</v>
      </c>
    </row>
    <row r="129" spans="1:13">
      <c r="A129" s="300">
        <v>120</v>
      </c>
      <c r="B129" s="276" t="s">
        <v>130</v>
      </c>
      <c r="C129" s="276">
        <v>314.75</v>
      </c>
      <c r="D129" s="278">
        <v>313.95</v>
      </c>
      <c r="E129" s="278">
        <v>311.79999999999995</v>
      </c>
      <c r="F129" s="278">
        <v>308.84999999999997</v>
      </c>
      <c r="G129" s="278">
        <v>306.69999999999993</v>
      </c>
      <c r="H129" s="278">
        <v>316.89999999999998</v>
      </c>
      <c r="I129" s="278">
        <v>319.04999999999995</v>
      </c>
      <c r="J129" s="278">
        <v>322</v>
      </c>
      <c r="K129" s="276">
        <v>316.10000000000002</v>
      </c>
      <c r="L129" s="276">
        <v>311</v>
      </c>
      <c r="M129" s="276">
        <v>59.511809999999997</v>
      </c>
    </row>
    <row r="130" spans="1:13">
      <c r="A130" s="300">
        <v>121</v>
      </c>
      <c r="B130" s="276" t="s">
        <v>264</v>
      </c>
      <c r="C130" s="276">
        <v>696.25</v>
      </c>
      <c r="D130" s="278">
        <v>709.94999999999993</v>
      </c>
      <c r="E130" s="278">
        <v>679.89999999999986</v>
      </c>
      <c r="F130" s="278">
        <v>663.55</v>
      </c>
      <c r="G130" s="278">
        <v>633.49999999999989</v>
      </c>
      <c r="H130" s="278">
        <v>726.29999999999984</v>
      </c>
      <c r="I130" s="278">
        <v>756.3499999999998</v>
      </c>
      <c r="J130" s="278">
        <v>772.69999999999982</v>
      </c>
      <c r="K130" s="276">
        <v>740</v>
      </c>
      <c r="L130" s="276">
        <v>693.6</v>
      </c>
      <c r="M130" s="276">
        <v>3.0979999999999999</v>
      </c>
    </row>
    <row r="131" spans="1:13">
      <c r="A131" s="300">
        <v>122</v>
      </c>
      <c r="B131" s="276" t="s">
        <v>131</v>
      </c>
      <c r="C131" s="276">
        <v>2155.5</v>
      </c>
      <c r="D131" s="278">
        <v>2147.1333333333337</v>
      </c>
      <c r="E131" s="278">
        <v>2112.6666666666674</v>
      </c>
      <c r="F131" s="278">
        <v>2069.8333333333339</v>
      </c>
      <c r="G131" s="278">
        <v>2035.3666666666677</v>
      </c>
      <c r="H131" s="278">
        <v>2189.9666666666672</v>
      </c>
      <c r="I131" s="278">
        <v>2224.4333333333334</v>
      </c>
      <c r="J131" s="278">
        <v>2267.2666666666669</v>
      </c>
      <c r="K131" s="276">
        <v>2181.6</v>
      </c>
      <c r="L131" s="276">
        <v>2104.3000000000002</v>
      </c>
      <c r="M131" s="276">
        <v>5.7805900000000001</v>
      </c>
    </row>
    <row r="132" spans="1:13">
      <c r="A132" s="300">
        <v>123</v>
      </c>
      <c r="B132" s="276" t="s">
        <v>133</v>
      </c>
      <c r="C132" s="276">
        <v>1593.6</v>
      </c>
      <c r="D132" s="278">
        <v>1588.4333333333334</v>
      </c>
      <c r="E132" s="278">
        <v>1575.3666666666668</v>
      </c>
      <c r="F132" s="278">
        <v>1557.1333333333334</v>
      </c>
      <c r="G132" s="278">
        <v>1544.0666666666668</v>
      </c>
      <c r="H132" s="278">
        <v>1606.6666666666667</v>
      </c>
      <c r="I132" s="278">
        <v>1619.7333333333333</v>
      </c>
      <c r="J132" s="278">
        <v>1637.9666666666667</v>
      </c>
      <c r="K132" s="276">
        <v>1601.5</v>
      </c>
      <c r="L132" s="276">
        <v>1570.2</v>
      </c>
      <c r="M132" s="276">
        <v>52.606180000000002</v>
      </c>
    </row>
    <row r="133" spans="1:13">
      <c r="A133" s="300">
        <v>124</v>
      </c>
      <c r="B133" s="276" t="s">
        <v>134</v>
      </c>
      <c r="C133" s="276">
        <v>64.95</v>
      </c>
      <c r="D133" s="278">
        <v>65.283333333333346</v>
      </c>
      <c r="E133" s="278">
        <v>63.716666666666697</v>
      </c>
      <c r="F133" s="278">
        <v>62.483333333333348</v>
      </c>
      <c r="G133" s="278">
        <v>60.9166666666667</v>
      </c>
      <c r="H133" s="278">
        <v>66.516666666666694</v>
      </c>
      <c r="I133" s="278">
        <v>68.083333333333329</v>
      </c>
      <c r="J133" s="278">
        <v>69.316666666666691</v>
      </c>
      <c r="K133" s="276">
        <v>66.849999999999994</v>
      </c>
      <c r="L133" s="276">
        <v>64.05</v>
      </c>
      <c r="M133" s="276">
        <v>98.420379999999994</v>
      </c>
    </row>
    <row r="134" spans="1:13">
      <c r="A134" s="300">
        <v>125</v>
      </c>
      <c r="B134" s="276" t="s">
        <v>358</v>
      </c>
      <c r="C134" s="276">
        <v>2299.75</v>
      </c>
      <c r="D134" s="278">
        <v>2301.9166666666665</v>
      </c>
      <c r="E134" s="278">
        <v>2270.833333333333</v>
      </c>
      <c r="F134" s="278">
        <v>2241.9166666666665</v>
      </c>
      <c r="G134" s="278">
        <v>2210.833333333333</v>
      </c>
      <c r="H134" s="278">
        <v>2330.833333333333</v>
      </c>
      <c r="I134" s="278">
        <v>2361.9166666666661</v>
      </c>
      <c r="J134" s="278">
        <v>2390.833333333333</v>
      </c>
      <c r="K134" s="276">
        <v>2333</v>
      </c>
      <c r="L134" s="276">
        <v>2273</v>
      </c>
      <c r="M134" s="276">
        <v>2.7655400000000001</v>
      </c>
    </row>
    <row r="135" spans="1:13">
      <c r="A135" s="300">
        <v>126</v>
      </c>
      <c r="B135" s="276" t="s">
        <v>135</v>
      </c>
      <c r="C135" s="276">
        <v>302.75</v>
      </c>
      <c r="D135" s="278">
        <v>300.63333333333333</v>
      </c>
      <c r="E135" s="278">
        <v>296.71666666666664</v>
      </c>
      <c r="F135" s="278">
        <v>290.68333333333334</v>
      </c>
      <c r="G135" s="278">
        <v>286.76666666666665</v>
      </c>
      <c r="H135" s="278">
        <v>306.66666666666663</v>
      </c>
      <c r="I135" s="278">
        <v>310.58333333333337</v>
      </c>
      <c r="J135" s="278">
        <v>316.61666666666662</v>
      </c>
      <c r="K135" s="276">
        <v>304.55</v>
      </c>
      <c r="L135" s="276">
        <v>294.60000000000002</v>
      </c>
      <c r="M135" s="276">
        <v>45.45458</v>
      </c>
    </row>
    <row r="136" spans="1:13">
      <c r="A136" s="300">
        <v>127</v>
      </c>
      <c r="B136" s="276" t="s">
        <v>136</v>
      </c>
      <c r="C136" s="276">
        <v>947.75</v>
      </c>
      <c r="D136" s="278">
        <v>944.38333333333333</v>
      </c>
      <c r="E136" s="278">
        <v>935.86666666666667</v>
      </c>
      <c r="F136" s="278">
        <v>923.98333333333335</v>
      </c>
      <c r="G136" s="278">
        <v>915.4666666666667</v>
      </c>
      <c r="H136" s="278">
        <v>956.26666666666665</v>
      </c>
      <c r="I136" s="278">
        <v>964.7833333333333</v>
      </c>
      <c r="J136" s="278">
        <v>976.66666666666663</v>
      </c>
      <c r="K136" s="276">
        <v>952.9</v>
      </c>
      <c r="L136" s="276">
        <v>932.5</v>
      </c>
      <c r="M136" s="276">
        <v>40.491120000000002</v>
      </c>
    </row>
    <row r="137" spans="1:13">
      <c r="A137" s="300">
        <v>128</v>
      </c>
      <c r="B137" s="276" t="s">
        <v>266</v>
      </c>
      <c r="C137" s="276">
        <v>2936.35</v>
      </c>
      <c r="D137" s="278">
        <v>2933.4500000000003</v>
      </c>
      <c r="E137" s="278">
        <v>2867.9000000000005</v>
      </c>
      <c r="F137" s="278">
        <v>2799.4500000000003</v>
      </c>
      <c r="G137" s="278">
        <v>2733.9000000000005</v>
      </c>
      <c r="H137" s="278">
        <v>3001.9000000000005</v>
      </c>
      <c r="I137" s="278">
        <v>3067.4500000000007</v>
      </c>
      <c r="J137" s="278">
        <v>3135.9000000000005</v>
      </c>
      <c r="K137" s="276">
        <v>2999</v>
      </c>
      <c r="L137" s="276">
        <v>2865</v>
      </c>
      <c r="M137" s="276">
        <v>3.1115499999999998</v>
      </c>
    </row>
    <row r="138" spans="1:13">
      <c r="A138" s="300">
        <v>129</v>
      </c>
      <c r="B138" s="276" t="s">
        <v>265</v>
      </c>
      <c r="C138" s="276">
        <v>1635.2</v>
      </c>
      <c r="D138" s="278">
        <v>1636.3999999999999</v>
      </c>
      <c r="E138" s="278">
        <v>1613.7999999999997</v>
      </c>
      <c r="F138" s="278">
        <v>1592.3999999999999</v>
      </c>
      <c r="G138" s="278">
        <v>1569.7999999999997</v>
      </c>
      <c r="H138" s="278">
        <v>1657.7999999999997</v>
      </c>
      <c r="I138" s="278">
        <v>1680.3999999999996</v>
      </c>
      <c r="J138" s="278">
        <v>1701.7999999999997</v>
      </c>
      <c r="K138" s="276">
        <v>1659</v>
      </c>
      <c r="L138" s="276">
        <v>1615</v>
      </c>
      <c r="M138" s="276">
        <v>1.1200600000000001</v>
      </c>
    </row>
    <row r="139" spans="1:13">
      <c r="A139" s="300">
        <v>130</v>
      </c>
      <c r="B139" s="276" t="s">
        <v>137</v>
      </c>
      <c r="C139" s="276">
        <v>937.3</v>
      </c>
      <c r="D139" s="278">
        <v>931.75</v>
      </c>
      <c r="E139" s="278">
        <v>921.55</v>
      </c>
      <c r="F139" s="278">
        <v>905.8</v>
      </c>
      <c r="G139" s="278">
        <v>895.59999999999991</v>
      </c>
      <c r="H139" s="278">
        <v>947.5</v>
      </c>
      <c r="I139" s="278">
        <v>957.7</v>
      </c>
      <c r="J139" s="278">
        <v>973.45</v>
      </c>
      <c r="K139" s="276">
        <v>941.95</v>
      </c>
      <c r="L139" s="276">
        <v>916</v>
      </c>
      <c r="M139" s="276">
        <v>40.711269999999999</v>
      </c>
    </row>
    <row r="140" spans="1:13">
      <c r="A140" s="300">
        <v>131</v>
      </c>
      <c r="B140" s="276" t="s">
        <v>138</v>
      </c>
      <c r="C140" s="276">
        <v>595.79999999999995</v>
      </c>
      <c r="D140" s="278">
        <v>598.41666666666663</v>
      </c>
      <c r="E140" s="278">
        <v>591.38333333333321</v>
      </c>
      <c r="F140" s="278">
        <v>586.96666666666658</v>
      </c>
      <c r="G140" s="278">
        <v>579.93333333333317</v>
      </c>
      <c r="H140" s="278">
        <v>602.83333333333326</v>
      </c>
      <c r="I140" s="278">
        <v>609.86666666666679</v>
      </c>
      <c r="J140" s="278">
        <v>614.2833333333333</v>
      </c>
      <c r="K140" s="276">
        <v>605.45000000000005</v>
      </c>
      <c r="L140" s="276">
        <v>594</v>
      </c>
      <c r="M140" s="276">
        <v>36.698160000000001</v>
      </c>
    </row>
    <row r="141" spans="1:13">
      <c r="A141" s="300">
        <v>132</v>
      </c>
      <c r="B141" s="276" t="s">
        <v>139</v>
      </c>
      <c r="C141" s="276">
        <v>125.8</v>
      </c>
      <c r="D141" s="278">
        <v>126.21666666666665</v>
      </c>
      <c r="E141" s="278">
        <v>124.5333333333333</v>
      </c>
      <c r="F141" s="278">
        <v>123.26666666666665</v>
      </c>
      <c r="G141" s="278">
        <v>121.5833333333333</v>
      </c>
      <c r="H141" s="278">
        <v>127.48333333333331</v>
      </c>
      <c r="I141" s="278">
        <v>129.16666666666669</v>
      </c>
      <c r="J141" s="278">
        <v>130.43333333333331</v>
      </c>
      <c r="K141" s="276">
        <v>127.9</v>
      </c>
      <c r="L141" s="276">
        <v>124.95</v>
      </c>
      <c r="M141" s="276">
        <v>51.797730000000001</v>
      </c>
    </row>
    <row r="142" spans="1:13">
      <c r="A142" s="300">
        <v>133</v>
      </c>
      <c r="B142" s="276" t="s">
        <v>140</v>
      </c>
      <c r="C142" s="276">
        <v>159.1</v>
      </c>
      <c r="D142" s="278">
        <v>159.20000000000002</v>
      </c>
      <c r="E142" s="278">
        <v>157.15000000000003</v>
      </c>
      <c r="F142" s="278">
        <v>155.20000000000002</v>
      </c>
      <c r="G142" s="278">
        <v>153.15000000000003</v>
      </c>
      <c r="H142" s="278">
        <v>161.15000000000003</v>
      </c>
      <c r="I142" s="278">
        <v>163.20000000000005</v>
      </c>
      <c r="J142" s="278">
        <v>165.15000000000003</v>
      </c>
      <c r="K142" s="276">
        <v>161.25</v>
      </c>
      <c r="L142" s="276">
        <v>157.25</v>
      </c>
      <c r="M142" s="276">
        <v>45.351239999999997</v>
      </c>
    </row>
    <row r="143" spans="1:13">
      <c r="A143" s="300">
        <v>134</v>
      </c>
      <c r="B143" s="276" t="s">
        <v>141</v>
      </c>
      <c r="C143" s="276">
        <v>370.9</v>
      </c>
      <c r="D143" s="278">
        <v>372.23333333333335</v>
      </c>
      <c r="E143" s="278">
        <v>366.66666666666669</v>
      </c>
      <c r="F143" s="278">
        <v>362.43333333333334</v>
      </c>
      <c r="G143" s="278">
        <v>356.86666666666667</v>
      </c>
      <c r="H143" s="278">
        <v>376.4666666666667</v>
      </c>
      <c r="I143" s="278">
        <v>382.0333333333333</v>
      </c>
      <c r="J143" s="278">
        <v>386.26666666666671</v>
      </c>
      <c r="K143" s="276">
        <v>377.8</v>
      </c>
      <c r="L143" s="276">
        <v>368</v>
      </c>
      <c r="M143" s="276">
        <v>53.885060000000003</v>
      </c>
    </row>
    <row r="144" spans="1:13">
      <c r="A144" s="300">
        <v>135</v>
      </c>
      <c r="B144" s="276" t="s">
        <v>142</v>
      </c>
      <c r="C144" s="276">
        <v>6913.35</v>
      </c>
      <c r="D144" s="278">
        <v>6909.6833333333334</v>
      </c>
      <c r="E144" s="278">
        <v>6856.1166666666668</v>
      </c>
      <c r="F144" s="278">
        <v>6798.8833333333332</v>
      </c>
      <c r="G144" s="278">
        <v>6745.3166666666666</v>
      </c>
      <c r="H144" s="278">
        <v>6966.916666666667</v>
      </c>
      <c r="I144" s="278">
        <v>7020.4833333333345</v>
      </c>
      <c r="J144" s="278">
        <v>7077.7166666666672</v>
      </c>
      <c r="K144" s="276">
        <v>6963.25</v>
      </c>
      <c r="L144" s="276">
        <v>6852.45</v>
      </c>
      <c r="M144" s="276">
        <v>9.2649100000000004</v>
      </c>
    </row>
    <row r="145" spans="1:13">
      <c r="A145" s="300">
        <v>136</v>
      </c>
      <c r="B145" s="276" t="s">
        <v>143</v>
      </c>
      <c r="C145" s="276">
        <v>509.7</v>
      </c>
      <c r="D145" s="278">
        <v>509.09999999999997</v>
      </c>
      <c r="E145" s="278">
        <v>503.4</v>
      </c>
      <c r="F145" s="278">
        <v>497.1</v>
      </c>
      <c r="G145" s="278">
        <v>491.40000000000003</v>
      </c>
      <c r="H145" s="278">
        <v>515.39999999999986</v>
      </c>
      <c r="I145" s="278">
        <v>521.09999999999991</v>
      </c>
      <c r="J145" s="278">
        <v>527.39999999999986</v>
      </c>
      <c r="K145" s="276">
        <v>514.79999999999995</v>
      </c>
      <c r="L145" s="276">
        <v>502.8</v>
      </c>
      <c r="M145" s="276">
        <v>32.790289999999999</v>
      </c>
    </row>
    <row r="146" spans="1:13">
      <c r="A146" s="300">
        <v>137</v>
      </c>
      <c r="B146" s="276" t="s">
        <v>144</v>
      </c>
      <c r="C146" s="276">
        <v>602.65</v>
      </c>
      <c r="D146" s="278">
        <v>605.69999999999993</v>
      </c>
      <c r="E146" s="278">
        <v>597.94999999999982</v>
      </c>
      <c r="F146" s="278">
        <v>593.24999999999989</v>
      </c>
      <c r="G146" s="278">
        <v>585.49999999999977</v>
      </c>
      <c r="H146" s="278">
        <v>610.39999999999986</v>
      </c>
      <c r="I146" s="278">
        <v>618.15000000000009</v>
      </c>
      <c r="J146" s="278">
        <v>622.84999999999991</v>
      </c>
      <c r="K146" s="276">
        <v>613.45000000000005</v>
      </c>
      <c r="L146" s="276">
        <v>601</v>
      </c>
      <c r="M146" s="276">
        <v>4.3284399999999996</v>
      </c>
    </row>
    <row r="147" spans="1:13">
      <c r="A147" s="300">
        <v>138</v>
      </c>
      <c r="B147" s="276" t="s">
        <v>145</v>
      </c>
      <c r="C147" s="276">
        <v>814.6</v>
      </c>
      <c r="D147" s="278">
        <v>816.88333333333321</v>
      </c>
      <c r="E147" s="278">
        <v>810.76666666666642</v>
      </c>
      <c r="F147" s="278">
        <v>806.93333333333317</v>
      </c>
      <c r="G147" s="278">
        <v>800.81666666666638</v>
      </c>
      <c r="H147" s="278">
        <v>820.71666666666647</v>
      </c>
      <c r="I147" s="278">
        <v>826.83333333333326</v>
      </c>
      <c r="J147" s="278">
        <v>830.66666666666652</v>
      </c>
      <c r="K147" s="276">
        <v>823</v>
      </c>
      <c r="L147" s="276">
        <v>813.05</v>
      </c>
      <c r="M147" s="276">
        <v>3.1914600000000002</v>
      </c>
    </row>
    <row r="148" spans="1:13">
      <c r="A148" s="300">
        <v>139</v>
      </c>
      <c r="B148" s="276" t="s">
        <v>146</v>
      </c>
      <c r="C148" s="276">
        <v>1317.8</v>
      </c>
      <c r="D148" s="278">
        <v>1322.6166666666668</v>
      </c>
      <c r="E148" s="278">
        <v>1300.2333333333336</v>
      </c>
      <c r="F148" s="278">
        <v>1282.6666666666667</v>
      </c>
      <c r="G148" s="278">
        <v>1260.2833333333335</v>
      </c>
      <c r="H148" s="278">
        <v>1340.1833333333336</v>
      </c>
      <c r="I148" s="278">
        <v>1362.5666666666668</v>
      </c>
      <c r="J148" s="278">
        <v>1380.1333333333337</v>
      </c>
      <c r="K148" s="276">
        <v>1345</v>
      </c>
      <c r="L148" s="276">
        <v>1305.05</v>
      </c>
      <c r="M148" s="276">
        <v>7.9233099999999999</v>
      </c>
    </row>
    <row r="149" spans="1:13">
      <c r="A149" s="300">
        <v>140</v>
      </c>
      <c r="B149" s="276" t="s">
        <v>147</v>
      </c>
      <c r="C149" s="276">
        <v>108.05</v>
      </c>
      <c r="D149" s="278">
        <v>107.64999999999999</v>
      </c>
      <c r="E149" s="278">
        <v>106.59999999999998</v>
      </c>
      <c r="F149" s="278">
        <v>105.14999999999999</v>
      </c>
      <c r="G149" s="278">
        <v>104.09999999999998</v>
      </c>
      <c r="H149" s="278">
        <v>109.09999999999998</v>
      </c>
      <c r="I149" s="278">
        <v>110.14999999999999</v>
      </c>
      <c r="J149" s="278">
        <v>111.59999999999998</v>
      </c>
      <c r="K149" s="276">
        <v>108.7</v>
      </c>
      <c r="L149" s="276">
        <v>106.2</v>
      </c>
      <c r="M149" s="276">
        <v>90.52328</v>
      </c>
    </row>
    <row r="150" spans="1:13">
      <c r="A150" s="300">
        <v>141</v>
      </c>
      <c r="B150" s="276" t="s">
        <v>268</v>
      </c>
      <c r="C150" s="276">
        <v>1361.1</v>
      </c>
      <c r="D150" s="278">
        <v>1363.6333333333332</v>
      </c>
      <c r="E150" s="278">
        <v>1348.4666666666665</v>
      </c>
      <c r="F150" s="278">
        <v>1335.8333333333333</v>
      </c>
      <c r="G150" s="278">
        <v>1320.6666666666665</v>
      </c>
      <c r="H150" s="278">
        <v>1376.2666666666664</v>
      </c>
      <c r="I150" s="278">
        <v>1391.4333333333334</v>
      </c>
      <c r="J150" s="278">
        <v>1404.0666666666664</v>
      </c>
      <c r="K150" s="276">
        <v>1378.8</v>
      </c>
      <c r="L150" s="276">
        <v>1351</v>
      </c>
      <c r="M150" s="276">
        <v>2.3587400000000001</v>
      </c>
    </row>
    <row r="151" spans="1:13">
      <c r="A151" s="300">
        <v>142</v>
      </c>
      <c r="B151" s="276" t="s">
        <v>148</v>
      </c>
      <c r="C151" s="276">
        <v>67676.25</v>
      </c>
      <c r="D151" s="278">
        <v>67414.3</v>
      </c>
      <c r="E151" s="278">
        <v>66829.600000000006</v>
      </c>
      <c r="F151" s="278">
        <v>65982.95</v>
      </c>
      <c r="G151" s="278">
        <v>65398.25</v>
      </c>
      <c r="H151" s="278">
        <v>68260.950000000012</v>
      </c>
      <c r="I151" s="278">
        <v>68845.649999999994</v>
      </c>
      <c r="J151" s="278">
        <v>69692.300000000017</v>
      </c>
      <c r="K151" s="276">
        <v>67999</v>
      </c>
      <c r="L151" s="276">
        <v>66567.649999999994</v>
      </c>
      <c r="M151" s="276">
        <v>0.29444999999999999</v>
      </c>
    </row>
    <row r="152" spans="1:13">
      <c r="A152" s="300">
        <v>143</v>
      </c>
      <c r="B152" s="276" t="s">
        <v>267</v>
      </c>
      <c r="C152" s="276">
        <v>27.65</v>
      </c>
      <c r="D152" s="278">
        <v>27.816666666666666</v>
      </c>
      <c r="E152" s="278">
        <v>27.333333333333332</v>
      </c>
      <c r="F152" s="278">
        <v>27.016666666666666</v>
      </c>
      <c r="G152" s="278">
        <v>26.533333333333331</v>
      </c>
      <c r="H152" s="278">
        <v>28.133333333333333</v>
      </c>
      <c r="I152" s="278">
        <v>28.616666666666667</v>
      </c>
      <c r="J152" s="278">
        <v>28.933333333333334</v>
      </c>
      <c r="K152" s="276">
        <v>28.3</v>
      </c>
      <c r="L152" s="276">
        <v>27.5</v>
      </c>
      <c r="M152" s="276">
        <v>4.8834</v>
      </c>
    </row>
    <row r="153" spans="1:13">
      <c r="A153" s="300">
        <v>144</v>
      </c>
      <c r="B153" s="276" t="s">
        <v>149</v>
      </c>
      <c r="C153" s="276">
        <v>1190.1500000000001</v>
      </c>
      <c r="D153" s="278">
        <v>1210.5833333333333</v>
      </c>
      <c r="E153" s="278">
        <v>1156.5666666666666</v>
      </c>
      <c r="F153" s="278">
        <v>1122.9833333333333</v>
      </c>
      <c r="G153" s="278">
        <v>1068.9666666666667</v>
      </c>
      <c r="H153" s="278">
        <v>1244.1666666666665</v>
      </c>
      <c r="I153" s="278">
        <v>1298.1833333333334</v>
      </c>
      <c r="J153" s="278">
        <v>1331.7666666666664</v>
      </c>
      <c r="K153" s="276">
        <v>1264.5999999999999</v>
      </c>
      <c r="L153" s="276">
        <v>1177</v>
      </c>
      <c r="M153" s="276">
        <v>36.254260000000002</v>
      </c>
    </row>
    <row r="154" spans="1:13">
      <c r="A154" s="300">
        <v>145</v>
      </c>
      <c r="B154" s="276" t="s">
        <v>3161</v>
      </c>
      <c r="C154" s="276">
        <v>274.89999999999998</v>
      </c>
      <c r="D154" s="278">
        <v>273.31666666666666</v>
      </c>
      <c r="E154" s="278">
        <v>271.13333333333333</v>
      </c>
      <c r="F154" s="278">
        <v>267.36666666666667</v>
      </c>
      <c r="G154" s="278">
        <v>265.18333333333334</v>
      </c>
      <c r="H154" s="278">
        <v>277.08333333333331</v>
      </c>
      <c r="I154" s="278">
        <v>279.26666666666659</v>
      </c>
      <c r="J154" s="278">
        <v>283.0333333333333</v>
      </c>
      <c r="K154" s="276">
        <v>275.5</v>
      </c>
      <c r="L154" s="276">
        <v>269.55</v>
      </c>
      <c r="M154" s="276">
        <v>3.9817200000000001</v>
      </c>
    </row>
    <row r="155" spans="1:13">
      <c r="A155" s="300">
        <v>146</v>
      </c>
      <c r="B155" s="276" t="s">
        <v>269</v>
      </c>
      <c r="C155" s="276">
        <v>896</v>
      </c>
      <c r="D155" s="278">
        <v>900.65</v>
      </c>
      <c r="E155" s="278">
        <v>881.34999999999991</v>
      </c>
      <c r="F155" s="278">
        <v>866.69999999999993</v>
      </c>
      <c r="G155" s="278">
        <v>847.39999999999986</v>
      </c>
      <c r="H155" s="278">
        <v>915.3</v>
      </c>
      <c r="I155" s="278">
        <v>934.59999999999991</v>
      </c>
      <c r="J155" s="278">
        <v>949.25</v>
      </c>
      <c r="K155" s="276">
        <v>919.95</v>
      </c>
      <c r="L155" s="276">
        <v>886</v>
      </c>
      <c r="M155" s="276">
        <v>3.7516799999999999</v>
      </c>
    </row>
    <row r="156" spans="1:13">
      <c r="A156" s="300">
        <v>147</v>
      </c>
      <c r="B156" s="276" t="s">
        <v>150</v>
      </c>
      <c r="C156" s="276">
        <v>30.4</v>
      </c>
      <c r="D156" s="278">
        <v>30.350000000000005</v>
      </c>
      <c r="E156" s="278">
        <v>30.150000000000009</v>
      </c>
      <c r="F156" s="278">
        <v>29.900000000000006</v>
      </c>
      <c r="G156" s="278">
        <v>29.70000000000001</v>
      </c>
      <c r="H156" s="278">
        <v>30.600000000000009</v>
      </c>
      <c r="I156" s="278">
        <v>30.800000000000004</v>
      </c>
      <c r="J156" s="278">
        <v>31.050000000000008</v>
      </c>
      <c r="K156" s="276">
        <v>30.55</v>
      </c>
      <c r="L156" s="276">
        <v>30.1</v>
      </c>
      <c r="M156" s="276">
        <v>59.037820000000004</v>
      </c>
    </row>
    <row r="157" spans="1:13">
      <c r="A157" s="300">
        <v>148</v>
      </c>
      <c r="B157" s="276" t="s">
        <v>261</v>
      </c>
      <c r="C157" s="276">
        <v>3549.05</v>
      </c>
      <c r="D157" s="278">
        <v>3567.7833333333333</v>
      </c>
      <c r="E157" s="278">
        <v>3517.5666666666666</v>
      </c>
      <c r="F157" s="278">
        <v>3486.0833333333335</v>
      </c>
      <c r="G157" s="278">
        <v>3435.8666666666668</v>
      </c>
      <c r="H157" s="278">
        <v>3599.2666666666664</v>
      </c>
      <c r="I157" s="278">
        <v>3649.4833333333327</v>
      </c>
      <c r="J157" s="278">
        <v>3680.9666666666662</v>
      </c>
      <c r="K157" s="276">
        <v>3618</v>
      </c>
      <c r="L157" s="276">
        <v>3536.3</v>
      </c>
      <c r="M157" s="276">
        <v>2.3507400000000001</v>
      </c>
    </row>
    <row r="158" spans="1:13">
      <c r="A158" s="300">
        <v>149</v>
      </c>
      <c r="B158" s="276" t="s">
        <v>153</v>
      </c>
      <c r="C158" s="276">
        <v>16892.5</v>
      </c>
      <c r="D158" s="278">
        <v>16974.149999999998</v>
      </c>
      <c r="E158" s="278">
        <v>16678.349999999995</v>
      </c>
      <c r="F158" s="278">
        <v>16464.199999999997</v>
      </c>
      <c r="G158" s="278">
        <v>16168.399999999994</v>
      </c>
      <c r="H158" s="278">
        <v>17188.299999999996</v>
      </c>
      <c r="I158" s="278">
        <v>17484.099999999999</v>
      </c>
      <c r="J158" s="278">
        <v>17698.249999999996</v>
      </c>
      <c r="K158" s="276">
        <v>17269.95</v>
      </c>
      <c r="L158" s="276">
        <v>16760</v>
      </c>
      <c r="M158" s="276">
        <v>1.0474300000000001</v>
      </c>
    </row>
    <row r="159" spans="1:13">
      <c r="A159" s="300">
        <v>150</v>
      </c>
      <c r="B159" s="276" t="s">
        <v>270</v>
      </c>
      <c r="C159" s="276">
        <v>19.95</v>
      </c>
      <c r="D159" s="278">
        <v>19.916666666666668</v>
      </c>
      <c r="E159" s="278">
        <v>19.833333333333336</v>
      </c>
      <c r="F159" s="278">
        <v>19.716666666666669</v>
      </c>
      <c r="G159" s="278">
        <v>19.633333333333336</v>
      </c>
      <c r="H159" s="278">
        <v>20.033333333333335</v>
      </c>
      <c r="I159" s="278">
        <v>20.116666666666671</v>
      </c>
      <c r="J159" s="278">
        <v>20.233333333333334</v>
      </c>
      <c r="K159" s="276">
        <v>20</v>
      </c>
      <c r="L159" s="276">
        <v>19.8</v>
      </c>
      <c r="M159" s="276">
        <v>74.752799999999993</v>
      </c>
    </row>
    <row r="160" spans="1:13">
      <c r="A160" s="300">
        <v>151</v>
      </c>
      <c r="B160" s="276" t="s">
        <v>155</v>
      </c>
      <c r="C160" s="276">
        <v>85.45</v>
      </c>
      <c r="D160" s="278">
        <v>85.75</v>
      </c>
      <c r="E160" s="278">
        <v>84.7</v>
      </c>
      <c r="F160" s="278">
        <v>83.95</v>
      </c>
      <c r="G160" s="278">
        <v>82.9</v>
      </c>
      <c r="H160" s="278">
        <v>86.5</v>
      </c>
      <c r="I160" s="278">
        <v>87.550000000000011</v>
      </c>
      <c r="J160" s="278">
        <v>88.3</v>
      </c>
      <c r="K160" s="276">
        <v>86.8</v>
      </c>
      <c r="L160" s="276">
        <v>85</v>
      </c>
      <c r="M160" s="276">
        <v>76.155090000000001</v>
      </c>
    </row>
    <row r="161" spans="1:13">
      <c r="A161" s="300">
        <v>152</v>
      </c>
      <c r="B161" s="276" t="s">
        <v>156</v>
      </c>
      <c r="C161" s="276">
        <v>85.95</v>
      </c>
      <c r="D161" s="278">
        <v>87</v>
      </c>
      <c r="E161" s="278">
        <v>82</v>
      </c>
      <c r="F161" s="278">
        <v>78.05</v>
      </c>
      <c r="G161" s="278">
        <v>73.05</v>
      </c>
      <c r="H161" s="278">
        <v>90.95</v>
      </c>
      <c r="I161" s="278">
        <v>95.95</v>
      </c>
      <c r="J161" s="278">
        <v>99.9</v>
      </c>
      <c r="K161" s="276">
        <v>92</v>
      </c>
      <c r="L161" s="276">
        <v>83.05</v>
      </c>
      <c r="M161" s="276">
        <v>1181.2816800000001</v>
      </c>
    </row>
    <row r="162" spans="1:13">
      <c r="A162" s="300">
        <v>153</v>
      </c>
      <c r="B162" s="276" t="s">
        <v>271</v>
      </c>
      <c r="C162" s="276">
        <v>452.15</v>
      </c>
      <c r="D162" s="278">
        <v>448.56666666666666</v>
      </c>
      <c r="E162" s="278">
        <v>440.13333333333333</v>
      </c>
      <c r="F162" s="278">
        <v>428.11666666666667</v>
      </c>
      <c r="G162" s="278">
        <v>419.68333333333334</v>
      </c>
      <c r="H162" s="278">
        <v>460.58333333333331</v>
      </c>
      <c r="I162" s="278">
        <v>469.01666666666659</v>
      </c>
      <c r="J162" s="278">
        <v>481.0333333333333</v>
      </c>
      <c r="K162" s="276">
        <v>457</v>
      </c>
      <c r="L162" s="276">
        <v>436.55</v>
      </c>
      <c r="M162" s="276">
        <v>3.0089199999999998</v>
      </c>
    </row>
    <row r="163" spans="1:13">
      <c r="A163" s="300">
        <v>154</v>
      </c>
      <c r="B163" s="276" t="s">
        <v>272</v>
      </c>
      <c r="C163" s="276">
        <v>3102.45</v>
      </c>
      <c r="D163" s="278">
        <v>3087.8166666666671</v>
      </c>
      <c r="E163" s="278">
        <v>3025.6333333333341</v>
      </c>
      <c r="F163" s="278">
        <v>2948.8166666666671</v>
      </c>
      <c r="G163" s="278">
        <v>2886.6333333333341</v>
      </c>
      <c r="H163" s="278">
        <v>3164.6333333333341</v>
      </c>
      <c r="I163" s="278">
        <v>3226.8166666666675</v>
      </c>
      <c r="J163" s="278">
        <v>3303.6333333333341</v>
      </c>
      <c r="K163" s="276">
        <v>3150</v>
      </c>
      <c r="L163" s="276">
        <v>3011</v>
      </c>
      <c r="M163" s="276">
        <v>0.72406999999999999</v>
      </c>
    </row>
    <row r="164" spans="1:13">
      <c r="A164" s="300">
        <v>155</v>
      </c>
      <c r="B164" s="276" t="s">
        <v>157</v>
      </c>
      <c r="C164" s="276">
        <v>84.05</v>
      </c>
      <c r="D164" s="278">
        <v>84.166666666666671</v>
      </c>
      <c r="E164" s="278">
        <v>83.38333333333334</v>
      </c>
      <c r="F164" s="278">
        <v>82.716666666666669</v>
      </c>
      <c r="G164" s="278">
        <v>81.933333333333337</v>
      </c>
      <c r="H164" s="278">
        <v>84.833333333333343</v>
      </c>
      <c r="I164" s="278">
        <v>85.616666666666674</v>
      </c>
      <c r="J164" s="278">
        <v>86.283333333333346</v>
      </c>
      <c r="K164" s="276">
        <v>84.95</v>
      </c>
      <c r="L164" s="276">
        <v>83.5</v>
      </c>
      <c r="M164" s="276">
        <v>4.74573</v>
      </c>
    </row>
    <row r="165" spans="1:13">
      <c r="A165" s="300">
        <v>156</v>
      </c>
      <c r="B165" s="276" t="s">
        <v>158</v>
      </c>
      <c r="C165" s="276">
        <v>66.3</v>
      </c>
      <c r="D165" s="278">
        <v>66.25</v>
      </c>
      <c r="E165" s="278">
        <v>65.75</v>
      </c>
      <c r="F165" s="278">
        <v>65.2</v>
      </c>
      <c r="G165" s="278">
        <v>64.7</v>
      </c>
      <c r="H165" s="278">
        <v>66.8</v>
      </c>
      <c r="I165" s="278">
        <v>67.3</v>
      </c>
      <c r="J165" s="278">
        <v>67.849999999999994</v>
      </c>
      <c r="K165" s="276">
        <v>66.75</v>
      </c>
      <c r="L165" s="276">
        <v>65.7</v>
      </c>
      <c r="M165" s="276">
        <v>108.09489000000001</v>
      </c>
    </row>
    <row r="166" spans="1:13">
      <c r="A166" s="300">
        <v>157</v>
      </c>
      <c r="B166" s="276" t="s">
        <v>159</v>
      </c>
      <c r="C166" s="276">
        <v>19682.7</v>
      </c>
      <c r="D166" s="278">
        <v>19706.783333333336</v>
      </c>
      <c r="E166" s="278">
        <v>19559.966666666674</v>
      </c>
      <c r="F166" s="278">
        <v>19437.233333333337</v>
      </c>
      <c r="G166" s="278">
        <v>19290.416666666675</v>
      </c>
      <c r="H166" s="278">
        <v>19829.516666666674</v>
      </c>
      <c r="I166" s="278">
        <v>19976.333333333332</v>
      </c>
      <c r="J166" s="278">
        <v>20099.066666666673</v>
      </c>
      <c r="K166" s="276">
        <v>19853.599999999999</v>
      </c>
      <c r="L166" s="276">
        <v>19584.05</v>
      </c>
      <c r="M166" s="276">
        <v>0.34766000000000002</v>
      </c>
    </row>
    <row r="167" spans="1:13">
      <c r="A167" s="300">
        <v>158</v>
      </c>
      <c r="B167" s="276" t="s">
        <v>160</v>
      </c>
      <c r="C167" s="276">
        <v>1299.55</v>
      </c>
      <c r="D167" s="278">
        <v>1303.0333333333335</v>
      </c>
      <c r="E167" s="278">
        <v>1282.5666666666671</v>
      </c>
      <c r="F167" s="278">
        <v>1265.5833333333335</v>
      </c>
      <c r="G167" s="278">
        <v>1245.116666666667</v>
      </c>
      <c r="H167" s="278">
        <v>1320.0166666666671</v>
      </c>
      <c r="I167" s="278">
        <v>1340.4833333333338</v>
      </c>
      <c r="J167" s="278">
        <v>1357.4666666666672</v>
      </c>
      <c r="K167" s="276">
        <v>1323.5</v>
      </c>
      <c r="L167" s="276">
        <v>1286.05</v>
      </c>
      <c r="M167" s="276">
        <v>9.5956899999999994</v>
      </c>
    </row>
    <row r="168" spans="1:13">
      <c r="A168" s="300">
        <v>159</v>
      </c>
      <c r="B168" s="276" t="s">
        <v>161</v>
      </c>
      <c r="C168" s="276">
        <v>224.85</v>
      </c>
      <c r="D168" s="278">
        <v>225.23333333333335</v>
      </c>
      <c r="E168" s="278">
        <v>221.9666666666667</v>
      </c>
      <c r="F168" s="278">
        <v>219.08333333333334</v>
      </c>
      <c r="G168" s="278">
        <v>215.81666666666669</v>
      </c>
      <c r="H168" s="278">
        <v>228.1166666666667</v>
      </c>
      <c r="I168" s="278">
        <v>231.38333333333335</v>
      </c>
      <c r="J168" s="278">
        <v>234.26666666666671</v>
      </c>
      <c r="K168" s="276">
        <v>228.5</v>
      </c>
      <c r="L168" s="276">
        <v>222.35</v>
      </c>
      <c r="M168" s="276">
        <v>41.690309999999997</v>
      </c>
    </row>
    <row r="169" spans="1:13">
      <c r="A169" s="300">
        <v>160</v>
      </c>
      <c r="B169" s="276" t="s">
        <v>162</v>
      </c>
      <c r="C169" s="276">
        <v>91.5</v>
      </c>
      <c r="D169" s="278">
        <v>91.266666666666652</v>
      </c>
      <c r="E169" s="278">
        <v>90.5833333333333</v>
      </c>
      <c r="F169" s="278">
        <v>89.666666666666643</v>
      </c>
      <c r="G169" s="278">
        <v>88.983333333333292</v>
      </c>
      <c r="H169" s="278">
        <v>92.183333333333309</v>
      </c>
      <c r="I169" s="278">
        <v>92.866666666666646</v>
      </c>
      <c r="J169" s="278">
        <v>93.783333333333317</v>
      </c>
      <c r="K169" s="276">
        <v>91.95</v>
      </c>
      <c r="L169" s="276">
        <v>90.35</v>
      </c>
      <c r="M169" s="276">
        <v>32.719250000000002</v>
      </c>
    </row>
    <row r="170" spans="1:13">
      <c r="A170" s="300">
        <v>161</v>
      </c>
      <c r="B170" s="276" t="s">
        <v>275</v>
      </c>
      <c r="C170" s="276">
        <v>4916.3999999999996</v>
      </c>
      <c r="D170" s="278">
        <v>4938.45</v>
      </c>
      <c r="E170" s="278">
        <v>4877.95</v>
      </c>
      <c r="F170" s="278">
        <v>4839.5</v>
      </c>
      <c r="G170" s="278">
        <v>4779</v>
      </c>
      <c r="H170" s="278">
        <v>4976.8999999999996</v>
      </c>
      <c r="I170" s="278">
        <v>5037.3999999999996</v>
      </c>
      <c r="J170" s="278">
        <v>5075.8499999999995</v>
      </c>
      <c r="K170" s="276">
        <v>4998.95</v>
      </c>
      <c r="L170" s="276">
        <v>4900</v>
      </c>
      <c r="M170" s="276">
        <v>0.35431000000000001</v>
      </c>
    </row>
    <row r="171" spans="1:13">
      <c r="A171" s="300">
        <v>162</v>
      </c>
      <c r="B171" s="276" t="s">
        <v>277</v>
      </c>
      <c r="C171" s="276">
        <v>10200.200000000001</v>
      </c>
      <c r="D171" s="278">
        <v>10223.65</v>
      </c>
      <c r="E171" s="278">
        <v>10117.599999999999</v>
      </c>
      <c r="F171" s="278">
        <v>10034.999999999998</v>
      </c>
      <c r="G171" s="278">
        <v>9928.9499999999971</v>
      </c>
      <c r="H171" s="278">
        <v>10306.25</v>
      </c>
      <c r="I171" s="278">
        <v>10412.299999999999</v>
      </c>
      <c r="J171" s="278">
        <v>10494.900000000001</v>
      </c>
      <c r="K171" s="276">
        <v>10329.700000000001</v>
      </c>
      <c r="L171" s="276">
        <v>10141.049999999999</v>
      </c>
      <c r="M171" s="276">
        <v>0.22503999999999999</v>
      </c>
    </row>
    <row r="172" spans="1:13">
      <c r="A172" s="300">
        <v>163</v>
      </c>
      <c r="B172" s="276" t="s">
        <v>163</v>
      </c>
      <c r="C172" s="276">
        <v>1565.6</v>
      </c>
      <c r="D172" s="278">
        <v>1569.5333333333335</v>
      </c>
      <c r="E172" s="278">
        <v>1551.0666666666671</v>
      </c>
      <c r="F172" s="278">
        <v>1536.5333333333335</v>
      </c>
      <c r="G172" s="278">
        <v>1518.0666666666671</v>
      </c>
      <c r="H172" s="278">
        <v>1584.0666666666671</v>
      </c>
      <c r="I172" s="278">
        <v>1602.5333333333338</v>
      </c>
      <c r="J172" s="278">
        <v>1617.0666666666671</v>
      </c>
      <c r="K172" s="276">
        <v>1588</v>
      </c>
      <c r="L172" s="276">
        <v>1555</v>
      </c>
      <c r="M172" s="276">
        <v>6.5670200000000003</v>
      </c>
    </row>
    <row r="173" spans="1:13">
      <c r="A173" s="300">
        <v>164</v>
      </c>
      <c r="B173" s="276" t="s">
        <v>273</v>
      </c>
      <c r="C173" s="276">
        <v>2223.1</v>
      </c>
      <c r="D173" s="278">
        <v>2219.8833333333337</v>
      </c>
      <c r="E173" s="278">
        <v>2194.7666666666673</v>
      </c>
      <c r="F173" s="278">
        <v>2166.4333333333338</v>
      </c>
      <c r="G173" s="278">
        <v>2141.3166666666675</v>
      </c>
      <c r="H173" s="278">
        <v>2248.2166666666672</v>
      </c>
      <c r="I173" s="278">
        <v>2273.333333333333</v>
      </c>
      <c r="J173" s="278">
        <v>2301.666666666667</v>
      </c>
      <c r="K173" s="276">
        <v>2245</v>
      </c>
      <c r="L173" s="276">
        <v>2191.5500000000002</v>
      </c>
      <c r="M173" s="276">
        <v>3.2745500000000001</v>
      </c>
    </row>
    <row r="174" spans="1:13">
      <c r="A174" s="300">
        <v>165</v>
      </c>
      <c r="B174" s="276" t="s">
        <v>164</v>
      </c>
      <c r="C174" s="276">
        <v>27.8</v>
      </c>
      <c r="D174" s="278">
        <v>27.816666666666666</v>
      </c>
      <c r="E174" s="278">
        <v>27.283333333333331</v>
      </c>
      <c r="F174" s="278">
        <v>26.766666666666666</v>
      </c>
      <c r="G174" s="278">
        <v>26.233333333333331</v>
      </c>
      <c r="H174" s="278">
        <v>28.333333333333332</v>
      </c>
      <c r="I174" s="278">
        <v>28.866666666666671</v>
      </c>
      <c r="J174" s="278">
        <v>29.383333333333333</v>
      </c>
      <c r="K174" s="276">
        <v>28.35</v>
      </c>
      <c r="L174" s="276">
        <v>27.3</v>
      </c>
      <c r="M174" s="276">
        <v>724.03902000000005</v>
      </c>
    </row>
    <row r="175" spans="1:13">
      <c r="A175" s="300">
        <v>166</v>
      </c>
      <c r="B175" s="276" t="s">
        <v>274</v>
      </c>
      <c r="C175" s="276">
        <v>363.05</v>
      </c>
      <c r="D175" s="278">
        <v>361.40000000000003</v>
      </c>
      <c r="E175" s="278">
        <v>358.65000000000009</v>
      </c>
      <c r="F175" s="278">
        <v>354.25000000000006</v>
      </c>
      <c r="G175" s="278">
        <v>351.50000000000011</v>
      </c>
      <c r="H175" s="278">
        <v>365.80000000000007</v>
      </c>
      <c r="I175" s="278">
        <v>368.54999999999995</v>
      </c>
      <c r="J175" s="278">
        <v>372.95000000000005</v>
      </c>
      <c r="K175" s="276">
        <v>364.15</v>
      </c>
      <c r="L175" s="276">
        <v>357</v>
      </c>
      <c r="M175" s="276">
        <v>2.3711500000000001</v>
      </c>
    </row>
    <row r="176" spans="1:13">
      <c r="A176" s="300">
        <v>167</v>
      </c>
      <c r="B176" s="276" t="s">
        <v>491</v>
      </c>
      <c r="C176" s="276">
        <v>927.6</v>
      </c>
      <c r="D176" s="278">
        <v>929.44999999999993</v>
      </c>
      <c r="E176" s="278">
        <v>914.89999999999986</v>
      </c>
      <c r="F176" s="278">
        <v>902.19999999999993</v>
      </c>
      <c r="G176" s="278">
        <v>887.64999999999986</v>
      </c>
      <c r="H176" s="278">
        <v>942.14999999999986</v>
      </c>
      <c r="I176" s="278">
        <v>956.69999999999982</v>
      </c>
      <c r="J176" s="278">
        <v>969.39999999999986</v>
      </c>
      <c r="K176" s="276">
        <v>944</v>
      </c>
      <c r="L176" s="276">
        <v>916.75</v>
      </c>
      <c r="M176" s="276">
        <v>2.95208</v>
      </c>
    </row>
    <row r="177" spans="1:13">
      <c r="A177" s="300">
        <v>168</v>
      </c>
      <c r="B177" s="276" t="s">
        <v>165</v>
      </c>
      <c r="C177" s="276">
        <v>179.95</v>
      </c>
      <c r="D177" s="278">
        <v>178.16666666666666</v>
      </c>
      <c r="E177" s="278">
        <v>175.63333333333333</v>
      </c>
      <c r="F177" s="278">
        <v>171.31666666666666</v>
      </c>
      <c r="G177" s="278">
        <v>168.78333333333333</v>
      </c>
      <c r="H177" s="278">
        <v>182.48333333333332</v>
      </c>
      <c r="I177" s="278">
        <v>185.01666666666668</v>
      </c>
      <c r="J177" s="278">
        <v>189.33333333333331</v>
      </c>
      <c r="K177" s="276">
        <v>180.7</v>
      </c>
      <c r="L177" s="276">
        <v>173.85</v>
      </c>
      <c r="M177" s="276">
        <v>154.3595</v>
      </c>
    </row>
    <row r="178" spans="1:13">
      <c r="A178" s="300">
        <v>169</v>
      </c>
      <c r="B178" s="276" t="s">
        <v>276</v>
      </c>
      <c r="C178" s="276">
        <v>246.35</v>
      </c>
      <c r="D178" s="278">
        <v>246.70000000000002</v>
      </c>
      <c r="E178" s="278">
        <v>244.90000000000003</v>
      </c>
      <c r="F178" s="278">
        <v>243.45000000000002</v>
      </c>
      <c r="G178" s="278">
        <v>241.65000000000003</v>
      </c>
      <c r="H178" s="278">
        <v>248.15000000000003</v>
      </c>
      <c r="I178" s="278">
        <v>249.95000000000005</v>
      </c>
      <c r="J178" s="278">
        <v>251.40000000000003</v>
      </c>
      <c r="K178" s="276">
        <v>248.5</v>
      </c>
      <c r="L178" s="276">
        <v>245.25</v>
      </c>
      <c r="M178" s="276">
        <v>1.46149</v>
      </c>
    </row>
    <row r="179" spans="1:13">
      <c r="A179" s="300">
        <v>170</v>
      </c>
      <c r="B179" s="276" t="s">
        <v>278</v>
      </c>
      <c r="C179" s="276">
        <v>403.05</v>
      </c>
      <c r="D179" s="278">
        <v>406.23333333333335</v>
      </c>
      <c r="E179" s="278">
        <v>397.81666666666672</v>
      </c>
      <c r="F179" s="278">
        <v>392.58333333333337</v>
      </c>
      <c r="G179" s="278">
        <v>384.16666666666674</v>
      </c>
      <c r="H179" s="278">
        <v>411.4666666666667</v>
      </c>
      <c r="I179" s="278">
        <v>419.88333333333333</v>
      </c>
      <c r="J179" s="278">
        <v>425.11666666666667</v>
      </c>
      <c r="K179" s="276">
        <v>414.65</v>
      </c>
      <c r="L179" s="276">
        <v>401</v>
      </c>
      <c r="M179" s="276">
        <v>0.96104999999999996</v>
      </c>
    </row>
    <row r="180" spans="1:13">
      <c r="A180" s="300">
        <v>171</v>
      </c>
      <c r="B180" s="276" t="s">
        <v>279</v>
      </c>
      <c r="C180" s="276">
        <v>446.5</v>
      </c>
      <c r="D180" s="278">
        <v>447.75</v>
      </c>
      <c r="E180" s="278">
        <v>442.8</v>
      </c>
      <c r="F180" s="278">
        <v>439.1</v>
      </c>
      <c r="G180" s="278">
        <v>434.15000000000003</v>
      </c>
      <c r="H180" s="278">
        <v>451.45</v>
      </c>
      <c r="I180" s="278">
        <v>456.40000000000003</v>
      </c>
      <c r="J180" s="278">
        <v>460.09999999999997</v>
      </c>
      <c r="K180" s="276">
        <v>452.7</v>
      </c>
      <c r="L180" s="276">
        <v>444.05</v>
      </c>
      <c r="M180" s="276">
        <v>0.83562999999999998</v>
      </c>
    </row>
    <row r="181" spans="1:13">
      <c r="A181" s="300">
        <v>172</v>
      </c>
      <c r="B181" s="276" t="s">
        <v>167</v>
      </c>
      <c r="C181" s="276">
        <v>827.05</v>
      </c>
      <c r="D181" s="278">
        <v>824.66666666666663</v>
      </c>
      <c r="E181" s="278">
        <v>808.38333333333321</v>
      </c>
      <c r="F181" s="278">
        <v>789.71666666666658</v>
      </c>
      <c r="G181" s="278">
        <v>773.43333333333317</v>
      </c>
      <c r="H181" s="278">
        <v>843.33333333333326</v>
      </c>
      <c r="I181" s="278">
        <v>859.61666666666679</v>
      </c>
      <c r="J181" s="278">
        <v>878.2833333333333</v>
      </c>
      <c r="K181" s="276">
        <v>840.95</v>
      </c>
      <c r="L181" s="276">
        <v>806</v>
      </c>
      <c r="M181" s="276">
        <v>22.177050000000001</v>
      </c>
    </row>
    <row r="182" spans="1:13">
      <c r="A182" s="300">
        <v>173</v>
      </c>
      <c r="B182" s="276" t="s">
        <v>168</v>
      </c>
      <c r="C182" s="276">
        <v>184.5</v>
      </c>
      <c r="D182" s="278">
        <v>184.85</v>
      </c>
      <c r="E182" s="278">
        <v>180.85</v>
      </c>
      <c r="F182" s="278">
        <v>177.2</v>
      </c>
      <c r="G182" s="278">
        <v>173.2</v>
      </c>
      <c r="H182" s="278">
        <v>188.5</v>
      </c>
      <c r="I182" s="278">
        <v>192.5</v>
      </c>
      <c r="J182" s="278">
        <v>196.15</v>
      </c>
      <c r="K182" s="276">
        <v>188.85</v>
      </c>
      <c r="L182" s="276">
        <v>181.2</v>
      </c>
      <c r="M182" s="276">
        <v>261.86426999999998</v>
      </c>
    </row>
    <row r="183" spans="1:13">
      <c r="A183" s="300">
        <v>174</v>
      </c>
      <c r="B183" s="276" t="s">
        <v>169</v>
      </c>
      <c r="C183" s="276">
        <v>104.8</v>
      </c>
      <c r="D183" s="278">
        <v>104.7</v>
      </c>
      <c r="E183" s="278">
        <v>103.75</v>
      </c>
      <c r="F183" s="278">
        <v>102.7</v>
      </c>
      <c r="G183" s="278">
        <v>101.75</v>
      </c>
      <c r="H183" s="278">
        <v>105.75</v>
      </c>
      <c r="I183" s="278">
        <v>106.70000000000002</v>
      </c>
      <c r="J183" s="278">
        <v>107.75</v>
      </c>
      <c r="K183" s="276">
        <v>105.65</v>
      </c>
      <c r="L183" s="276">
        <v>103.65</v>
      </c>
      <c r="M183" s="276">
        <v>37.140079999999998</v>
      </c>
    </row>
    <row r="184" spans="1:13">
      <c r="A184" s="300">
        <v>175</v>
      </c>
      <c r="B184" s="276" t="s">
        <v>170</v>
      </c>
      <c r="C184" s="276">
        <v>1850.4</v>
      </c>
      <c r="D184" s="278">
        <v>1864.8333333333333</v>
      </c>
      <c r="E184" s="278">
        <v>1820.6666666666665</v>
      </c>
      <c r="F184" s="278">
        <v>1790.9333333333332</v>
      </c>
      <c r="G184" s="278">
        <v>1746.7666666666664</v>
      </c>
      <c r="H184" s="278">
        <v>1894.5666666666666</v>
      </c>
      <c r="I184" s="278">
        <v>1938.7333333333331</v>
      </c>
      <c r="J184" s="278">
        <v>1968.4666666666667</v>
      </c>
      <c r="K184" s="276">
        <v>1909</v>
      </c>
      <c r="L184" s="276">
        <v>1835.1</v>
      </c>
      <c r="M184" s="276">
        <v>409.31169999999997</v>
      </c>
    </row>
    <row r="185" spans="1:13">
      <c r="A185" s="300">
        <v>176</v>
      </c>
      <c r="B185" s="276" t="s">
        <v>171</v>
      </c>
      <c r="C185" s="276">
        <v>34.700000000000003</v>
      </c>
      <c r="D185" s="278">
        <v>34.683333333333337</v>
      </c>
      <c r="E185" s="278">
        <v>34.416666666666671</v>
      </c>
      <c r="F185" s="278">
        <v>34.133333333333333</v>
      </c>
      <c r="G185" s="278">
        <v>33.866666666666667</v>
      </c>
      <c r="H185" s="278">
        <v>34.966666666666676</v>
      </c>
      <c r="I185" s="278">
        <v>35.233333333333341</v>
      </c>
      <c r="J185" s="278">
        <v>35.51666666666668</v>
      </c>
      <c r="K185" s="276">
        <v>34.950000000000003</v>
      </c>
      <c r="L185" s="276">
        <v>34.4</v>
      </c>
      <c r="M185" s="276">
        <v>122.99345</v>
      </c>
    </row>
    <row r="186" spans="1:13">
      <c r="A186" s="300">
        <v>177</v>
      </c>
      <c r="B186" s="276" t="s">
        <v>3523</v>
      </c>
      <c r="C186" s="276">
        <v>813.65</v>
      </c>
      <c r="D186" s="278">
        <v>812.68333333333339</v>
      </c>
      <c r="E186" s="278">
        <v>805.96666666666681</v>
      </c>
      <c r="F186" s="278">
        <v>798.28333333333342</v>
      </c>
      <c r="G186" s="278">
        <v>791.56666666666683</v>
      </c>
      <c r="H186" s="278">
        <v>820.36666666666679</v>
      </c>
      <c r="I186" s="278">
        <v>827.08333333333348</v>
      </c>
      <c r="J186" s="278">
        <v>834.76666666666677</v>
      </c>
      <c r="K186" s="276">
        <v>819.4</v>
      </c>
      <c r="L186" s="276">
        <v>805</v>
      </c>
      <c r="M186" s="276">
        <v>6.8415499999999998</v>
      </c>
    </row>
    <row r="187" spans="1:13">
      <c r="A187" s="300">
        <v>178</v>
      </c>
      <c r="B187" s="276" t="s">
        <v>280</v>
      </c>
      <c r="C187" s="276">
        <v>788.9</v>
      </c>
      <c r="D187" s="278">
        <v>785.2833333333333</v>
      </c>
      <c r="E187" s="278">
        <v>772.76666666666665</v>
      </c>
      <c r="F187" s="278">
        <v>756.63333333333333</v>
      </c>
      <c r="G187" s="278">
        <v>744.11666666666667</v>
      </c>
      <c r="H187" s="278">
        <v>801.41666666666663</v>
      </c>
      <c r="I187" s="278">
        <v>813.93333333333328</v>
      </c>
      <c r="J187" s="278">
        <v>830.06666666666661</v>
      </c>
      <c r="K187" s="276">
        <v>797.8</v>
      </c>
      <c r="L187" s="276">
        <v>769.15</v>
      </c>
      <c r="M187" s="276">
        <v>15.42962</v>
      </c>
    </row>
    <row r="188" spans="1:13">
      <c r="A188" s="300">
        <v>179</v>
      </c>
      <c r="B188" s="276" t="s">
        <v>172</v>
      </c>
      <c r="C188" s="276">
        <v>204.75</v>
      </c>
      <c r="D188" s="278">
        <v>202.71666666666667</v>
      </c>
      <c r="E188" s="278">
        <v>199.63333333333333</v>
      </c>
      <c r="F188" s="278">
        <v>194.51666666666665</v>
      </c>
      <c r="G188" s="278">
        <v>191.43333333333331</v>
      </c>
      <c r="H188" s="278">
        <v>207.83333333333334</v>
      </c>
      <c r="I188" s="278">
        <v>210.91666666666666</v>
      </c>
      <c r="J188" s="278">
        <v>216.03333333333336</v>
      </c>
      <c r="K188" s="276">
        <v>205.8</v>
      </c>
      <c r="L188" s="276">
        <v>197.6</v>
      </c>
      <c r="M188" s="276">
        <v>698.90201000000002</v>
      </c>
    </row>
    <row r="189" spans="1:13">
      <c r="A189" s="300">
        <v>180</v>
      </c>
      <c r="B189" s="276" t="s">
        <v>173</v>
      </c>
      <c r="C189" s="276">
        <v>21876.1</v>
      </c>
      <c r="D189" s="278">
        <v>21849.133333333331</v>
      </c>
      <c r="E189" s="278">
        <v>21698.316666666662</v>
      </c>
      <c r="F189" s="278">
        <v>21520.533333333329</v>
      </c>
      <c r="G189" s="278">
        <v>21369.71666666666</v>
      </c>
      <c r="H189" s="278">
        <v>22026.916666666664</v>
      </c>
      <c r="I189" s="278">
        <v>22177.73333333333</v>
      </c>
      <c r="J189" s="278">
        <v>22355.516666666666</v>
      </c>
      <c r="K189" s="276">
        <v>21999.95</v>
      </c>
      <c r="L189" s="276">
        <v>21671.35</v>
      </c>
      <c r="M189" s="276">
        <v>0.49230000000000002</v>
      </c>
    </row>
    <row r="190" spans="1:13">
      <c r="A190" s="300">
        <v>181</v>
      </c>
      <c r="B190" s="276" t="s">
        <v>174</v>
      </c>
      <c r="C190" s="276">
        <v>1306.3499999999999</v>
      </c>
      <c r="D190" s="278">
        <v>1302.9333333333334</v>
      </c>
      <c r="E190" s="278">
        <v>1286.8666666666668</v>
      </c>
      <c r="F190" s="278">
        <v>1267.3833333333334</v>
      </c>
      <c r="G190" s="278">
        <v>1251.3166666666668</v>
      </c>
      <c r="H190" s="278">
        <v>1322.4166666666667</v>
      </c>
      <c r="I190" s="278">
        <v>1338.4833333333333</v>
      </c>
      <c r="J190" s="278">
        <v>1357.9666666666667</v>
      </c>
      <c r="K190" s="276">
        <v>1319</v>
      </c>
      <c r="L190" s="276">
        <v>1283.45</v>
      </c>
      <c r="M190" s="276">
        <v>4.1881000000000004</v>
      </c>
    </row>
    <row r="191" spans="1:13">
      <c r="A191" s="300">
        <v>182</v>
      </c>
      <c r="B191" s="276" t="s">
        <v>175</v>
      </c>
      <c r="C191" s="276">
        <v>4393.8</v>
      </c>
      <c r="D191" s="278">
        <v>4390.95</v>
      </c>
      <c r="E191" s="278">
        <v>4337</v>
      </c>
      <c r="F191" s="278">
        <v>4280.2</v>
      </c>
      <c r="G191" s="278">
        <v>4226.25</v>
      </c>
      <c r="H191" s="278">
        <v>4447.75</v>
      </c>
      <c r="I191" s="278">
        <v>4501.6999999999989</v>
      </c>
      <c r="J191" s="278">
        <v>4558.5</v>
      </c>
      <c r="K191" s="276">
        <v>4444.8999999999996</v>
      </c>
      <c r="L191" s="276">
        <v>4334.1499999999996</v>
      </c>
      <c r="M191" s="276">
        <v>1.16245</v>
      </c>
    </row>
    <row r="192" spans="1:13">
      <c r="A192" s="300">
        <v>183</v>
      </c>
      <c r="B192" s="276" t="s">
        <v>176</v>
      </c>
      <c r="C192" s="276">
        <v>762.85</v>
      </c>
      <c r="D192" s="278">
        <v>761.88333333333333</v>
      </c>
      <c r="E192" s="278">
        <v>750.9666666666667</v>
      </c>
      <c r="F192" s="278">
        <v>739.08333333333337</v>
      </c>
      <c r="G192" s="278">
        <v>728.16666666666674</v>
      </c>
      <c r="H192" s="278">
        <v>773.76666666666665</v>
      </c>
      <c r="I192" s="278">
        <v>784.68333333333339</v>
      </c>
      <c r="J192" s="278">
        <v>796.56666666666661</v>
      </c>
      <c r="K192" s="276">
        <v>772.8</v>
      </c>
      <c r="L192" s="276">
        <v>750</v>
      </c>
      <c r="M192" s="276">
        <v>32.5366</v>
      </c>
    </row>
    <row r="193" spans="1:13">
      <c r="A193" s="300">
        <v>184</v>
      </c>
      <c r="B193" s="276" t="s">
        <v>178</v>
      </c>
      <c r="C193" s="276">
        <v>485.6</v>
      </c>
      <c r="D193" s="278">
        <v>480.65000000000003</v>
      </c>
      <c r="E193" s="278">
        <v>470.70000000000005</v>
      </c>
      <c r="F193" s="278">
        <v>455.8</v>
      </c>
      <c r="G193" s="278">
        <v>445.85</v>
      </c>
      <c r="H193" s="278">
        <v>495.55000000000007</v>
      </c>
      <c r="I193" s="278">
        <v>505.5</v>
      </c>
      <c r="J193" s="278">
        <v>520.40000000000009</v>
      </c>
      <c r="K193" s="276">
        <v>490.6</v>
      </c>
      <c r="L193" s="276">
        <v>465.75</v>
      </c>
      <c r="M193" s="276">
        <v>168.53461999999999</v>
      </c>
    </row>
    <row r="194" spans="1:13">
      <c r="A194" s="300">
        <v>185</v>
      </c>
      <c r="B194" s="276" t="s">
        <v>179</v>
      </c>
      <c r="C194" s="276">
        <v>417.15</v>
      </c>
      <c r="D194" s="278">
        <v>419.58333333333331</v>
      </c>
      <c r="E194" s="278">
        <v>412.26666666666665</v>
      </c>
      <c r="F194" s="278">
        <v>407.38333333333333</v>
      </c>
      <c r="G194" s="278">
        <v>400.06666666666666</v>
      </c>
      <c r="H194" s="278">
        <v>424.46666666666664</v>
      </c>
      <c r="I194" s="278">
        <v>431.78333333333336</v>
      </c>
      <c r="J194" s="278">
        <v>436.66666666666663</v>
      </c>
      <c r="K194" s="276">
        <v>426.9</v>
      </c>
      <c r="L194" s="276">
        <v>414.7</v>
      </c>
      <c r="M194" s="276">
        <v>27.14892</v>
      </c>
    </row>
    <row r="195" spans="1:13">
      <c r="A195" s="300">
        <v>186</v>
      </c>
      <c r="B195" s="276" t="s">
        <v>282</v>
      </c>
      <c r="C195" s="276">
        <v>547.65</v>
      </c>
      <c r="D195" s="278">
        <v>543.01666666666665</v>
      </c>
      <c r="E195" s="278">
        <v>536.63333333333333</v>
      </c>
      <c r="F195" s="278">
        <v>525.61666666666667</v>
      </c>
      <c r="G195" s="278">
        <v>519.23333333333335</v>
      </c>
      <c r="H195" s="278">
        <v>554.0333333333333</v>
      </c>
      <c r="I195" s="278">
        <v>560.41666666666652</v>
      </c>
      <c r="J195" s="278">
        <v>571.43333333333328</v>
      </c>
      <c r="K195" s="276">
        <v>549.4</v>
      </c>
      <c r="L195" s="276">
        <v>532</v>
      </c>
      <c r="M195" s="276">
        <v>4.0482399999999998</v>
      </c>
    </row>
    <row r="196" spans="1:13">
      <c r="A196" s="300">
        <v>187</v>
      </c>
      <c r="B196" s="276" t="s">
        <v>3464</v>
      </c>
      <c r="C196" s="276">
        <v>489.5</v>
      </c>
      <c r="D196" s="278">
        <v>494.11666666666662</v>
      </c>
      <c r="E196" s="278">
        <v>483.68333333333322</v>
      </c>
      <c r="F196" s="278">
        <v>477.86666666666662</v>
      </c>
      <c r="G196" s="278">
        <v>467.43333333333322</v>
      </c>
      <c r="H196" s="278">
        <v>499.93333333333322</v>
      </c>
      <c r="I196" s="278">
        <v>510.36666666666662</v>
      </c>
      <c r="J196" s="278">
        <v>516.18333333333317</v>
      </c>
      <c r="K196" s="276">
        <v>504.55</v>
      </c>
      <c r="L196" s="276">
        <v>488.3</v>
      </c>
      <c r="M196" s="276">
        <v>81.035799999999995</v>
      </c>
    </row>
    <row r="197" spans="1:13">
      <c r="A197" s="300">
        <v>188</v>
      </c>
      <c r="B197" s="267" t="s">
        <v>183</v>
      </c>
      <c r="C197" s="267">
        <v>134.1</v>
      </c>
      <c r="D197" s="307">
        <v>135.01666666666668</v>
      </c>
      <c r="E197" s="307">
        <v>132.63333333333335</v>
      </c>
      <c r="F197" s="307">
        <v>131.16666666666669</v>
      </c>
      <c r="G197" s="307">
        <v>128.78333333333336</v>
      </c>
      <c r="H197" s="307">
        <v>136.48333333333335</v>
      </c>
      <c r="I197" s="307">
        <v>138.86666666666667</v>
      </c>
      <c r="J197" s="307">
        <v>140.33333333333334</v>
      </c>
      <c r="K197" s="267">
        <v>137.4</v>
      </c>
      <c r="L197" s="267">
        <v>133.55000000000001</v>
      </c>
      <c r="M197" s="267">
        <v>520.71475999999996</v>
      </c>
    </row>
    <row r="198" spans="1:13">
      <c r="A198" s="300">
        <v>189</v>
      </c>
      <c r="B198" s="267" t="s">
        <v>185</v>
      </c>
      <c r="C198" s="267">
        <v>53.6</v>
      </c>
      <c r="D198" s="307">
        <v>53.366666666666667</v>
      </c>
      <c r="E198" s="307">
        <v>52.883333333333333</v>
      </c>
      <c r="F198" s="307">
        <v>52.166666666666664</v>
      </c>
      <c r="G198" s="307">
        <v>51.68333333333333</v>
      </c>
      <c r="H198" s="307">
        <v>54.083333333333336</v>
      </c>
      <c r="I198" s="307">
        <v>54.56666666666667</v>
      </c>
      <c r="J198" s="307">
        <v>55.283333333333339</v>
      </c>
      <c r="K198" s="267">
        <v>53.85</v>
      </c>
      <c r="L198" s="267">
        <v>52.65</v>
      </c>
      <c r="M198" s="267">
        <v>116.71919</v>
      </c>
    </row>
    <row r="199" spans="1:13">
      <c r="A199" s="300">
        <v>190</v>
      </c>
      <c r="B199" s="267" t="s">
        <v>186</v>
      </c>
      <c r="C199" s="267">
        <v>406.9</v>
      </c>
      <c r="D199" s="307">
        <v>407.84999999999997</v>
      </c>
      <c r="E199" s="307">
        <v>403.49999999999994</v>
      </c>
      <c r="F199" s="307">
        <v>400.09999999999997</v>
      </c>
      <c r="G199" s="307">
        <v>395.74999999999994</v>
      </c>
      <c r="H199" s="307">
        <v>411.24999999999994</v>
      </c>
      <c r="I199" s="307">
        <v>415.59999999999997</v>
      </c>
      <c r="J199" s="307">
        <v>418.99999999999994</v>
      </c>
      <c r="K199" s="267">
        <v>412.2</v>
      </c>
      <c r="L199" s="267">
        <v>404.45</v>
      </c>
      <c r="M199" s="267">
        <v>122.58034000000001</v>
      </c>
    </row>
    <row r="200" spans="1:13">
      <c r="A200" s="300">
        <v>191</v>
      </c>
      <c r="B200" s="267" t="s">
        <v>187</v>
      </c>
      <c r="C200" s="267">
        <v>2633.6</v>
      </c>
      <c r="D200" s="307">
        <v>2633.2166666666667</v>
      </c>
      <c r="E200" s="307">
        <v>2601.4333333333334</v>
      </c>
      <c r="F200" s="307">
        <v>2569.2666666666669</v>
      </c>
      <c r="G200" s="307">
        <v>2537.4833333333336</v>
      </c>
      <c r="H200" s="307">
        <v>2665.3833333333332</v>
      </c>
      <c r="I200" s="307">
        <v>2697.166666666667</v>
      </c>
      <c r="J200" s="307">
        <v>2729.333333333333</v>
      </c>
      <c r="K200" s="267">
        <v>2665</v>
      </c>
      <c r="L200" s="267">
        <v>2601.0500000000002</v>
      </c>
      <c r="M200" s="267">
        <v>28.79269</v>
      </c>
    </row>
    <row r="201" spans="1:13">
      <c r="A201" s="300">
        <v>192</v>
      </c>
      <c r="B201" s="267" t="s">
        <v>188</v>
      </c>
      <c r="C201" s="267">
        <v>808.1</v>
      </c>
      <c r="D201" s="307">
        <v>812.46666666666658</v>
      </c>
      <c r="E201" s="307">
        <v>799.93333333333317</v>
      </c>
      <c r="F201" s="307">
        <v>791.76666666666654</v>
      </c>
      <c r="G201" s="307">
        <v>779.23333333333312</v>
      </c>
      <c r="H201" s="307">
        <v>820.63333333333321</v>
      </c>
      <c r="I201" s="307">
        <v>833.16666666666674</v>
      </c>
      <c r="J201" s="307">
        <v>841.33333333333326</v>
      </c>
      <c r="K201" s="267">
        <v>825</v>
      </c>
      <c r="L201" s="267">
        <v>804.3</v>
      </c>
      <c r="M201" s="267">
        <v>45.997410000000002</v>
      </c>
    </row>
    <row r="202" spans="1:13">
      <c r="A202" s="300">
        <v>193</v>
      </c>
      <c r="B202" s="267" t="s">
        <v>189</v>
      </c>
      <c r="C202" s="267">
        <v>1199.95</v>
      </c>
      <c r="D202" s="307">
        <v>1193.3500000000001</v>
      </c>
      <c r="E202" s="307">
        <v>1181.4000000000003</v>
      </c>
      <c r="F202" s="307">
        <v>1162.8500000000001</v>
      </c>
      <c r="G202" s="307">
        <v>1150.9000000000003</v>
      </c>
      <c r="H202" s="307">
        <v>1211.9000000000003</v>
      </c>
      <c r="I202" s="307">
        <v>1223.8500000000001</v>
      </c>
      <c r="J202" s="307">
        <v>1242.4000000000003</v>
      </c>
      <c r="K202" s="267">
        <v>1205.3</v>
      </c>
      <c r="L202" s="267">
        <v>1174.8</v>
      </c>
      <c r="M202" s="267">
        <v>20.796279999999999</v>
      </c>
    </row>
    <row r="203" spans="1:13">
      <c r="A203" s="300">
        <v>194</v>
      </c>
      <c r="B203" s="267" t="s">
        <v>190</v>
      </c>
      <c r="C203" s="267">
        <v>2576.9499999999998</v>
      </c>
      <c r="D203" s="307">
        <v>2571.6666666666665</v>
      </c>
      <c r="E203" s="307">
        <v>2544.583333333333</v>
      </c>
      <c r="F203" s="307">
        <v>2512.2166666666667</v>
      </c>
      <c r="G203" s="307">
        <v>2485.1333333333332</v>
      </c>
      <c r="H203" s="307">
        <v>2604.0333333333328</v>
      </c>
      <c r="I203" s="307">
        <v>2631.1166666666659</v>
      </c>
      <c r="J203" s="307">
        <v>2663.4833333333327</v>
      </c>
      <c r="K203" s="267">
        <v>2598.75</v>
      </c>
      <c r="L203" s="267">
        <v>2539.3000000000002</v>
      </c>
      <c r="M203" s="267">
        <v>4.0304399999999996</v>
      </c>
    </row>
    <row r="204" spans="1:13">
      <c r="A204" s="300">
        <v>195</v>
      </c>
      <c r="B204" s="267" t="s">
        <v>191</v>
      </c>
      <c r="C204" s="267">
        <v>312.7</v>
      </c>
      <c r="D204" s="307">
        <v>311.2833333333333</v>
      </c>
      <c r="E204" s="307">
        <v>308.21666666666658</v>
      </c>
      <c r="F204" s="307">
        <v>303.73333333333329</v>
      </c>
      <c r="G204" s="307">
        <v>300.66666666666657</v>
      </c>
      <c r="H204" s="307">
        <v>315.76666666666659</v>
      </c>
      <c r="I204" s="307">
        <v>318.83333333333331</v>
      </c>
      <c r="J204" s="307">
        <v>323.31666666666661</v>
      </c>
      <c r="K204" s="267">
        <v>314.35000000000002</v>
      </c>
      <c r="L204" s="267">
        <v>306.8</v>
      </c>
      <c r="M204" s="267">
        <v>5.2896700000000001</v>
      </c>
    </row>
    <row r="205" spans="1:13">
      <c r="A205" s="300">
        <v>196</v>
      </c>
      <c r="B205" s="267" t="s">
        <v>550</v>
      </c>
      <c r="C205" s="267">
        <v>654.75</v>
      </c>
      <c r="D205" s="307">
        <v>663.51666666666665</v>
      </c>
      <c r="E205" s="307">
        <v>643.23333333333335</v>
      </c>
      <c r="F205" s="307">
        <v>631.7166666666667</v>
      </c>
      <c r="G205" s="307">
        <v>611.43333333333339</v>
      </c>
      <c r="H205" s="307">
        <v>675.0333333333333</v>
      </c>
      <c r="I205" s="307">
        <v>695.31666666666661</v>
      </c>
      <c r="J205" s="307">
        <v>706.83333333333326</v>
      </c>
      <c r="K205" s="267">
        <v>683.8</v>
      </c>
      <c r="L205" s="267">
        <v>652</v>
      </c>
      <c r="M205" s="267">
        <v>3.7236799999999999</v>
      </c>
    </row>
    <row r="206" spans="1:13">
      <c r="A206" s="300">
        <v>197</v>
      </c>
      <c r="B206" s="267" t="s">
        <v>192</v>
      </c>
      <c r="C206" s="267">
        <v>465.7</v>
      </c>
      <c r="D206" s="307">
        <v>463.01666666666665</v>
      </c>
      <c r="E206" s="307">
        <v>455.23333333333329</v>
      </c>
      <c r="F206" s="307">
        <v>444.76666666666665</v>
      </c>
      <c r="G206" s="307">
        <v>436.98333333333329</v>
      </c>
      <c r="H206" s="307">
        <v>473.48333333333329</v>
      </c>
      <c r="I206" s="307">
        <v>481.26666666666659</v>
      </c>
      <c r="J206" s="307">
        <v>491.73333333333329</v>
      </c>
      <c r="K206" s="267">
        <v>470.8</v>
      </c>
      <c r="L206" s="267">
        <v>452.55</v>
      </c>
      <c r="M206" s="267">
        <v>28.717680000000001</v>
      </c>
    </row>
    <row r="207" spans="1:13">
      <c r="A207" s="300">
        <v>198</v>
      </c>
      <c r="B207" s="267" t="s">
        <v>193</v>
      </c>
      <c r="C207" s="267">
        <v>932.7</v>
      </c>
      <c r="D207" s="307">
        <v>928.86666666666667</v>
      </c>
      <c r="E207" s="307">
        <v>920.68333333333339</v>
      </c>
      <c r="F207" s="307">
        <v>908.66666666666674</v>
      </c>
      <c r="G207" s="307">
        <v>900.48333333333346</v>
      </c>
      <c r="H207" s="307">
        <v>940.88333333333333</v>
      </c>
      <c r="I207" s="307">
        <v>949.06666666666649</v>
      </c>
      <c r="J207" s="307">
        <v>961.08333333333326</v>
      </c>
      <c r="K207" s="267">
        <v>937.05</v>
      </c>
      <c r="L207" s="267">
        <v>916.85</v>
      </c>
      <c r="M207" s="267">
        <v>3.3134700000000001</v>
      </c>
    </row>
    <row r="208" spans="1:13">
      <c r="A208" s="300">
        <v>199</v>
      </c>
      <c r="B208" s="267" t="s">
        <v>195</v>
      </c>
      <c r="C208" s="267">
        <v>4549.55</v>
      </c>
      <c r="D208" s="307">
        <v>4550.5333333333328</v>
      </c>
      <c r="E208" s="307">
        <v>4514.0666666666657</v>
      </c>
      <c r="F208" s="307">
        <v>4478.583333333333</v>
      </c>
      <c r="G208" s="307">
        <v>4442.1166666666659</v>
      </c>
      <c r="H208" s="307">
        <v>4586.0166666666655</v>
      </c>
      <c r="I208" s="307">
        <v>4622.4833333333327</v>
      </c>
      <c r="J208" s="307">
        <v>4657.9666666666653</v>
      </c>
      <c r="K208" s="267">
        <v>4587</v>
      </c>
      <c r="L208" s="267">
        <v>4515.05</v>
      </c>
      <c r="M208" s="267">
        <v>5.8270200000000001</v>
      </c>
    </row>
    <row r="209" spans="1:13">
      <c r="A209" s="300">
        <v>200</v>
      </c>
      <c r="B209" s="267" t="s">
        <v>196</v>
      </c>
      <c r="C209" s="267">
        <v>23.85</v>
      </c>
      <c r="D209" s="307">
        <v>23.966666666666669</v>
      </c>
      <c r="E209" s="307">
        <v>23.533333333333339</v>
      </c>
      <c r="F209" s="307">
        <v>23.216666666666669</v>
      </c>
      <c r="G209" s="307">
        <v>22.783333333333339</v>
      </c>
      <c r="H209" s="307">
        <v>24.283333333333339</v>
      </c>
      <c r="I209" s="307">
        <v>24.716666666666669</v>
      </c>
      <c r="J209" s="307">
        <v>25.033333333333339</v>
      </c>
      <c r="K209" s="267">
        <v>24.4</v>
      </c>
      <c r="L209" s="267">
        <v>23.65</v>
      </c>
      <c r="M209" s="267">
        <v>32.490180000000002</v>
      </c>
    </row>
    <row r="210" spans="1:13">
      <c r="A210" s="300">
        <v>201</v>
      </c>
      <c r="B210" s="267" t="s">
        <v>197</v>
      </c>
      <c r="C210" s="267">
        <v>417.05</v>
      </c>
      <c r="D210" s="307">
        <v>426.84999999999997</v>
      </c>
      <c r="E210" s="307">
        <v>404.19999999999993</v>
      </c>
      <c r="F210" s="307">
        <v>391.34999999999997</v>
      </c>
      <c r="G210" s="307">
        <v>368.69999999999993</v>
      </c>
      <c r="H210" s="307">
        <v>439.69999999999993</v>
      </c>
      <c r="I210" s="307">
        <v>462.34999999999991</v>
      </c>
      <c r="J210" s="307">
        <v>475.19999999999993</v>
      </c>
      <c r="K210" s="267">
        <v>449.5</v>
      </c>
      <c r="L210" s="267">
        <v>414</v>
      </c>
      <c r="M210" s="267">
        <v>165.12536</v>
      </c>
    </row>
    <row r="211" spans="1:13">
      <c r="A211" s="300">
        <v>202</v>
      </c>
      <c r="B211" s="267" t="s">
        <v>563</v>
      </c>
      <c r="C211" s="267">
        <v>672.15</v>
      </c>
      <c r="D211" s="307">
        <v>672.76666666666665</v>
      </c>
      <c r="E211" s="307">
        <v>661.63333333333333</v>
      </c>
      <c r="F211" s="307">
        <v>651.11666666666667</v>
      </c>
      <c r="G211" s="307">
        <v>639.98333333333335</v>
      </c>
      <c r="H211" s="307">
        <v>683.2833333333333</v>
      </c>
      <c r="I211" s="307">
        <v>694.41666666666652</v>
      </c>
      <c r="J211" s="307">
        <v>704.93333333333328</v>
      </c>
      <c r="K211" s="267">
        <v>683.9</v>
      </c>
      <c r="L211" s="267">
        <v>662.25</v>
      </c>
      <c r="M211" s="267">
        <v>5.3383000000000003</v>
      </c>
    </row>
    <row r="212" spans="1:13">
      <c r="A212" s="300">
        <v>203</v>
      </c>
      <c r="B212" s="267" t="s">
        <v>284</v>
      </c>
      <c r="C212" s="267">
        <v>171</v>
      </c>
      <c r="D212" s="307">
        <v>170.63333333333335</v>
      </c>
      <c r="E212" s="307">
        <v>169.41666666666671</v>
      </c>
      <c r="F212" s="307">
        <v>167.83333333333337</v>
      </c>
      <c r="G212" s="307">
        <v>166.61666666666673</v>
      </c>
      <c r="H212" s="307">
        <v>172.2166666666667</v>
      </c>
      <c r="I212" s="307">
        <v>173.43333333333334</v>
      </c>
      <c r="J212" s="307">
        <v>175.01666666666668</v>
      </c>
      <c r="K212" s="267">
        <v>171.85</v>
      </c>
      <c r="L212" s="267">
        <v>169.05</v>
      </c>
      <c r="M212" s="267">
        <v>1.6111599999999999</v>
      </c>
    </row>
    <row r="213" spans="1:13">
      <c r="A213" s="300">
        <v>204</v>
      </c>
      <c r="B213" s="267" t="s">
        <v>199</v>
      </c>
      <c r="C213" s="267">
        <v>710</v>
      </c>
      <c r="D213" s="307">
        <v>716.56666666666661</v>
      </c>
      <c r="E213" s="307">
        <v>699.93333333333317</v>
      </c>
      <c r="F213" s="307">
        <v>689.86666666666656</v>
      </c>
      <c r="G213" s="307">
        <v>673.23333333333312</v>
      </c>
      <c r="H213" s="307">
        <v>726.63333333333321</v>
      </c>
      <c r="I213" s="307">
        <v>743.26666666666665</v>
      </c>
      <c r="J213" s="307">
        <v>753.33333333333326</v>
      </c>
      <c r="K213" s="267">
        <v>733.2</v>
      </c>
      <c r="L213" s="267">
        <v>706.5</v>
      </c>
      <c r="M213" s="267">
        <v>32.40943</v>
      </c>
    </row>
    <row r="214" spans="1:13">
      <c r="A214" s="300">
        <v>205</v>
      </c>
      <c r="B214" s="267" t="s">
        <v>569</v>
      </c>
      <c r="C214" s="267">
        <v>2038.6</v>
      </c>
      <c r="D214" s="307">
        <v>2053.0166666666664</v>
      </c>
      <c r="E214" s="307">
        <v>2016.583333333333</v>
      </c>
      <c r="F214" s="307">
        <v>1994.5666666666666</v>
      </c>
      <c r="G214" s="307">
        <v>1958.1333333333332</v>
      </c>
      <c r="H214" s="307">
        <v>2075.0333333333328</v>
      </c>
      <c r="I214" s="307">
        <v>2111.4666666666662</v>
      </c>
      <c r="J214" s="307">
        <v>2133.4833333333327</v>
      </c>
      <c r="K214" s="267">
        <v>2089.4499999999998</v>
      </c>
      <c r="L214" s="267">
        <v>2031</v>
      </c>
      <c r="M214" s="267">
        <v>0.72780999999999996</v>
      </c>
    </row>
    <row r="215" spans="1:13">
      <c r="A215" s="300">
        <v>206</v>
      </c>
      <c r="B215" s="267" t="s">
        <v>200</v>
      </c>
      <c r="C215" s="307">
        <v>335.65</v>
      </c>
      <c r="D215" s="307">
        <v>335.91666666666663</v>
      </c>
      <c r="E215" s="307">
        <v>332.38333333333327</v>
      </c>
      <c r="F215" s="307">
        <v>329.11666666666662</v>
      </c>
      <c r="G215" s="307">
        <v>325.58333333333326</v>
      </c>
      <c r="H215" s="307">
        <v>339.18333333333328</v>
      </c>
      <c r="I215" s="307">
        <v>342.71666666666658</v>
      </c>
      <c r="J215" s="307">
        <v>345.98333333333329</v>
      </c>
      <c r="K215" s="307">
        <v>339.45</v>
      </c>
      <c r="L215" s="307">
        <v>332.65</v>
      </c>
      <c r="M215" s="307">
        <v>47.577979999999997</v>
      </c>
    </row>
    <row r="216" spans="1:13">
      <c r="A216" s="300">
        <v>207</v>
      </c>
      <c r="B216" s="267" t="s">
        <v>202</v>
      </c>
      <c r="C216" s="307">
        <v>182.05</v>
      </c>
      <c r="D216" s="307">
        <v>184.5</v>
      </c>
      <c r="E216" s="307">
        <v>178.25</v>
      </c>
      <c r="F216" s="307">
        <v>174.45</v>
      </c>
      <c r="G216" s="307">
        <v>168.2</v>
      </c>
      <c r="H216" s="307">
        <v>188.3</v>
      </c>
      <c r="I216" s="307">
        <v>194.55</v>
      </c>
      <c r="J216" s="307">
        <v>198.35000000000002</v>
      </c>
      <c r="K216" s="307">
        <v>190.75</v>
      </c>
      <c r="L216" s="307">
        <v>180.7</v>
      </c>
      <c r="M216" s="307">
        <v>291.30333999999999</v>
      </c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59"/>
      <c r="B1" s="559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44139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56" t="s">
        <v>16</v>
      </c>
      <c r="B9" s="557" t="s">
        <v>18</v>
      </c>
      <c r="C9" s="555" t="s">
        <v>19</v>
      </c>
      <c r="D9" s="555" t="s">
        <v>20</v>
      </c>
      <c r="E9" s="555" t="s">
        <v>21</v>
      </c>
      <c r="F9" s="555"/>
      <c r="G9" s="555"/>
      <c r="H9" s="555" t="s">
        <v>22</v>
      </c>
      <c r="I9" s="555"/>
      <c r="J9" s="555"/>
      <c r="K9" s="273"/>
      <c r="L9" s="280"/>
      <c r="M9" s="281"/>
    </row>
    <row r="10" spans="1:15" ht="42.75" customHeight="1">
      <c r="A10" s="551"/>
      <c r="B10" s="553"/>
      <c r="C10" s="558" t="s">
        <v>23</v>
      </c>
      <c r="D10" s="558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19511.400000000001</v>
      </c>
      <c r="D11" s="278">
        <v>19404.133333333335</v>
      </c>
      <c r="E11" s="278">
        <v>19128.316666666669</v>
      </c>
      <c r="F11" s="278">
        <v>18745.233333333334</v>
      </c>
      <c r="G11" s="278">
        <v>18469.416666666668</v>
      </c>
      <c r="H11" s="278">
        <v>19787.216666666671</v>
      </c>
      <c r="I11" s="278">
        <v>20063.033333333336</v>
      </c>
      <c r="J11" s="278">
        <v>20446.116666666672</v>
      </c>
      <c r="K11" s="276">
        <v>19679.95</v>
      </c>
      <c r="L11" s="276">
        <v>19021.05</v>
      </c>
      <c r="M11" s="276">
        <v>0.11186</v>
      </c>
    </row>
    <row r="12" spans="1:15" ht="12" customHeight="1">
      <c r="A12" s="267">
        <v>2</v>
      </c>
      <c r="B12" s="276" t="s">
        <v>802</v>
      </c>
      <c r="C12" s="277">
        <v>1016.65</v>
      </c>
      <c r="D12" s="278">
        <v>1012.8833333333333</v>
      </c>
      <c r="E12" s="278">
        <v>1003.7666666666667</v>
      </c>
      <c r="F12" s="278">
        <v>990.88333333333333</v>
      </c>
      <c r="G12" s="278">
        <v>981.76666666666665</v>
      </c>
      <c r="H12" s="278">
        <v>1025.7666666666667</v>
      </c>
      <c r="I12" s="278">
        <v>1034.8833333333332</v>
      </c>
      <c r="J12" s="278">
        <v>1047.7666666666667</v>
      </c>
      <c r="K12" s="276">
        <v>1022</v>
      </c>
      <c r="L12" s="276">
        <v>1000</v>
      </c>
      <c r="M12" s="276">
        <v>0.92913000000000001</v>
      </c>
    </row>
    <row r="13" spans="1:15" ht="12" customHeight="1">
      <c r="A13" s="267">
        <v>3</v>
      </c>
      <c r="B13" s="276" t="s">
        <v>294</v>
      </c>
      <c r="C13" s="277">
        <v>1466</v>
      </c>
      <c r="D13" s="278">
        <v>1462.5</v>
      </c>
      <c r="E13" s="278">
        <v>1422.1</v>
      </c>
      <c r="F13" s="278">
        <v>1378.1999999999998</v>
      </c>
      <c r="G13" s="278">
        <v>1337.7999999999997</v>
      </c>
      <c r="H13" s="278">
        <v>1506.4</v>
      </c>
      <c r="I13" s="278">
        <v>1546.8000000000002</v>
      </c>
      <c r="J13" s="278">
        <v>1590.7000000000003</v>
      </c>
      <c r="K13" s="276">
        <v>1502.9</v>
      </c>
      <c r="L13" s="276">
        <v>1418.6</v>
      </c>
      <c r="M13" s="276">
        <v>0.42687000000000003</v>
      </c>
    </row>
    <row r="14" spans="1:15" ht="12" customHeight="1">
      <c r="A14" s="267">
        <v>4</v>
      </c>
      <c r="B14" s="276" t="s">
        <v>3119</v>
      </c>
      <c r="C14" s="277">
        <v>877.4</v>
      </c>
      <c r="D14" s="278">
        <v>881.7166666666667</v>
      </c>
      <c r="E14" s="278">
        <v>870.68333333333339</v>
      </c>
      <c r="F14" s="278">
        <v>863.9666666666667</v>
      </c>
      <c r="G14" s="278">
        <v>852.93333333333339</v>
      </c>
      <c r="H14" s="278">
        <v>888.43333333333339</v>
      </c>
      <c r="I14" s="278">
        <v>899.4666666666667</v>
      </c>
      <c r="J14" s="278">
        <v>906.18333333333339</v>
      </c>
      <c r="K14" s="276">
        <v>892.75</v>
      </c>
      <c r="L14" s="276">
        <v>875</v>
      </c>
      <c r="M14" s="276">
        <v>0.58870999999999996</v>
      </c>
    </row>
    <row r="15" spans="1:15" ht="12" customHeight="1">
      <c r="A15" s="267">
        <v>5</v>
      </c>
      <c r="B15" s="276" t="s">
        <v>295</v>
      </c>
      <c r="C15" s="277">
        <v>15811.55</v>
      </c>
      <c r="D15" s="278">
        <v>15703.85</v>
      </c>
      <c r="E15" s="278">
        <v>15507.7</v>
      </c>
      <c r="F15" s="278">
        <v>15203.85</v>
      </c>
      <c r="G15" s="278">
        <v>15007.7</v>
      </c>
      <c r="H15" s="278">
        <v>16007.7</v>
      </c>
      <c r="I15" s="278">
        <v>16203.849999999999</v>
      </c>
      <c r="J15" s="278">
        <v>16507.7</v>
      </c>
      <c r="K15" s="276">
        <v>15900</v>
      </c>
      <c r="L15" s="276">
        <v>15400</v>
      </c>
      <c r="M15" s="276">
        <v>9.3299999999999994E-2</v>
      </c>
    </row>
    <row r="16" spans="1:15" ht="12" customHeight="1">
      <c r="A16" s="267">
        <v>6</v>
      </c>
      <c r="B16" s="276" t="s">
        <v>227</v>
      </c>
      <c r="C16" s="277">
        <v>67.75</v>
      </c>
      <c r="D16" s="278">
        <v>68.149999999999991</v>
      </c>
      <c r="E16" s="278">
        <v>66.899999999999977</v>
      </c>
      <c r="F16" s="278">
        <v>66.049999999999983</v>
      </c>
      <c r="G16" s="278">
        <v>64.799999999999969</v>
      </c>
      <c r="H16" s="278">
        <v>68.999999999999986</v>
      </c>
      <c r="I16" s="278">
        <v>70.250000000000014</v>
      </c>
      <c r="J16" s="278">
        <v>71.099999999999994</v>
      </c>
      <c r="K16" s="276">
        <v>69.400000000000006</v>
      </c>
      <c r="L16" s="276">
        <v>67.3</v>
      </c>
      <c r="M16" s="276">
        <v>16.458629999999999</v>
      </c>
    </row>
    <row r="17" spans="1:13" ht="12" customHeight="1">
      <c r="A17" s="267">
        <v>7</v>
      </c>
      <c r="B17" s="276" t="s">
        <v>228</v>
      </c>
      <c r="C17" s="277">
        <v>152.5</v>
      </c>
      <c r="D17" s="278">
        <v>151.9</v>
      </c>
      <c r="E17" s="278">
        <v>149.60000000000002</v>
      </c>
      <c r="F17" s="278">
        <v>146.70000000000002</v>
      </c>
      <c r="G17" s="278">
        <v>144.40000000000003</v>
      </c>
      <c r="H17" s="278">
        <v>154.80000000000001</v>
      </c>
      <c r="I17" s="278">
        <v>157.10000000000002</v>
      </c>
      <c r="J17" s="278">
        <v>160</v>
      </c>
      <c r="K17" s="276">
        <v>154.19999999999999</v>
      </c>
      <c r="L17" s="276">
        <v>149</v>
      </c>
      <c r="M17" s="276">
        <v>18.270060000000001</v>
      </c>
    </row>
    <row r="18" spans="1:13" ht="12" customHeight="1">
      <c r="A18" s="267">
        <v>8</v>
      </c>
      <c r="B18" s="276" t="s">
        <v>38</v>
      </c>
      <c r="C18" s="277">
        <v>1661.3</v>
      </c>
      <c r="D18" s="278">
        <v>1664.5</v>
      </c>
      <c r="E18" s="278">
        <v>1641.8</v>
      </c>
      <c r="F18" s="278">
        <v>1622.3</v>
      </c>
      <c r="G18" s="278">
        <v>1599.6</v>
      </c>
      <c r="H18" s="278">
        <v>1684</v>
      </c>
      <c r="I18" s="278">
        <v>1706.6999999999998</v>
      </c>
      <c r="J18" s="278">
        <v>1726.2</v>
      </c>
      <c r="K18" s="276">
        <v>1687.2</v>
      </c>
      <c r="L18" s="276">
        <v>1645</v>
      </c>
      <c r="M18" s="276">
        <v>10.2159</v>
      </c>
    </row>
    <row r="19" spans="1:13" ht="12" customHeight="1">
      <c r="A19" s="267">
        <v>9</v>
      </c>
      <c r="B19" s="276" t="s">
        <v>296</v>
      </c>
      <c r="C19" s="277">
        <v>222.95</v>
      </c>
      <c r="D19" s="278">
        <v>223.81666666666669</v>
      </c>
      <c r="E19" s="278">
        <v>219.18333333333339</v>
      </c>
      <c r="F19" s="278">
        <v>215.41666666666671</v>
      </c>
      <c r="G19" s="278">
        <v>210.78333333333342</v>
      </c>
      <c r="H19" s="278">
        <v>227.58333333333337</v>
      </c>
      <c r="I19" s="278">
        <v>232.21666666666664</v>
      </c>
      <c r="J19" s="278">
        <v>235.98333333333335</v>
      </c>
      <c r="K19" s="276">
        <v>228.45</v>
      </c>
      <c r="L19" s="276">
        <v>220.05</v>
      </c>
      <c r="M19" s="276">
        <v>34.143389999999997</v>
      </c>
    </row>
    <row r="20" spans="1:13" ht="12" customHeight="1">
      <c r="A20" s="267">
        <v>10</v>
      </c>
      <c r="B20" s="276" t="s">
        <v>297</v>
      </c>
      <c r="C20" s="277">
        <v>830.4</v>
      </c>
      <c r="D20" s="278">
        <v>846.86666666666667</v>
      </c>
      <c r="E20" s="278">
        <v>799.7833333333333</v>
      </c>
      <c r="F20" s="278">
        <v>769.16666666666663</v>
      </c>
      <c r="G20" s="278">
        <v>722.08333333333326</v>
      </c>
      <c r="H20" s="278">
        <v>877.48333333333335</v>
      </c>
      <c r="I20" s="278">
        <v>924.56666666666661</v>
      </c>
      <c r="J20" s="278">
        <v>955.18333333333339</v>
      </c>
      <c r="K20" s="276">
        <v>893.95</v>
      </c>
      <c r="L20" s="276">
        <v>816.25</v>
      </c>
      <c r="M20" s="276">
        <v>16.129670000000001</v>
      </c>
    </row>
    <row r="21" spans="1:13" ht="12" customHeight="1">
      <c r="A21" s="267">
        <v>11</v>
      </c>
      <c r="B21" s="276" t="s">
        <v>41</v>
      </c>
      <c r="C21" s="277">
        <v>353.65</v>
      </c>
      <c r="D21" s="278">
        <v>354.5</v>
      </c>
      <c r="E21" s="278">
        <v>346.35</v>
      </c>
      <c r="F21" s="278">
        <v>339.05</v>
      </c>
      <c r="G21" s="278">
        <v>330.90000000000003</v>
      </c>
      <c r="H21" s="278">
        <v>361.8</v>
      </c>
      <c r="I21" s="278">
        <v>369.95</v>
      </c>
      <c r="J21" s="278">
        <v>377.25</v>
      </c>
      <c r="K21" s="276">
        <v>362.65</v>
      </c>
      <c r="L21" s="276">
        <v>347.2</v>
      </c>
      <c r="M21" s="276">
        <v>79.714730000000003</v>
      </c>
    </row>
    <row r="22" spans="1:13" ht="12" customHeight="1">
      <c r="A22" s="267">
        <v>12</v>
      </c>
      <c r="B22" s="276" t="s">
        <v>43</v>
      </c>
      <c r="C22" s="277">
        <v>36.049999999999997</v>
      </c>
      <c r="D22" s="278">
        <v>36.166666666666664</v>
      </c>
      <c r="E22" s="278">
        <v>35.483333333333327</v>
      </c>
      <c r="F22" s="278">
        <v>34.916666666666664</v>
      </c>
      <c r="G22" s="278">
        <v>34.233333333333327</v>
      </c>
      <c r="H22" s="278">
        <v>36.733333333333327</v>
      </c>
      <c r="I22" s="278">
        <v>37.416666666666664</v>
      </c>
      <c r="J22" s="278">
        <v>37.983333333333327</v>
      </c>
      <c r="K22" s="276">
        <v>36.85</v>
      </c>
      <c r="L22" s="276">
        <v>35.6</v>
      </c>
      <c r="M22" s="276">
        <v>14.49944</v>
      </c>
    </row>
    <row r="23" spans="1:13">
      <c r="A23" s="267">
        <v>13</v>
      </c>
      <c r="B23" s="276" t="s">
        <v>298</v>
      </c>
      <c r="C23" s="277">
        <v>291.10000000000002</v>
      </c>
      <c r="D23" s="278">
        <v>289.86666666666667</v>
      </c>
      <c r="E23" s="278">
        <v>287.23333333333335</v>
      </c>
      <c r="F23" s="278">
        <v>283.36666666666667</v>
      </c>
      <c r="G23" s="278">
        <v>280.73333333333335</v>
      </c>
      <c r="H23" s="278">
        <v>293.73333333333335</v>
      </c>
      <c r="I23" s="278">
        <v>296.36666666666667</v>
      </c>
      <c r="J23" s="278">
        <v>300.23333333333335</v>
      </c>
      <c r="K23" s="276">
        <v>292.5</v>
      </c>
      <c r="L23" s="276">
        <v>286</v>
      </c>
      <c r="M23" s="276">
        <v>3.5648300000000002</v>
      </c>
    </row>
    <row r="24" spans="1:13">
      <c r="A24" s="267">
        <v>14</v>
      </c>
      <c r="B24" s="276" t="s">
        <v>299</v>
      </c>
      <c r="C24" s="277">
        <v>294.05</v>
      </c>
      <c r="D24" s="278">
        <v>298.51666666666665</v>
      </c>
      <c r="E24" s="278">
        <v>287.73333333333329</v>
      </c>
      <c r="F24" s="278">
        <v>281.41666666666663</v>
      </c>
      <c r="G24" s="278">
        <v>270.63333333333327</v>
      </c>
      <c r="H24" s="278">
        <v>304.83333333333331</v>
      </c>
      <c r="I24" s="278">
        <v>315.61666666666662</v>
      </c>
      <c r="J24" s="278">
        <v>321.93333333333334</v>
      </c>
      <c r="K24" s="276">
        <v>309.3</v>
      </c>
      <c r="L24" s="276">
        <v>292.2</v>
      </c>
      <c r="M24" s="276">
        <v>2.5268099999999998</v>
      </c>
    </row>
    <row r="25" spans="1:13">
      <c r="A25" s="267">
        <v>15</v>
      </c>
      <c r="B25" s="276" t="s">
        <v>300</v>
      </c>
      <c r="C25" s="277">
        <v>208.25</v>
      </c>
      <c r="D25" s="278">
        <v>208.36666666666667</v>
      </c>
      <c r="E25" s="278">
        <v>205.23333333333335</v>
      </c>
      <c r="F25" s="278">
        <v>202.21666666666667</v>
      </c>
      <c r="G25" s="278">
        <v>199.08333333333334</v>
      </c>
      <c r="H25" s="278">
        <v>211.38333333333335</v>
      </c>
      <c r="I25" s="278">
        <v>214.51666666666668</v>
      </c>
      <c r="J25" s="278">
        <v>217.53333333333336</v>
      </c>
      <c r="K25" s="276">
        <v>211.5</v>
      </c>
      <c r="L25" s="276">
        <v>205.35</v>
      </c>
      <c r="M25" s="276">
        <v>1.1645099999999999</v>
      </c>
    </row>
    <row r="26" spans="1:13">
      <c r="A26" s="267">
        <v>16</v>
      </c>
      <c r="B26" s="276" t="s">
        <v>832</v>
      </c>
      <c r="C26" s="277">
        <v>2641.95</v>
      </c>
      <c r="D26" s="278">
        <v>2657.3166666666666</v>
      </c>
      <c r="E26" s="278">
        <v>2614.6333333333332</v>
      </c>
      <c r="F26" s="278">
        <v>2587.3166666666666</v>
      </c>
      <c r="G26" s="278">
        <v>2544.6333333333332</v>
      </c>
      <c r="H26" s="278">
        <v>2684.6333333333332</v>
      </c>
      <c r="I26" s="278">
        <v>2727.3166666666666</v>
      </c>
      <c r="J26" s="278">
        <v>2754.6333333333332</v>
      </c>
      <c r="K26" s="276">
        <v>2700</v>
      </c>
      <c r="L26" s="276">
        <v>2630</v>
      </c>
      <c r="M26" s="276">
        <v>0.21093000000000001</v>
      </c>
    </row>
    <row r="27" spans="1:13">
      <c r="A27" s="267">
        <v>17</v>
      </c>
      <c r="B27" s="276" t="s">
        <v>292</v>
      </c>
      <c r="C27" s="277">
        <v>1691.6</v>
      </c>
      <c r="D27" s="278">
        <v>1687.8666666666668</v>
      </c>
      <c r="E27" s="278">
        <v>1674.7333333333336</v>
      </c>
      <c r="F27" s="278">
        <v>1657.8666666666668</v>
      </c>
      <c r="G27" s="278">
        <v>1644.7333333333336</v>
      </c>
      <c r="H27" s="278">
        <v>1704.7333333333336</v>
      </c>
      <c r="I27" s="278">
        <v>1717.8666666666668</v>
      </c>
      <c r="J27" s="278">
        <v>1734.7333333333336</v>
      </c>
      <c r="K27" s="276">
        <v>1701</v>
      </c>
      <c r="L27" s="276">
        <v>1671</v>
      </c>
      <c r="M27" s="276">
        <v>0.22226000000000001</v>
      </c>
    </row>
    <row r="28" spans="1:13">
      <c r="A28" s="267">
        <v>18</v>
      </c>
      <c r="B28" s="276" t="s">
        <v>229</v>
      </c>
      <c r="C28" s="277">
        <v>1609.05</v>
      </c>
      <c r="D28" s="278">
        <v>1605.4333333333334</v>
      </c>
      <c r="E28" s="278">
        <v>1585.8666666666668</v>
      </c>
      <c r="F28" s="278">
        <v>1562.6833333333334</v>
      </c>
      <c r="G28" s="278">
        <v>1543.1166666666668</v>
      </c>
      <c r="H28" s="278">
        <v>1628.6166666666668</v>
      </c>
      <c r="I28" s="278">
        <v>1648.1833333333334</v>
      </c>
      <c r="J28" s="278">
        <v>1671.3666666666668</v>
      </c>
      <c r="K28" s="276">
        <v>1625</v>
      </c>
      <c r="L28" s="276">
        <v>1582.25</v>
      </c>
      <c r="M28" s="276">
        <v>1.6601900000000001</v>
      </c>
    </row>
    <row r="29" spans="1:13">
      <c r="A29" s="267">
        <v>19</v>
      </c>
      <c r="B29" s="276" t="s">
        <v>301</v>
      </c>
      <c r="C29" s="277">
        <v>1948.5</v>
      </c>
      <c r="D29" s="278">
        <v>1959.6000000000001</v>
      </c>
      <c r="E29" s="278">
        <v>1927.4500000000003</v>
      </c>
      <c r="F29" s="278">
        <v>1906.4</v>
      </c>
      <c r="G29" s="278">
        <v>1874.2500000000002</v>
      </c>
      <c r="H29" s="278">
        <v>1980.6500000000003</v>
      </c>
      <c r="I29" s="278">
        <v>2012.8000000000004</v>
      </c>
      <c r="J29" s="278">
        <v>2033.8500000000004</v>
      </c>
      <c r="K29" s="276">
        <v>1991.75</v>
      </c>
      <c r="L29" s="276">
        <v>1938.55</v>
      </c>
      <c r="M29" s="276">
        <v>0.10297000000000001</v>
      </c>
    </row>
    <row r="30" spans="1:13">
      <c r="A30" s="267">
        <v>20</v>
      </c>
      <c r="B30" s="276" t="s">
        <v>230</v>
      </c>
      <c r="C30" s="277">
        <v>2652.45</v>
      </c>
      <c r="D30" s="278">
        <v>2668.6499999999996</v>
      </c>
      <c r="E30" s="278">
        <v>2609.4499999999994</v>
      </c>
      <c r="F30" s="278">
        <v>2566.4499999999998</v>
      </c>
      <c r="G30" s="278">
        <v>2507.2499999999995</v>
      </c>
      <c r="H30" s="278">
        <v>2711.6499999999992</v>
      </c>
      <c r="I30" s="278">
        <v>2770.85</v>
      </c>
      <c r="J30" s="278">
        <v>2813.849999999999</v>
      </c>
      <c r="K30" s="276">
        <v>2727.85</v>
      </c>
      <c r="L30" s="276">
        <v>2625.65</v>
      </c>
      <c r="M30" s="276">
        <v>2.1795300000000002</v>
      </c>
    </row>
    <row r="31" spans="1:13">
      <c r="A31" s="267">
        <v>21</v>
      </c>
      <c r="B31" s="276" t="s">
        <v>870</v>
      </c>
      <c r="C31" s="277">
        <v>2879.45</v>
      </c>
      <c r="D31" s="278">
        <v>2883.8833333333332</v>
      </c>
      <c r="E31" s="278">
        <v>2840.5666666666666</v>
      </c>
      <c r="F31" s="278">
        <v>2801.6833333333334</v>
      </c>
      <c r="G31" s="278">
        <v>2758.3666666666668</v>
      </c>
      <c r="H31" s="278">
        <v>2922.7666666666664</v>
      </c>
      <c r="I31" s="278">
        <v>2966.083333333333</v>
      </c>
      <c r="J31" s="278">
        <v>3004.9666666666662</v>
      </c>
      <c r="K31" s="276">
        <v>2927.2</v>
      </c>
      <c r="L31" s="276">
        <v>2845</v>
      </c>
      <c r="M31" s="276">
        <v>0.22344</v>
      </c>
    </row>
    <row r="32" spans="1:13">
      <c r="A32" s="267">
        <v>22</v>
      </c>
      <c r="B32" s="276" t="s">
        <v>303</v>
      </c>
      <c r="C32" s="277">
        <v>120.05</v>
      </c>
      <c r="D32" s="278">
        <v>119.78333333333335</v>
      </c>
      <c r="E32" s="278">
        <v>118.66666666666669</v>
      </c>
      <c r="F32" s="278">
        <v>117.28333333333335</v>
      </c>
      <c r="G32" s="278">
        <v>116.16666666666669</v>
      </c>
      <c r="H32" s="278">
        <v>121.16666666666669</v>
      </c>
      <c r="I32" s="278">
        <v>122.28333333333333</v>
      </c>
      <c r="J32" s="278">
        <v>123.66666666666669</v>
      </c>
      <c r="K32" s="276">
        <v>120.9</v>
      </c>
      <c r="L32" s="276">
        <v>118.4</v>
      </c>
      <c r="M32" s="276">
        <v>1.01109</v>
      </c>
    </row>
    <row r="33" spans="1:13">
      <c r="A33" s="267">
        <v>23</v>
      </c>
      <c r="B33" s="276" t="s">
        <v>45</v>
      </c>
      <c r="C33" s="277">
        <v>782.8</v>
      </c>
      <c r="D33" s="278">
        <v>782.4</v>
      </c>
      <c r="E33" s="278">
        <v>775.75</v>
      </c>
      <c r="F33" s="278">
        <v>768.7</v>
      </c>
      <c r="G33" s="278">
        <v>762.05000000000007</v>
      </c>
      <c r="H33" s="278">
        <v>789.44999999999993</v>
      </c>
      <c r="I33" s="278">
        <v>796.0999999999998</v>
      </c>
      <c r="J33" s="278">
        <v>803.14999999999986</v>
      </c>
      <c r="K33" s="276">
        <v>789.05</v>
      </c>
      <c r="L33" s="276">
        <v>775.35</v>
      </c>
      <c r="M33" s="276">
        <v>13.68112</v>
      </c>
    </row>
    <row r="34" spans="1:13">
      <c r="A34" s="267">
        <v>24</v>
      </c>
      <c r="B34" s="276" t="s">
        <v>304</v>
      </c>
      <c r="C34" s="277">
        <v>2263.9499999999998</v>
      </c>
      <c r="D34" s="278">
        <v>2245.4833333333331</v>
      </c>
      <c r="E34" s="278">
        <v>2138.1666666666661</v>
      </c>
      <c r="F34" s="278">
        <v>2012.3833333333328</v>
      </c>
      <c r="G34" s="278">
        <v>1905.0666666666657</v>
      </c>
      <c r="H34" s="278">
        <v>2371.2666666666664</v>
      </c>
      <c r="I34" s="278">
        <v>2478.583333333333</v>
      </c>
      <c r="J34" s="278">
        <v>2604.3666666666668</v>
      </c>
      <c r="K34" s="276">
        <v>2352.8000000000002</v>
      </c>
      <c r="L34" s="276">
        <v>2119.6999999999998</v>
      </c>
      <c r="M34" s="276">
        <v>7.1226599999999998</v>
      </c>
    </row>
    <row r="35" spans="1:13">
      <c r="A35" s="267">
        <v>25</v>
      </c>
      <c r="B35" s="276" t="s">
        <v>46</v>
      </c>
      <c r="C35" s="277">
        <v>262</v>
      </c>
      <c r="D35" s="278">
        <v>260.89999999999998</v>
      </c>
      <c r="E35" s="278">
        <v>258.74999999999994</v>
      </c>
      <c r="F35" s="278">
        <v>255.49999999999994</v>
      </c>
      <c r="G35" s="278">
        <v>253.34999999999991</v>
      </c>
      <c r="H35" s="278">
        <v>264.14999999999998</v>
      </c>
      <c r="I35" s="278">
        <v>266.30000000000007</v>
      </c>
      <c r="J35" s="278">
        <v>269.55</v>
      </c>
      <c r="K35" s="276">
        <v>263.05</v>
      </c>
      <c r="L35" s="276">
        <v>257.64999999999998</v>
      </c>
      <c r="M35" s="276">
        <v>51.732199999999999</v>
      </c>
    </row>
    <row r="36" spans="1:13">
      <c r="A36" s="267">
        <v>26</v>
      </c>
      <c r="B36" s="276" t="s">
        <v>293</v>
      </c>
      <c r="C36" s="277">
        <v>3190.35</v>
      </c>
      <c r="D36" s="278">
        <v>3177.9833333333336</v>
      </c>
      <c r="E36" s="278">
        <v>3120.9666666666672</v>
      </c>
      <c r="F36" s="278">
        <v>3051.5833333333335</v>
      </c>
      <c r="G36" s="278">
        <v>2994.5666666666671</v>
      </c>
      <c r="H36" s="278">
        <v>3247.3666666666672</v>
      </c>
      <c r="I36" s="278">
        <v>3304.3833333333337</v>
      </c>
      <c r="J36" s="278">
        <v>3373.7666666666673</v>
      </c>
      <c r="K36" s="276">
        <v>3235</v>
      </c>
      <c r="L36" s="276">
        <v>3108.6</v>
      </c>
      <c r="M36" s="276">
        <v>0.99524000000000001</v>
      </c>
    </row>
    <row r="37" spans="1:13">
      <c r="A37" s="267">
        <v>27</v>
      </c>
      <c r="B37" s="276" t="s">
        <v>302</v>
      </c>
      <c r="C37" s="277">
        <v>997.5</v>
      </c>
      <c r="D37" s="278">
        <v>990.9</v>
      </c>
      <c r="E37" s="278">
        <v>979.59999999999991</v>
      </c>
      <c r="F37" s="278">
        <v>961.69999999999993</v>
      </c>
      <c r="G37" s="278">
        <v>950.39999999999986</v>
      </c>
      <c r="H37" s="278">
        <v>1008.8</v>
      </c>
      <c r="I37" s="278">
        <v>1020.0999999999999</v>
      </c>
      <c r="J37" s="278">
        <v>1038</v>
      </c>
      <c r="K37" s="276">
        <v>1002.2</v>
      </c>
      <c r="L37" s="276">
        <v>973</v>
      </c>
      <c r="M37" s="276">
        <v>5.6607099999999999</v>
      </c>
    </row>
    <row r="38" spans="1:13">
      <c r="A38" s="267">
        <v>28</v>
      </c>
      <c r="B38" s="276" t="s">
        <v>47</v>
      </c>
      <c r="C38" s="277">
        <v>2111.35</v>
      </c>
      <c r="D38" s="278">
        <v>2117.0166666666664</v>
      </c>
      <c r="E38" s="278">
        <v>2074.2333333333327</v>
      </c>
      <c r="F38" s="278">
        <v>2037.1166666666663</v>
      </c>
      <c r="G38" s="278">
        <v>1994.3333333333326</v>
      </c>
      <c r="H38" s="278">
        <v>2154.1333333333328</v>
      </c>
      <c r="I38" s="278">
        <v>2196.9166666666665</v>
      </c>
      <c r="J38" s="278">
        <v>2234.0333333333328</v>
      </c>
      <c r="K38" s="276">
        <v>2159.8000000000002</v>
      </c>
      <c r="L38" s="276">
        <v>2079.9</v>
      </c>
      <c r="M38" s="276">
        <v>15.2866</v>
      </c>
    </row>
    <row r="39" spans="1:13">
      <c r="A39" s="267">
        <v>29</v>
      </c>
      <c r="B39" s="276" t="s">
        <v>48</v>
      </c>
      <c r="C39" s="277">
        <v>142.94999999999999</v>
      </c>
      <c r="D39" s="278">
        <v>143.70000000000002</v>
      </c>
      <c r="E39" s="278">
        <v>140.90000000000003</v>
      </c>
      <c r="F39" s="278">
        <v>138.85000000000002</v>
      </c>
      <c r="G39" s="278">
        <v>136.05000000000004</v>
      </c>
      <c r="H39" s="278">
        <v>145.75000000000003</v>
      </c>
      <c r="I39" s="278">
        <v>148.55000000000004</v>
      </c>
      <c r="J39" s="278">
        <v>150.60000000000002</v>
      </c>
      <c r="K39" s="276">
        <v>146.5</v>
      </c>
      <c r="L39" s="276">
        <v>141.65</v>
      </c>
      <c r="M39" s="276">
        <v>53.933590000000002</v>
      </c>
    </row>
    <row r="40" spans="1:13">
      <c r="A40" s="267">
        <v>30</v>
      </c>
      <c r="B40" s="276" t="s">
        <v>305</v>
      </c>
      <c r="C40" s="277">
        <v>125.25</v>
      </c>
      <c r="D40" s="278">
        <v>125.39999999999999</v>
      </c>
      <c r="E40" s="278">
        <v>123.84999999999998</v>
      </c>
      <c r="F40" s="278">
        <v>122.44999999999999</v>
      </c>
      <c r="G40" s="278">
        <v>120.89999999999998</v>
      </c>
      <c r="H40" s="278">
        <v>126.79999999999998</v>
      </c>
      <c r="I40" s="278">
        <v>128.35</v>
      </c>
      <c r="J40" s="278">
        <v>129.75</v>
      </c>
      <c r="K40" s="276">
        <v>126.95</v>
      </c>
      <c r="L40" s="276">
        <v>124</v>
      </c>
      <c r="M40" s="276">
        <v>1.6386799999999999</v>
      </c>
    </row>
    <row r="41" spans="1:13">
      <c r="A41" s="267">
        <v>31</v>
      </c>
      <c r="B41" s="276" t="s">
        <v>937</v>
      </c>
      <c r="C41" s="277">
        <v>221.25</v>
      </c>
      <c r="D41" s="278">
        <v>221.75</v>
      </c>
      <c r="E41" s="278">
        <v>219.5</v>
      </c>
      <c r="F41" s="278">
        <v>217.75</v>
      </c>
      <c r="G41" s="278">
        <v>215.5</v>
      </c>
      <c r="H41" s="278">
        <v>223.5</v>
      </c>
      <c r="I41" s="278">
        <v>225.75</v>
      </c>
      <c r="J41" s="278">
        <v>227.5</v>
      </c>
      <c r="K41" s="276">
        <v>224</v>
      </c>
      <c r="L41" s="276">
        <v>220</v>
      </c>
      <c r="M41" s="276">
        <v>0.37330999999999998</v>
      </c>
    </row>
    <row r="42" spans="1:13">
      <c r="A42" s="267">
        <v>32</v>
      </c>
      <c r="B42" s="276" t="s">
        <v>306</v>
      </c>
      <c r="C42" s="277">
        <v>61.3</v>
      </c>
      <c r="D42" s="278">
        <v>61.533333333333331</v>
      </c>
      <c r="E42" s="278">
        <v>60.066666666666663</v>
      </c>
      <c r="F42" s="278">
        <v>58.833333333333329</v>
      </c>
      <c r="G42" s="278">
        <v>57.36666666666666</v>
      </c>
      <c r="H42" s="278">
        <v>62.766666666666666</v>
      </c>
      <c r="I42" s="278">
        <v>64.233333333333334</v>
      </c>
      <c r="J42" s="278">
        <v>65.466666666666669</v>
      </c>
      <c r="K42" s="276">
        <v>63</v>
      </c>
      <c r="L42" s="276">
        <v>60.3</v>
      </c>
      <c r="M42" s="276">
        <v>3.6056599999999999</v>
      </c>
    </row>
    <row r="43" spans="1:13">
      <c r="A43" s="267">
        <v>33</v>
      </c>
      <c r="B43" s="276" t="s">
        <v>49</v>
      </c>
      <c r="C43" s="277">
        <v>83.9</v>
      </c>
      <c r="D43" s="278">
        <v>83.733333333333334</v>
      </c>
      <c r="E43" s="278">
        <v>82.116666666666674</v>
      </c>
      <c r="F43" s="278">
        <v>80.333333333333343</v>
      </c>
      <c r="G43" s="278">
        <v>78.716666666666683</v>
      </c>
      <c r="H43" s="278">
        <v>85.516666666666666</v>
      </c>
      <c r="I43" s="278">
        <v>87.133333333333312</v>
      </c>
      <c r="J43" s="278">
        <v>88.916666666666657</v>
      </c>
      <c r="K43" s="276">
        <v>85.35</v>
      </c>
      <c r="L43" s="276">
        <v>81.95</v>
      </c>
      <c r="M43" s="276">
        <v>501.47264999999999</v>
      </c>
    </row>
    <row r="44" spans="1:13">
      <c r="A44" s="267">
        <v>34</v>
      </c>
      <c r="B44" s="276" t="s">
        <v>51</v>
      </c>
      <c r="C44" s="277">
        <v>2154.65</v>
      </c>
      <c r="D44" s="278">
        <v>2165.1</v>
      </c>
      <c r="E44" s="278">
        <v>2136.2999999999997</v>
      </c>
      <c r="F44" s="278">
        <v>2117.9499999999998</v>
      </c>
      <c r="G44" s="278">
        <v>2089.1499999999996</v>
      </c>
      <c r="H44" s="278">
        <v>2183.4499999999998</v>
      </c>
      <c r="I44" s="278">
        <v>2212.25</v>
      </c>
      <c r="J44" s="278">
        <v>2230.6</v>
      </c>
      <c r="K44" s="276">
        <v>2193.9</v>
      </c>
      <c r="L44" s="276">
        <v>2146.75</v>
      </c>
      <c r="M44" s="276">
        <v>17.81465</v>
      </c>
    </row>
    <row r="45" spans="1:13">
      <c r="A45" s="267">
        <v>35</v>
      </c>
      <c r="B45" s="276" t="s">
        <v>307</v>
      </c>
      <c r="C45" s="277">
        <v>135.55000000000001</v>
      </c>
      <c r="D45" s="278">
        <v>135.91666666666669</v>
      </c>
      <c r="E45" s="278">
        <v>133.68333333333337</v>
      </c>
      <c r="F45" s="278">
        <v>131.81666666666669</v>
      </c>
      <c r="G45" s="278">
        <v>129.58333333333337</v>
      </c>
      <c r="H45" s="278">
        <v>137.78333333333336</v>
      </c>
      <c r="I45" s="278">
        <v>140.01666666666671</v>
      </c>
      <c r="J45" s="278">
        <v>141.88333333333335</v>
      </c>
      <c r="K45" s="276">
        <v>138.15</v>
      </c>
      <c r="L45" s="276">
        <v>134.05000000000001</v>
      </c>
      <c r="M45" s="276">
        <v>1.2170300000000001</v>
      </c>
    </row>
    <row r="46" spans="1:13">
      <c r="A46" s="267">
        <v>36</v>
      </c>
      <c r="B46" s="276" t="s">
        <v>309</v>
      </c>
      <c r="C46" s="277">
        <v>1120.7</v>
      </c>
      <c r="D46" s="278">
        <v>1121.3333333333333</v>
      </c>
      <c r="E46" s="278">
        <v>1107.6666666666665</v>
      </c>
      <c r="F46" s="278">
        <v>1094.6333333333332</v>
      </c>
      <c r="G46" s="278">
        <v>1080.9666666666665</v>
      </c>
      <c r="H46" s="278">
        <v>1134.3666666666666</v>
      </c>
      <c r="I46" s="278">
        <v>1148.0333333333331</v>
      </c>
      <c r="J46" s="278">
        <v>1161.0666666666666</v>
      </c>
      <c r="K46" s="276">
        <v>1135</v>
      </c>
      <c r="L46" s="276">
        <v>1108.3</v>
      </c>
      <c r="M46" s="276">
        <v>0.54098000000000002</v>
      </c>
    </row>
    <row r="47" spans="1:13">
      <c r="A47" s="267">
        <v>37</v>
      </c>
      <c r="B47" s="276" t="s">
        <v>308</v>
      </c>
      <c r="C47" s="277">
        <v>4287.5</v>
      </c>
      <c r="D47" s="278">
        <v>4292.5</v>
      </c>
      <c r="E47" s="278">
        <v>4235</v>
      </c>
      <c r="F47" s="278">
        <v>4182.5</v>
      </c>
      <c r="G47" s="278">
        <v>4125</v>
      </c>
      <c r="H47" s="278">
        <v>4345</v>
      </c>
      <c r="I47" s="278">
        <v>4402.5</v>
      </c>
      <c r="J47" s="278">
        <v>4455</v>
      </c>
      <c r="K47" s="276">
        <v>4350</v>
      </c>
      <c r="L47" s="276">
        <v>4240</v>
      </c>
      <c r="M47" s="276">
        <v>0.42841000000000001</v>
      </c>
    </row>
    <row r="48" spans="1:13">
      <c r="A48" s="267">
        <v>38</v>
      </c>
      <c r="B48" s="276" t="s">
        <v>310</v>
      </c>
      <c r="C48" s="277">
        <v>6038.05</v>
      </c>
      <c r="D48" s="278">
        <v>6012.6833333333334</v>
      </c>
      <c r="E48" s="278">
        <v>5975.3666666666668</v>
      </c>
      <c r="F48" s="278">
        <v>5912.6833333333334</v>
      </c>
      <c r="G48" s="278">
        <v>5875.3666666666668</v>
      </c>
      <c r="H48" s="278">
        <v>6075.3666666666668</v>
      </c>
      <c r="I48" s="278">
        <v>6112.6833333333343</v>
      </c>
      <c r="J48" s="278">
        <v>6175.3666666666668</v>
      </c>
      <c r="K48" s="276">
        <v>6050</v>
      </c>
      <c r="L48" s="276">
        <v>5950</v>
      </c>
      <c r="M48" s="276">
        <v>0.17610999999999999</v>
      </c>
    </row>
    <row r="49" spans="1:13">
      <c r="A49" s="267">
        <v>39</v>
      </c>
      <c r="B49" s="276" t="s">
        <v>226</v>
      </c>
      <c r="C49" s="277">
        <v>772.2</v>
      </c>
      <c r="D49" s="278">
        <v>776.94999999999993</v>
      </c>
      <c r="E49" s="278">
        <v>760.39999999999986</v>
      </c>
      <c r="F49" s="278">
        <v>748.59999999999991</v>
      </c>
      <c r="G49" s="278">
        <v>732.04999999999984</v>
      </c>
      <c r="H49" s="278">
        <v>788.74999999999989</v>
      </c>
      <c r="I49" s="278">
        <v>805.29999999999984</v>
      </c>
      <c r="J49" s="278">
        <v>817.09999999999991</v>
      </c>
      <c r="K49" s="276">
        <v>793.5</v>
      </c>
      <c r="L49" s="276">
        <v>765.15</v>
      </c>
      <c r="M49" s="276">
        <v>3.1207099999999999</v>
      </c>
    </row>
    <row r="50" spans="1:13">
      <c r="A50" s="267">
        <v>40</v>
      </c>
      <c r="B50" s="276" t="s">
        <v>53</v>
      </c>
      <c r="C50" s="277">
        <v>769.65</v>
      </c>
      <c r="D50" s="278">
        <v>767.0333333333333</v>
      </c>
      <c r="E50" s="278">
        <v>759.61666666666656</v>
      </c>
      <c r="F50" s="278">
        <v>749.58333333333326</v>
      </c>
      <c r="G50" s="278">
        <v>742.16666666666652</v>
      </c>
      <c r="H50" s="278">
        <v>777.06666666666661</v>
      </c>
      <c r="I50" s="278">
        <v>784.48333333333335</v>
      </c>
      <c r="J50" s="278">
        <v>794.51666666666665</v>
      </c>
      <c r="K50" s="276">
        <v>774.45</v>
      </c>
      <c r="L50" s="276">
        <v>757</v>
      </c>
      <c r="M50" s="276">
        <v>18.36477</v>
      </c>
    </row>
    <row r="51" spans="1:13">
      <c r="A51" s="267">
        <v>41</v>
      </c>
      <c r="B51" s="276" t="s">
        <v>311</v>
      </c>
      <c r="C51" s="277">
        <v>462</v>
      </c>
      <c r="D51" s="278">
        <v>467.11666666666662</v>
      </c>
      <c r="E51" s="278">
        <v>453.98333333333323</v>
      </c>
      <c r="F51" s="278">
        <v>445.96666666666664</v>
      </c>
      <c r="G51" s="278">
        <v>432.83333333333326</v>
      </c>
      <c r="H51" s="278">
        <v>475.13333333333321</v>
      </c>
      <c r="I51" s="278">
        <v>488.26666666666654</v>
      </c>
      <c r="J51" s="278">
        <v>496.28333333333319</v>
      </c>
      <c r="K51" s="276">
        <v>480.25</v>
      </c>
      <c r="L51" s="276">
        <v>459.1</v>
      </c>
      <c r="M51" s="276">
        <v>4.4555800000000003</v>
      </c>
    </row>
    <row r="52" spans="1:13">
      <c r="A52" s="267">
        <v>42</v>
      </c>
      <c r="B52" s="276" t="s">
        <v>55</v>
      </c>
      <c r="C52" s="277">
        <v>534.15</v>
      </c>
      <c r="D52" s="278">
        <v>531.7166666666667</v>
      </c>
      <c r="E52" s="278">
        <v>526.43333333333339</v>
      </c>
      <c r="F52" s="278">
        <v>518.7166666666667</v>
      </c>
      <c r="G52" s="278">
        <v>513.43333333333339</v>
      </c>
      <c r="H52" s="278">
        <v>539.43333333333339</v>
      </c>
      <c r="I52" s="278">
        <v>544.7166666666667</v>
      </c>
      <c r="J52" s="278">
        <v>552.43333333333339</v>
      </c>
      <c r="K52" s="276">
        <v>537</v>
      </c>
      <c r="L52" s="276">
        <v>524</v>
      </c>
      <c r="M52" s="276">
        <v>259.91937999999999</v>
      </c>
    </row>
    <row r="53" spans="1:13">
      <c r="A53" s="267">
        <v>43</v>
      </c>
      <c r="B53" s="276" t="s">
        <v>56</v>
      </c>
      <c r="C53" s="277">
        <v>2914.85</v>
      </c>
      <c r="D53" s="278">
        <v>2900</v>
      </c>
      <c r="E53" s="278">
        <v>2870.05</v>
      </c>
      <c r="F53" s="278">
        <v>2825.25</v>
      </c>
      <c r="G53" s="278">
        <v>2795.3</v>
      </c>
      <c r="H53" s="278">
        <v>2944.8</v>
      </c>
      <c r="I53" s="278">
        <v>2974.75</v>
      </c>
      <c r="J53" s="278">
        <v>3019.55</v>
      </c>
      <c r="K53" s="276">
        <v>2929.95</v>
      </c>
      <c r="L53" s="276">
        <v>2855.2</v>
      </c>
      <c r="M53" s="276">
        <v>9.5128699999999995</v>
      </c>
    </row>
    <row r="54" spans="1:13">
      <c r="A54" s="267">
        <v>44</v>
      </c>
      <c r="B54" s="276" t="s">
        <v>315</v>
      </c>
      <c r="C54" s="277">
        <v>187.85</v>
      </c>
      <c r="D54" s="278">
        <v>188.75</v>
      </c>
      <c r="E54" s="278">
        <v>185.1</v>
      </c>
      <c r="F54" s="278">
        <v>182.35</v>
      </c>
      <c r="G54" s="278">
        <v>178.7</v>
      </c>
      <c r="H54" s="278">
        <v>191.5</v>
      </c>
      <c r="I54" s="278">
        <v>195.14999999999998</v>
      </c>
      <c r="J54" s="278">
        <v>197.9</v>
      </c>
      <c r="K54" s="276">
        <v>192.4</v>
      </c>
      <c r="L54" s="276">
        <v>186</v>
      </c>
      <c r="M54" s="276">
        <v>3.5650599999999999</v>
      </c>
    </row>
    <row r="55" spans="1:13">
      <c r="A55" s="267">
        <v>45</v>
      </c>
      <c r="B55" s="276" t="s">
        <v>316</v>
      </c>
      <c r="C55" s="277">
        <v>484.9</v>
      </c>
      <c r="D55" s="278">
        <v>487.63333333333338</v>
      </c>
      <c r="E55" s="278">
        <v>480.26666666666677</v>
      </c>
      <c r="F55" s="278">
        <v>475.63333333333338</v>
      </c>
      <c r="G55" s="278">
        <v>468.26666666666677</v>
      </c>
      <c r="H55" s="278">
        <v>492.26666666666677</v>
      </c>
      <c r="I55" s="278">
        <v>499.63333333333344</v>
      </c>
      <c r="J55" s="278">
        <v>504.26666666666677</v>
      </c>
      <c r="K55" s="276">
        <v>495</v>
      </c>
      <c r="L55" s="276">
        <v>483</v>
      </c>
      <c r="M55" s="276">
        <v>0.88524999999999998</v>
      </c>
    </row>
    <row r="56" spans="1:13">
      <c r="A56" s="267">
        <v>46</v>
      </c>
      <c r="B56" s="276" t="s">
        <v>58</v>
      </c>
      <c r="C56" s="277">
        <v>5743.6</v>
      </c>
      <c r="D56" s="278">
        <v>5750.0999999999995</v>
      </c>
      <c r="E56" s="278">
        <v>5690.1999999999989</v>
      </c>
      <c r="F56" s="278">
        <v>5636.7999999999993</v>
      </c>
      <c r="G56" s="278">
        <v>5576.8999999999987</v>
      </c>
      <c r="H56" s="278">
        <v>5803.4999999999991</v>
      </c>
      <c r="I56" s="278">
        <v>5863.3999999999987</v>
      </c>
      <c r="J56" s="278">
        <v>5916.7999999999993</v>
      </c>
      <c r="K56" s="276">
        <v>5810</v>
      </c>
      <c r="L56" s="276">
        <v>5696.7</v>
      </c>
      <c r="M56" s="276">
        <v>5.7553599999999996</v>
      </c>
    </row>
    <row r="57" spans="1:13">
      <c r="A57" s="267">
        <v>47</v>
      </c>
      <c r="B57" s="276" t="s">
        <v>232</v>
      </c>
      <c r="C57" s="277">
        <v>2300.6999999999998</v>
      </c>
      <c r="D57" s="278">
        <v>2315.0833333333335</v>
      </c>
      <c r="E57" s="278">
        <v>2284.7666666666669</v>
      </c>
      <c r="F57" s="278">
        <v>2268.8333333333335</v>
      </c>
      <c r="G57" s="278">
        <v>2238.5166666666669</v>
      </c>
      <c r="H57" s="278">
        <v>2331.0166666666669</v>
      </c>
      <c r="I57" s="278">
        <v>2361.3333333333335</v>
      </c>
      <c r="J57" s="278">
        <v>2377.2666666666669</v>
      </c>
      <c r="K57" s="276">
        <v>2345.4</v>
      </c>
      <c r="L57" s="276">
        <v>2299.15</v>
      </c>
      <c r="M57" s="276">
        <v>0.19281999999999999</v>
      </c>
    </row>
    <row r="58" spans="1:13">
      <c r="A58" s="267">
        <v>48</v>
      </c>
      <c r="B58" s="276" t="s">
        <v>59</v>
      </c>
      <c r="C58" s="277">
        <v>3490.8</v>
      </c>
      <c r="D58" s="278">
        <v>3475.5499999999997</v>
      </c>
      <c r="E58" s="278">
        <v>3431.0999999999995</v>
      </c>
      <c r="F58" s="278">
        <v>3371.3999999999996</v>
      </c>
      <c r="G58" s="278">
        <v>3326.9499999999994</v>
      </c>
      <c r="H58" s="278">
        <v>3535.2499999999995</v>
      </c>
      <c r="I58" s="278">
        <v>3579.6999999999994</v>
      </c>
      <c r="J58" s="278">
        <v>3639.3999999999996</v>
      </c>
      <c r="K58" s="276">
        <v>3520</v>
      </c>
      <c r="L58" s="276">
        <v>3415.85</v>
      </c>
      <c r="M58" s="276">
        <v>44.460450000000002</v>
      </c>
    </row>
    <row r="59" spans="1:13">
      <c r="A59" s="267">
        <v>49</v>
      </c>
      <c r="B59" s="276" t="s">
        <v>60</v>
      </c>
      <c r="C59" s="277">
        <v>1350.5</v>
      </c>
      <c r="D59" s="278">
        <v>1346.7666666666667</v>
      </c>
      <c r="E59" s="278">
        <v>1324.7333333333333</v>
      </c>
      <c r="F59" s="278">
        <v>1298.9666666666667</v>
      </c>
      <c r="G59" s="278">
        <v>1276.9333333333334</v>
      </c>
      <c r="H59" s="278">
        <v>1372.5333333333333</v>
      </c>
      <c r="I59" s="278">
        <v>1394.5666666666666</v>
      </c>
      <c r="J59" s="278">
        <v>1420.3333333333333</v>
      </c>
      <c r="K59" s="276">
        <v>1368.8</v>
      </c>
      <c r="L59" s="276">
        <v>1321</v>
      </c>
      <c r="M59" s="276">
        <v>7.8020399999999999</v>
      </c>
    </row>
    <row r="60" spans="1:13" ht="12" customHeight="1">
      <c r="A60" s="267">
        <v>50</v>
      </c>
      <c r="B60" s="276" t="s">
        <v>317</v>
      </c>
      <c r="C60" s="277">
        <v>99.8</v>
      </c>
      <c r="D60" s="278">
        <v>100.35000000000001</v>
      </c>
      <c r="E60" s="278">
        <v>98.750000000000014</v>
      </c>
      <c r="F60" s="278">
        <v>97.7</v>
      </c>
      <c r="G60" s="278">
        <v>96.100000000000009</v>
      </c>
      <c r="H60" s="278">
        <v>101.40000000000002</v>
      </c>
      <c r="I60" s="278">
        <v>103.00000000000001</v>
      </c>
      <c r="J60" s="278">
        <v>104.05000000000003</v>
      </c>
      <c r="K60" s="276">
        <v>101.95</v>
      </c>
      <c r="L60" s="276">
        <v>99.3</v>
      </c>
      <c r="M60" s="276">
        <v>1.26562</v>
      </c>
    </row>
    <row r="61" spans="1:13">
      <c r="A61" s="267">
        <v>51</v>
      </c>
      <c r="B61" s="276" t="s">
        <v>318</v>
      </c>
      <c r="C61" s="277">
        <v>151</v>
      </c>
      <c r="D61" s="278">
        <v>152.08333333333334</v>
      </c>
      <c r="E61" s="278">
        <v>148.4666666666667</v>
      </c>
      <c r="F61" s="278">
        <v>145.93333333333337</v>
      </c>
      <c r="G61" s="278">
        <v>142.31666666666672</v>
      </c>
      <c r="H61" s="278">
        <v>154.61666666666667</v>
      </c>
      <c r="I61" s="278">
        <v>158.23333333333329</v>
      </c>
      <c r="J61" s="278">
        <v>160.76666666666665</v>
      </c>
      <c r="K61" s="276">
        <v>155.69999999999999</v>
      </c>
      <c r="L61" s="276">
        <v>149.55000000000001</v>
      </c>
      <c r="M61" s="276">
        <v>6.0635399999999997</v>
      </c>
    </row>
    <row r="62" spans="1:13">
      <c r="A62" s="267">
        <v>52</v>
      </c>
      <c r="B62" s="276" t="s">
        <v>233</v>
      </c>
      <c r="C62" s="277">
        <v>308.3</v>
      </c>
      <c r="D62" s="278">
        <v>309.08333333333331</v>
      </c>
      <c r="E62" s="278">
        <v>303.21666666666664</v>
      </c>
      <c r="F62" s="278">
        <v>298.13333333333333</v>
      </c>
      <c r="G62" s="278">
        <v>292.26666666666665</v>
      </c>
      <c r="H62" s="278">
        <v>314.16666666666663</v>
      </c>
      <c r="I62" s="278">
        <v>320.0333333333333</v>
      </c>
      <c r="J62" s="278">
        <v>325.11666666666662</v>
      </c>
      <c r="K62" s="276">
        <v>314.95</v>
      </c>
      <c r="L62" s="276">
        <v>304</v>
      </c>
      <c r="M62" s="276">
        <v>121.52352999999999</v>
      </c>
    </row>
    <row r="63" spans="1:13">
      <c r="A63" s="267">
        <v>53</v>
      </c>
      <c r="B63" s="276" t="s">
        <v>61</v>
      </c>
      <c r="C63" s="277">
        <v>45.05</v>
      </c>
      <c r="D63" s="278">
        <v>44.866666666666667</v>
      </c>
      <c r="E63" s="278">
        <v>43.983333333333334</v>
      </c>
      <c r="F63" s="278">
        <v>42.916666666666664</v>
      </c>
      <c r="G63" s="278">
        <v>42.033333333333331</v>
      </c>
      <c r="H63" s="278">
        <v>45.933333333333337</v>
      </c>
      <c r="I63" s="278">
        <v>46.816666666666677</v>
      </c>
      <c r="J63" s="278">
        <v>47.88333333333334</v>
      </c>
      <c r="K63" s="276">
        <v>45.75</v>
      </c>
      <c r="L63" s="276">
        <v>43.8</v>
      </c>
      <c r="M63" s="276">
        <v>383.65746000000001</v>
      </c>
    </row>
    <row r="64" spans="1:13">
      <c r="A64" s="267">
        <v>54</v>
      </c>
      <c r="B64" s="276" t="s">
        <v>62</v>
      </c>
      <c r="C64" s="277">
        <v>39.4</v>
      </c>
      <c r="D64" s="278">
        <v>39.6</v>
      </c>
      <c r="E64" s="278">
        <v>39</v>
      </c>
      <c r="F64" s="278">
        <v>38.6</v>
      </c>
      <c r="G64" s="278">
        <v>38</v>
      </c>
      <c r="H64" s="278">
        <v>40</v>
      </c>
      <c r="I64" s="278">
        <v>40.600000000000009</v>
      </c>
      <c r="J64" s="278">
        <v>41</v>
      </c>
      <c r="K64" s="276">
        <v>40.200000000000003</v>
      </c>
      <c r="L64" s="276">
        <v>39.200000000000003</v>
      </c>
      <c r="M64" s="276">
        <v>18.257459999999998</v>
      </c>
    </row>
    <row r="65" spans="1:13">
      <c r="A65" s="267">
        <v>55</v>
      </c>
      <c r="B65" s="276" t="s">
        <v>312</v>
      </c>
      <c r="C65" s="277">
        <v>1323.4</v>
      </c>
      <c r="D65" s="278">
        <v>1332.75</v>
      </c>
      <c r="E65" s="278">
        <v>1310.7</v>
      </c>
      <c r="F65" s="278">
        <v>1298</v>
      </c>
      <c r="G65" s="278">
        <v>1275.95</v>
      </c>
      <c r="H65" s="278">
        <v>1345.45</v>
      </c>
      <c r="I65" s="278">
        <v>1367.5000000000002</v>
      </c>
      <c r="J65" s="278">
        <v>1380.2</v>
      </c>
      <c r="K65" s="276">
        <v>1354.8</v>
      </c>
      <c r="L65" s="276">
        <v>1320.05</v>
      </c>
      <c r="M65" s="276">
        <v>0.14571999999999999</v>
      </c>
    </row>
    <row r="66" spans="1:13">
      <c r="A66" s="267">
        <v>56</v>
      </c>
      <c r="B66" s="276" t="s">
        <v>63</v>
      </c>
      <c r="C66" s="277">
        <v>1297.95</v>
      </c>
      <c r="D66" s="278">
        <v>1303.9166666666667</v>
      </c>
      <c r="E66" s="278">
        <v>1288.8333333333335</v>
      </c>
      <c r="F66" s="278">
        <v>1279.7166666666667</v>
      </c>
      <c r="G66" s="278">
        <v>1264.6333333333334</v>
      </c>
      <c r="H66" s="278">
        <v>1313.0333333333335</v>
      </c>
      <c r="I66" s="278">
        <v>1328.116666666667</v>
      </c>
      <c r="J66" s="278">
        <v>1337.2333333333336</v>
      </c>
      <c r="K66" s="276">
        <v>1319</v>
      </c>
      <c r="L66" s="276">
        <v>1294.8</v>
      </c>
      <c r="M66" s="276">
        <v>3.30267</v>
      </c>
    </row>
    <row r="67" spans="1:13">
      <c r="A67" s="267">
        <v>57</v>
      </c>
      <c r="B67" s="276" t="s">
        <v>320</v>
      </c>
      <c r="C67" s="277">
        <v>5381.15</v>
      </c>
      <c r="D67" s="278">
        <v>5391.9333333333334</v>
      </c>
      <c r="E67" s="278">
        <v>5319.2166666666672</v>
      </c>
      <c r="F67" s="278">
        <v>5257.2833333333338</v>
      </c>
      <c r="G67" s="278">
        <v>5184.5666666666675</v>
      </c>
      <c r="H67" s="278">
        <v>5453.8666666666668</v>
      </c>
      <c r="I67" s="278">
        <v>5526.5833333333321</v>
      </c>
      <c r="J67" s="278">
        <v>5588.5166666666664</v>
      </c>
      <c r="K67" s="276">
        <v>5464.65</v>
      </c>
      <c r="L67" s="276">
        <v>5330</v>
      </c>
      <c r="M67" s="276">
        <v>0.13821</v>
      </c>
    </row>
    <row r="68" spans="1:13">
      <c r="A68" s="267">
        <v>58</v>
      </c>
      <c r="B68" s="276" t="s">
        <v>234</v>
      </c>
      <c r="C68" s="277">
        <v>1182.1500000000001</v>
      </c>
      <c r="D68" s="278">
        <v>1188.2166666666667</v>
      </c>
      <c r="E68" s="278">
        <v>1171.0833333333335</v>
      </c>
      <c r="F68" s="278">
        <v>1160.0166666666669</v>
      </c>
      <c r="G68" s="278">
        <v>1142.8833333333337</v>
      </c>
      <c r="H68" s="278">
        <v>1199.2833333333333</v>
      </c>
      <c r="I68" s="278">
        <v>1216.4166666666665</v>
      </c>
      <c r="J68" s="278">
        <v>1227.4833333333331</v>
      </c>
      <c r="K68" s="276">
        <v>1205.3499999999999</v>
      </c>
      <c r="L68" s="276">
        <v>1177.1500000000001</v>
      </c>
      <c r="M68" s="276">
        <v>0.24332999999999999</v>
      </c>
    </row>
    <row r="69" spans="1:13">
      <c r="A69" s="267">
        <v>59</v>
      </c>
      <c r="B69" s="276" t="s">
        <v>321</v>
      </c>
      <c r="C69" s="277">
        <v>286.75</v>
      </c>
      <c r="D69" s="278">
        <v>288.25</v>
      </c>
      <c r="E69" s="278">
        <v>284.5</v>
      </c>
      <c r="F69" s="278">
        <v>282.25</v>
      </c>
      <c r="G69" s="278">
        <v>278.5</v>
      </c>
      <c r="H69" s="278">
        <v>290.5</v>
      </c>
      <c r="I69" s="278">
        <v>294.25</v>
      </c>
      <c r="J69" s="278">
        <v>296.5</v>
      </c>
      <c r="K69" s="276">
        <v>292</v>
      </c>
      <c r="L69" s="276">
        <v>286</v>
      </c>
      <c r="M69" s="276">
        <v>1.6956100000000001</v>
      </c>
    </row>
    <row r="70" spans="1:13">
      <c r="A70" s="267">
        <v>60</v>
      </c>
      <c r="B70" s="276" t="s">
        <v>65</v>
      </c>
      <c r="C70" s="277">
        <v>89.4</v>
      </c>
      <c r="D70" s="278">
        <v>89.55</v>
      </c>
      <c r="E70" s="278">
        <v>88.699999999999989</v>
      </c>
      <c r="F70" s="278">
        <v>87.999999999999986</v>
      </c>
      <c r="G70" s="278">
        <v>87.149999999999977</v>
      </c>
      <c r="H70" s="278">
        <v>90.25</v>
      </c>
      <c r="I70" s="278">
        <v>91.1</v>
      </c>
      <c r="J70" s="278">
        <v>91.800000000000011</v>
      </c>
      <c r="K70" s="276">
        <v>90.4</v>
      </c>
      <c r="L70" s="276">
        <v>88.85</v>
      </c>
      <c r="M70" s="276">
        <v>35.019939999999998</v>
      </c>
    </row>
    <row r="71" spans="1:13">
      <c r="A71" s="267">
        <v>61</v>
      </c>
      <c r="B71" s="276" t="s">
        <v>313</v>
      </c>
      <c r="C71" s="277">
        <v>616.5</v>
      </c>
      <c r="D71" s="278">
        <v>614.7833333333333</v>
      </c>
      <c r="E71" s="278">
        <v>609.71666666666658</v>
      </c>
      <c r="F71" s="278">
        <v>602.93333333333328</v>
      </c>
      <c r="G71" s="278">
        <v>597.86666666666656</v>
      </c>
      <c r="H71" s="278">
        <v>621.56666666666661</v>
      </c>
      <c r="I71" s="278">
        <v>626.63333333333321</v>
      </c>
      <c r="J71" s="278">
        <v>633.41666666666663</v>
      </c>
      <c r="K71" s="276">
        <v>619.85</v>
      </c>
      <c r="L71" s="276">
        <v>608</v>
      </c>
      <c r="M71" s="276">
        <v>1.26474</v>
      </c>
    </row>
    <row r="72" spans="1:13">
      <c r="A72" s="267">
        <v>62</v>
      </c>
      <c r="B72" s="276" t="s">
        <v>66</v>
      </c>
      <c r="C72" s="277">
        <v>632.1</v>
      </c>
      <c r="D72" s="278">
        <v>631.01666666666677</v>
      </c>
      <c r="E72" s="278">
        <v>625.48333333333358</v>
      </c>
      <c r="F72" s="278">
        <v>618.86666666666679</v>
      </c>
      <c r="G72" s="278">
        <v>613.3333333333336</v>
      </c>
      <c r="H72" s="278">
        <v>637.63333333333355</v>
      </c>
      <c r="I72" s="278">
        <v>643.16666666666663</v>
      </c>
      <c r="J72" s="278">
        <v>649.78333333333353</v>
      </c>
      <c r="K72" s="276">
        <v>636.54999999999995</v>
      </c>
      <c r="L72" s="276">
        <v>624.4</v>
      </c>
      <c r="M72" s="276">
        <v>9.6826399999999992</v>
      </c>
    </row>
    <row r="73" spans="1:13">
      <c r="A73" s="267">
        <v>63</v>
      </c>
      <c r="B73" s="276" t="s">
        <v>67</v>
      </c>
      <c r="C73" s="277">
        <v>458.35</v>
      </c>
      <c r="D73" s="278">
        <v>457.68333333333334</v>
      </c>
      <c r="E73" s="278">
        <v>453.16666666666669</v>
      </c>
      <c r="F73" s="278">
        <v>447.98333333333335</v>
      </c>
      <c r="G73" s="278">
        <v>443.4666666666667</v>
      </c>
      <c r="H73" s="278">
        <v>462.86666666666667</v>
      </c>
      <c r="I73" s="278">
        <v>467.38333333333333</v>
      </c>
      <c r="J73" s="278">
        <v>472.56666666666666</v>
      </c>
      <c r="K73" s="276">
        <v>462.2</v>
      </c>
      <c r="L73" s="276">
        <v>452.5</v>
      </c>
      <c r="M73" s="276">
        <v>17.707750000000001</v>
      </c>
    </row>
    <row r="74" spans="1:13">
      <c r="A74" s="267">
        <v>64</v>
      </c>
      <c r="B74" s="276" t="s">
        <v>1045</v>
      </c>
      <c r="C74" s="277">
        <v>8594.9500000000007</v>
      </c>
      <c r="D74" s="278">
        <v>8622.1500000000015</v>
      </c>
      <c r="E74" s="278">
        <v>8513.4500000000025</v>
      </c>
      <c r="F74" s="278">
        <v>8431.9500000000007</v>
      </c>
      <c r="G74" s="278">
        <v>8323.2500000000018</v>
      </c>
      <c r="H74" s="278">
        <v>8703.6500000000033</v>
      </c>
      <c r="I74" s="278">
        <v>8812.35</v>
      </c>
      <c r="J74" s="278">
        <v>8893.850000000004</v>
      </c>
      <c r="K74" s="276">
        <v>8730.85</v>
      </c>
      <c r="L74" s="276">
        <v>8540.65</v>
      </c>
      <c r="M74" s="276">
        <v>1.9300000000000001E-2</v>
      </c>
    </row>
    <row r="75" spans="1:13">
      <c r="A75" s="267">
        <v>65</v>
      </c>
      <c r="B75" s="276" t="s">
        <v>69</v>
      </c>
      <c r="C75" s="277">
        <v>454.6</v>
      </c>
      <c r="D75" s="278">
        <v>454.25</v>
      </c>
      <c r="E75" s="278">
        <v>447.8</v>
      </c>
      <c r="F75" s="278">
        <v>441</v>
      </c>
      <c r="G75" s="278">
        <v>434.55</v>
      </c>
      <c r="H75" s="278">
        <v>461.05</v>
      </c>
      <c r="I75" s="278">
        <v>467.50000000000006</v>
      </c>
      <c r="J75" s="278">
        <v>474.3</v>
      </c>
      <c r="K75" s="276">
        <v>460.7</v>
      </c>
      <c r="L75" s="276">
        <v>447.45</v>
      </c>
      <c r="M75" s="276">
        <v>160.36760000000001</v>
      </c>
    </row>
    <row r="76" spans="1:13" s="16" customFormat="1">
      <c r="A76" s="267">
        <v>66</v>
      </c>
      <c r="B76" s="276" t="s">
        <v>70</v>
      </c>
      <c r="C76" s="277">
        <v>27.95</v>
      </c>
      <c r="D76" s="278">
        <v>27.916666666666668</v>
      </c>
      <c r="E76" s="278">
        <v>27.633333333333336</v>
      </c>
      <c r="F76" s="278">
        <v>27.31666666666667</v>
      </c>
      <c r="G76" s="278">
        <v>27.033333333333339</v>
      </c>
      <c r="H76" s="278">
        <v>28.233333333333334</v>
      </c>
      <c r="I76" s="278">
        <v>28.516666666666666</v>
      </c>
      <c r="J76" s="278">
        <v>28.833333333333332</v>
      </c>
      <c r="K76" s="276">
        <v>28.2</v>
      </c>
      <c r="L76" s="276">
        <v>27.6</v>
      </c>
      <c r="M76" s="276">
        <v>151.16416000000001</v>
      </c>
    </row>
    <row r="77" spans="1:13" s="16" customFormat="1">
      <c r="A77" s="267">
        <v>67</v>
      </c>
      <c r="B77" s="276" t="s">
        <v>71</v>
      </c>
      <c r="C77" s="277">
        <v>406.9</v>
      </c>
      <c r="D77" s="278">
        <v>407.10000000000008</v>
      </c>
      <c r="E77" s="278">
        <v>401.40000000000015</v>
      </c>
      <c r="F77" s="278">
        <v>395.90000000000009</v>
      </c>
      <c r="G77" s="278">
        <v>390.20000000000016</v>
      </c>
      <c r="H77" s="278">
        <v>412.60000000000014</v>
      </c>
      <c r="I77" s="278">
        <v>418.30000000000007</v>
      </c>
      <c r="J77" s="278">
        <v>423.80000000000013</v>
      </c>
      <c r="K77" s="276">
        <v>412.8</v>
      </c>
      <c r="L77" s="276">
        <v>401.6</v>
      </c>
      <c r="M77" s="276">
        <v>43.500619999999998</v>
      </c>
    </row>
    <row r="78" spans="1:13" s="16" customFormat="1">
      <c r="A78" s="267">
        <v>68</v>
      </c>
      <c r="B78" s="276" t="s">
        <v>322</v>
      </c>
      <c r="C78" s="277">
        <v>639</v>
      </c>
      <c r="D78" s="278">
        <v>642.31666666666661</v>
      </c>
      <c r="E78" s="278">
        <v>632.28333333333319</v>
      </c>
      <c r="F78" s="278">
        <v>625.56666666666661</v>
      </c>
      <c r="G78" s="278">
        <v>615.53333333333319</v>
      </c>
      <c r="H78" s="278">
        <v>649.03333333333319</v>
      </c>
      <c r="I78" s="278">
        <v>659.06666666666649</v>
      </c>
      <c r="J78" s="278">
        <v>665.78333333333319</v>
      </c>
      <c r="K78" s="276">
        <v>652.35</v>
      </c>
      <c r="L78" s="276">
        <v>635.6</v>
      </c>
      <c r="M78" s="276">
        <v>2.3217300000000001</v>
      </c>
    </row>
    <row r="79" spans="1:13" s="16" customFormat="1">
      <c r="A79" s="267">
        <v>69</v>
      </c>
      <c r="B79" s="276" t="s">
        <v>324</v>
      </c>
      <c r="C79" s="277">
        <v>168.1</v>
      </c>
      <c r="D79" s="278">
        <v>166.71666666666667</v>
      </c>
      <c r="E79" s="278">
        <v>163.03333333333333</v>
      </c>
      <c r="F79" s="278">
        <v>157.96666666666667</v>
      </c>
      <c r="G79" s="278">
        <v>154.28333333333333</v>
      </c>
      <c r="H79" s="278">
        <v>171.78333333333333</v>
      </c>
      <c r="I79" s="278">
        <v>175.46666666666667</v>
      </c>
      <c r="J79" s="278">
        <v>180.53333333333333</v>
      </c>
      <c r="K79" s="276">
        <v>170.4</v>
      </c>
      <c r="L79" s="276">
        <v>161.65</v>
      </c>
      <c r="M79" s="276">
        <v>4.5931199999999999</v>
      </c>
    </row>
    <row r="80" spans="1:13" s="16" customFormat="1">
      <c r="A80" s="267">
        <v>70</v>
      </c>
      <c r="B80" s="276" t="s">
        <v>325</v>
      </c>
      <c r="C80" s="277">
        <v>3898.15</v>
      </c>
      <c r="D80" s="278">
        <v>3895.7833333333333</v>
      </c>
      <c r="E80" s="278">
        <v>3796.6666666666665</v>
      </c>
      <c r="F80" s="278">
        <v>3695.1833333333334</v>
      </c>
      <c r="G80" s="278">
        <v>3596.0666666666666</v>
      </c>
      <c r="H80" s="278">
        <v>3997.2666666666664</v>
      </c>
      <c r="I80" s="278">
        <v>4096.3833333333332</v>
      </c>
      <c r="J80" s="278">
        <v>4197.8666666666668</v>
      </c>
      <c r="K80" s="276">
        <v>3994.9</v>
      </c>
      <c r="L80" s="276">
        <v>3794.3</v>
      </c>
      <c r="M80" s="276">
        <v>0.85248000000000002</v>
      </c>
    </row>
    <row r="81" spans="1:13" s="16" customFormat="1">
      <c r="A81" s="267">
        <v>71</v>
      </c>
      <c r="B81" s="276" t="s">
        <v>326</v>
      </c>
      <c r="C81" s="277">
        <v>630.9</v>
      </c>
      <c r="D81" s="278">
        <v>632.63333333333333</v>
      </c>
      <c r="E81" s="278">
        <v>623.26666666666665</v>
      </c>
      <c r="F81" s="278">
        <v>615.63333333333333</v>
      </c>
      <c r="G81" s="278">
        <v>606.26666666666665</v>
      </c>
      <c r="H81" s="278">
        <v>640.26666666666665</v>
      </c>
      <c r="I81" s="278">
        <v>649.63333333333321</v>
      </c>
      <c r="J81" s="278">
        <v>657.26666666666665</v>
      </c>
      <c r="K81" s="276">
        <v>642</v>
      </c>
      <c r="L81" s="276">
        <v>625</v>
      </c>
      <c r="M81" s="276">
        <v>0.53666000000000003</v>
      </c>
    </row>
    <row r="82" spans="1:13" s="16" customFormat="1">
      <c r="A82" s="267">
        <v>72</v>
      </c>
      <c r="B82" s="276" t="s">
        <v>327</v>
      </c>
      <c r="C82" s="277">
        <v>62.3</v>
      </c>
      <c r="D82" s="278">
        <v>62.300000000000004</v>
      </c>
      <c r="E82" s="278">
        <v>61.600000000000009</v>
      </c>
      <c r="F82" s="278">
        <v>60.900000000000006</v>
      </c>
      <c r="G82" s="278">
        <v>60.20000000000001</v>
      </c>
      <c r="H82" s="278">
        <v>63.000000000000007</v>
      </c>
      <c r="I82" s="278">
        <v>63.70000000000001</v>
      </c>
      <c r="J82" s="278">
        <v>64.400000000000006</v>
      </c>
      <c r="K82" s="276">
        <v>63</v>
      </c>
      <c r="L82" s="276">
        <v>61.6</v>
      </c>
      <c r="M82" s="276">
        <v>5.54291</v>
      </c>
    </row>
    <row r="83" spans="1:13" s="16" customFormat="1">
      <c r="A83" s="267">
        <v>73</v>
      </c>
      <c r="B83" s="276" t="s">
        <v>72</v>
      </c>
      <c r="C83" s="277">
        <v>11820.8</v>
      </c>
      <c r="D83" s="278">
        <v>11814.5</v>
      </c>
      <c r="E83" s="278">
        <v>11556.3</v>
      </c>
      <c r="F83" s="278">
        <v>11291.8</v>
      </c>
      <c r="G83" s="278">
        <v>11033.599999999999</v>
      </c>
      <c r="H83" s="278">
        <v>12079</v>
      </c>
      <c r="I83" s="278">
        <v>12337.2</v>
      </c>
      <c r="J83" s="278">
        <v>12601.7</v>
      </c>
      <c r="K83" s="276">
        <v>12072.7</v>
      </c>
      <c r="L83" s="276">
        <v>11550</v>
      </c>
      <c r="M83" s="276">
        <v>0.59567999999999999</v>
      </c>
    </row>
    <row r="84" spans="1:13" s="16" customFormat="1">
      <c r="A84" s="267">
        <v>74</v>
      </c>
      <c r="B84" s="276" t="s">
        <v>74</v>
      </c>
      <c r="C84" s="277">
        <v>350.85</v>
      </c>
      <c r="D84" s="278">
        <v>351.95</v>
      </c>
      <c r="E84" s="278">
        <v>347.4</v>
      </c>
      <c r="F84" s="278">
        <v>343.95</v>
      </c>
      <c r="G84" s="278">
        <v>339.4</v>
      </c>
      <c r="H84" s="278">
        <v>355.4</v>
      </c>
      <c r="I84" s="278">
        <v>359.95000000000005</v>
      </c>
      <c r="J84" s="278">
        <v>363.4</v>
      </c>
      <c r="K84" s="276">
        <v>356.5</v>
      </c>
      <c r="L84" s="276">
        <v>348.5</v>
      </c>
      <c r="M84" s="276">
        <v>66.611459999999994</v>
      </c>
    </row>
    <row r="85" spans="1:13" s="16" customFormat="1">
      <c r="A85" s="267">
        <v>75</v>
      </c>
      <c r="B85" s="276" t="s">
        <v>328</v>
      </c>
      <c r="C85" s="277">
        <v>182.7</v>
      </c>
      <c r="D85" s="278">
        <v>181.61666666666665</v>
      </c>
      <c r="E85" s="278">
        <v>179.1333333333333</v>
      </c>
      <c r="F85" s="278">
        <v>175.56666666666666</v>
      </c>
      <c r="G85" s="278">
        <v>173.08333333333331</v>
      </c>
      <c r="H85" s="278">
        <v>185.18333333333328</v>
      </c>
      <c r="I85" s="278">
        <v>187.66666666666663</v>
      </c>
      <c r="J85" s="278">
        <v>191.23333333333326</v>
      </c>
      <c r="K85" s="276">
        <v>184.1</v>
      </c>
      <c r="L85" s="276">
        <v>178.05</v>
      </c>
      <c r="M85" s="276">
        <v>0.60435000000000005</v>
      </c>
    </row>
    <row r="86" spans="1:13" s="16" customFormat="1">
      <c r="A86" s="267">
        <v>76</v>
      </c>
      <c r="B86" s="276" t="s">
        <v>75</v>
      </c>
      <c r="C86" s="277">
        <v>3403.65</v>
      </c>
      <c r="D86" s="278">
        <v>3416.9666666666667</v>
      </c>
      <c r="E86" s="278">
        <v>3376.6833333333334</v>
      </c>
      <c r="F86" s="278">
        <v>3349.7166666666667</v>
      </c>
      <c r="G86" s="278">
        <v>3309.4333333333334</v>
      </c>
      <c r="H86" s="278">
        <v>3443.9333333333334</v>
      </c>
      <c r="I86" s="278">
        <v>3484.2166666666672</v>
      </c>
      <c r="J86" s="278">
        <v>3511.1833333333334</v>
      </c>
      <c r="K86" s="276">
        <v>3457.25</v>
      </c>
      <c r="L86" s="276">
        <v>3390</v>
      </c>
      <c r="M86" s="276">
        <v>6.2329999999999997</v>
      </c>
    </row>
    <row r="87" spans="1:13" s="16" customFormat="1">
      <c r="A87" s="267">
        <v>77</v>
      </c>
      <c r="B87" s="276" t="s">
        <v>314</v>
      </c>
      <c r="C87" s="277">
        <v>478.2</v>
      </c>
      <c r="D87" s="278">
        <v>482.98333333333335</v>
      </c>
      <c r="E87" s="278">
        <v>468.26666666666671</v>
      </c>
      <c r="F87" s="278">
        <v>458.33333333333337</v>
      </c>
      <c r="G87" s="278">
        <v>443.61666666666673</v>
      </c>
      <c r="H87" s="278">
        <v>492.91666666666669</v>
      </c>
      <c r="I87" s="278">
        <v>507.63333333333338</v>
      </c>
      <c r="J87" s="278">
        <v>517.56666666666661</v>
      </c>
      <c r="K87" s="276">
        <v>497.7</v>
      </c>
      <c r="L87" s="276">
        <v>473.05</v>
      </c>
      <c r="M87" s="276">
        <v>3.3893300000000002</v>
      </c>
    </row>
    <row r="88" spans="1:13" s="16" customFormat="1">
      <c r="A88" s="267">
        <v>78</v>
      </c>
      <c r="B88" s="276" t="s">
        <v>323</v>
      </c>
      <c r="C88" s="277">
        <v>180.65</v>
      </c>
      <c r="D88" s="278">
        <v>179.63333333333333</v>
      </c>
      <c r="E88" s="278">
        <v>177.01666666666665</v>
      </c>
      <c r="F88" s="278">
        <v>173.38333333333333</v>
      </c>
      <c r="G88" s="278">
        <v>170.76666666666665</v>
      </c>
      <c r="H88" s="278">
        <v>183.26666666666665</v>
      </c>
      <c r="I88" s="278">
        <v>185.88333333333333</v>
      </c>
      <c r="J88" s="278">
        <v>189.51666666666665</v>
      </c>
      <c r="K88" s="276">
        <v>182.25</v>
      </c>
      <c r="L88" s="276">
        <v>176</v>
      </c>
      <c r="M88" s="276">
        <v>4.3649699999999996</v>
      </c>
    </row>
    <row r="89" spans="1:13" s="16" customFormat="1">
      <c r="A89" s="267">
        <v>79</v>
      </c>
      <c r="B89" s="276" t="s">
        <v>76</v>
      </c>
      <c r="C89" s="277">
        <v>437.65</v>
      </c>
      <c r="D89" s="278">
        <v>439.2166666666667</v>
      </c>
      <c r="E89" s="278">
        <v>414.43333333333339</v>
      </c>
      <c r="F89" s="278">
        <v>391.2166666666667</v>
      </c>
      <c r="G89" s="278">
        <v>366.43333333333339</v>
      </c>
      <c r="H89" s="278">
        <v>462.43333333333339</v>
      </c>
      <c r="I89" s="278">
        <v>487.2166666666667</v>
      </c>
      <c r="J89" s="278">
        <v>510.43333333333339</v>
      </c>
      <c r="K89" s="276">
        <v>464</v>
      </c>
      <c r="L89" s="276">
        <v>416</v>
      </c>
      <c r="M89" s="276">
        <v>302.18448000000001</v>
      </c>
    </row>
    <row r="90" spans="1:13" s="16" customFormat="1">
      <c r="A90" s="267">
        <v>80</v>
      </c>
      <c r="B90" s="276" t="s">
        <v>77</v>
      </c>
      <c r="C90" s="277">
        <v>88.6</v>
      </c>
      <c r="D90" s="278">
        <v>88.36666666666666</v>
      </c>
      <c r="E90" s="278">
        <v>87.433333333333323</v>
      </c>
      <c r="F90" s="278">
        <v>86.266666666666666</v>
      </c>
      <c r="G90" s="278">
        <v>85.333333333333329</v>
      </c>
      <c r="H90" s="278">
        <v>89.533333333333317</v>
      </c>
      <c r="I90" s="278">
        <v>90.466666666666654</v>
      </c>
      <c r="J90" s="278">
        <v>91.633333333333312</v>
      </c>
      <c r="K90" s="276">
        <v>89.3</v>
      </c>
      <c r="L90" s="276">
        <v>87.2</v>
      </c>
      <c r="M90" s="276">
        <v>61.124899999999997</v>
      </c>
    </row>
    <row r="91" spans="1:13" s="16" customFormat="1">
      <c r="A91" s="267">
        <v>81</v>
      </c>
      <c r="B91" s="276" t="s">
        <v>332</v>
      </c>
      <c r="C91" s="277">
        <v>462.95</v>
      </c>
      <c r="D91" s="278">
        <v>465.81666666666666</v>
      </c>
      <c r="E91" s="278">
        <v>457.13333333333333</v>
      </c>
      <c r="F91" s="278">
        <v>451.31666666666666</v>
      </c>
      <c r="G91" s="278">
        <v>442.63333333333333</v>
      </c>
      <c r="H91" s="278">
        <v>471.63333333333333</v>
      </c>
      <c r="I91" s="278">
        <v>480.31666666666661</v>
      </c>
      <c r="J91" s="278">
        <v>486.13333333333333</v>
      </c>
      <c r="K91" s="276">
        <v>474.5</v>
      </c>
      <c r="L91" s="276">
        <v>460</v>
      </c>
      <c r="M91" s="276">
        <v>2.4113699999999998</v>
      </c>
    </row>
    <row r="92" spans="1:13" s="16" customFormat="1">
      <c r="A92" s="267">
        <v>82</v>
      </c>
      <c r="B92" s="276" t="s">
        <v>333</v>
      </c>
      <c r="C92" s="277">
        <v>487.9</v>
      </c>
      <c r="D92" s="278">
        <v>490.84999999999997</v>
      </c>
      <c r="E92" s="278">
        <v>483.34999999999991</v>
      </c>
      <c r="F92" s="278">
        <v>478.79999999999995</v>
      </c>
      <c r="G92" s="278">
        <v>471.2999999999999</v>
      </c>
      <c r="H92" s="278">
        <v>495.39999999999992</v>
      </c>
      <c r="I92" s="278">
        <v>502.90000000000003</v>
      </c>
      <c r="J92" s="278">
        <v>507.44999999999993</v>
      </c>
      <c r="K92" s="276">
        <v>498.35</v>
      </c>
      <c r="L92" s="276">
        <v>486.3</v>
      </c>
      <c r="M92" s="276">
        <v>0.89509000000000005</v>
      </c>
    </row>
    <row r="93" spans="1:13" s="16" customFormat="1">
      <c r="A93" s="267">
        <v>83</v>
      </c>
      <c r="B93" s="276" t="s">
        <v>335</v>
      </c>
      <c r="C93" s="277">
        <v>301.60000000000002</v>
      </c>
      <c r="D93" s="278">
        <v>299.86666666666667</v>
      </c>
      <c r="E93" s="278">
        <v>296.73333333333335</v>
      </c>
      <c r="F93" s="278">
        <v>291.86666666666667</v>
      </c>
      <c r="G93" s="278">
        <v>288.73333333333335</v>
      </c>
      <c r="H93" s="278">
        <v>304.73333333333335</v>
      </c>
      <c r="I93" s="278">
        <v>307.86666666666667</v>
      </c>
      <c r="J93" s="278">
        <v>312.73333333333335</v>
      </c>
      <c r="K93" s="276">
        <v>303</v>
      </c>
      <c r="L93" s="276">
        <v>295</v>
      </c>
      <c r="M93" s="276">
        <v>5.8041400000000003</v>
      </c>
    </row>
    <row r="94" spans="1:13" s="16" customFormat="1">
      <c r="A94" s="267">
        <v>84</v>
      </c>
      <c r="B94" s="276" t="s">
        <v>329</v>
      </c>
      <c r="C94" s="277">
        <v>304.5</v>
      </c>
      <c r="D94" s="278">
        <v>306.15000000000003</v>
      </c>
      <c r="E94" s="278">
        <v>300.85000000000008</v>
      </c>
      <c r="F94" s="278">
        <v>297.20000000000005</v>
      </c>
      <c r="G94" s="278">
        <v>291.90000000000009</v>
      </c>
      <c r="H94" s="278">
        <v>309.80000000000007</v>
      </c>
      <c r="I94" s="278">
        <v>315.10000000000002</v>
      </c>
      <c r="J94" s="278">
        <v>318.75000000000006</v>
      </c>
      <c r="K94" s="276">
        <v>311.45</v>
      </c>
      <c r="L94" s="276">
        <v>302.5</v>
      </c>
      <c r="M94" s="276">
        <v>1.3927700000000001</v>
      </c>
    </row>
    <row r="95" spans="1:13" s="16" customFormat="1">
      <c r="A95" s="267">
        <v>85</v>
      </c>
      <c r="B95" s="276" t="s">
        <v>78</v>
      </c>
      <c r="C95" s="277">
        <v>111.95</v>
      </c>
      <c r="D95" s="278">
        <v>111.95</v>
      </c>
      <c r="E95" s="278">
        <v>111</v>
      </c>
      <c r="F95" s="278">
        <v>110.05</v>
      </c>
      <c r="G95" s="278">
        <v>109.1</v>
      </c>
      <c r="H95" s="278">
        <v>112.9</v>
      </c>
      <c r="I95" s="278">
        <v>113.85000000000002</v>
      </c>
      <c r="J95" s="278">
        <v>114.80000000000001</v>
      </c>
      <c r="K95" s="276">
        <v>112.9</v>
      </c>
      <c r="L95" s="276">
        <v>111</v>
      </c>
      <c r="M95" s="276">
        <v>7.6975699999999998</v>
      </c>
    </row>
    <row r="96" spans="1:13" s="16" customFormat="1">
      <c r="A96" s="267">
        <v>86</v>
      </c>
      <c r="B96" s="276" t="s">
        <v>330</v>
      </c>
      <c r="C96" s="277">
        <v>241.25</v>
      </c>
      <c r="D96" s="278">
        <v>241.63333333333333</v>
      </c>
      <c r="E96" s="278">
        <v>233.61666666666665</v>
      </c>
      <c r="F96" s="278">
        <v>225.98333333333332</v>
      </c>
      <c r="G96" s="278">
        <v>217.96666666666664</v>
      </c>
      <c r="H96" s="278">
        <v>249.26666666666665</v>
      </c>
      <c r="I96" s="278">
        <v>257.2833333333333</v>
      </c>
      <c r="J96" s="278">
        <v>264.91666666666663</v>
      </c>
      <c r="K96" s="276">
        <v>249.65</v>
      </c>
      <c r="L96" s="276">
        <v>234</v>
      </c>
      <c r="M96" s="276">
        <v>2.4181699999999999</v>
      </c>
    </row>
    <row r="97" spans="1:13" s="16" customFormat="1">
      <c r="A97" s="267">
        <v>87</v>
      </c>
      <c r="B97" s="276" t="s">
        <v>338</v>
      </c>
      <c r="C97" s="277">
        <v>463.1</v>
      </c>
      <c r="D97" s="278">
        <v>465.7</v>
      </c>
      <c r="E97" s="278">
        <v>459.4</v>
      </c>
      <c r="F97" s="278">
        <v>455.7</v>
      </c>
      <c r="G97" s="278">
        <v>449.4</v>
      </c>
      <c r="H97" s="278">
        <v>469.4</v>
      </c>
      <c r="I97" s="278">
        <v>475.70000000000005</v>
      </c>
      <c r="J97" s="278">
        <v>479.4</v>
      </c>
      <c r="K97" s="276">
        <v>472</v>
      </c>
      <c r="L97" s="276">
        <v>462</v>
      </c>
      <c r="M97" s="276">
        <v>3.9178099999999998</v>
      </c>
    </row>
    <row r="98" spans="1:13" s="16" customFormat="1">
      <c r="A98" s="267">
        <v>88</v>
      </c>
      <c r="B98" s="276" t="s">
        <v>336</v>
      </c>
      <c r="C98" s="277">
        <v>1120.6500000000001</v>
      </c>
      <c r="D98" s="278">
        <v>1132.2666666666667</v>
      </c>
      <c r="E98" s="278">
        <v>1094.5333333333333</v>
      </c>
      <c r="F98" s="278">
        <v>1068.4166666666667</v>
      </c>
      <c r="G98" s="278">
        <v>1030.6833333333334</v>
      </c>
      <c r="H98" s="278">
        <v>1158.3833333333332</v>
      </c>
      <c r="I98" s="278">
        <v>1196.1166666666663</v>
      </c>
      <c r="J98" s="278">
        <v>1222.2333333333331</v>
      </c>
      <c r="K98" s="276">
        <v>1170</v>
      </c>
      <c r="L98" s="276">
        <v>1106.1500000000001</v>
      </c>
      <c r="M98" s="276">
        <v>3.74824</v>
      </c>
    </row>
    <row r="99" spans="1:13" s="16" customFormat="1">
      <c r="A99" s="267">
        <v>89</v>
      </c>
      <c r="B99" s="276" t="s">
        <v>337</v>
      </c>
      <c r="C99" s="277">
        <v>11.1</v>
      </c>
      <c r="D99" s="278">
        <v>11.066666666666668</v>
      </c>
      <c r="E99" s="278">
        <v>10.983333333333336</v>
      </c>
      <c r="F99" s="278">
        <v>10.866666666666667</v>
      </c>
      <c r="G99" s="278">
        <v>10.783333333333335</v>
      </c>
      <c r="H99" s="278">
        <v>11.183333333333337</v>
      </c>
      <c r="I99" s="278">
        <v>11.266666666666669</v>
      </c>
      <c r="J99" s="278">
        <v>11.383333333333338</v>
      </c>
      <c r="K99" s="276">
        <v>11.15</v>
      </c>
      <c r="L99" s="276">
        <v>10.95</v>
      </c>
      <c r="M99" s="276">
        <v>25.541049999999998</v>
      </c>
    </row>
    <row r="100" spans="1:13" s="16" customFormat="1">
      <c r="A100" s="267">
        <v>90</v>
      </c>
      <c r="B100" s="276" t="s">
        <v>339</v>
      </c>
      <c r="C100" s="277">
        <v>178.45</v>
      </c>
      <c r="D100" s="278">
        <v>179.75</v>
      </c>
      <c r="E100" s="278">
        <v>176.05</v>
      </c>
      <c r="F100" s="278">
        <v>173.65</v>
      </c>
      <c r="G100" s="278">
        <v>169.95000000000002</v>
      </c>
      <c r="H100" s="278">
        <v>182.15</v>
      </c>
      <c r="I100" s="278">
        <v>185.85</v>
      </c>
      <c r="J100" s="278">
        <v>188.25</v>
      </c>
      <c r="K100" s="276">
        <v>183.45</v>
      </c>
      <c r="L100" s="276">
        <v>177.35</v>
      </c>
      <c r="M100" s="276">
        <v>1.0928</v>
      </c>
    </row>
    <row r="101" spans="1:13">
      <c r="A101" s="267">
        <v>91</v>
      </c>
      <c r="B101" s="276" t="s">
        <v>80</v>
      </c>
      <c r="C101" s="277">
        <v>305.35000000000002</v>
      </c>
      <c r="D101" s="278">
        <v>306.05</v>
      </c>
      <c r="E101" s="278">
        <v>303.20000000000005</v>
      </c>
      <c r="F101" s="278">
        <v>301.05</v>
      </c>
      <c r="G101" s="278">
        <v>298.20000000000005</v>
      </c>
      <c r="H101" s="278">
        <v>308.20000000000005</v>
      </c>
      <c r="I101" s="278">
        <v>311.05000000000007</v>
      </c>
      <c r="J101" s="278">
        <v>313.20000000000005</v>
      </c>
      <c r="K101" s="276">
        <v>308.89999999999998</v>
      </c>
      <c r="L101" s="276">
        <v>303.89999999999998</v>
      </c>
      <c r="M101" s="276">
        <v>2.8244099999999999</v>
      </c>
    </row>
    <row r="102" spans="1:13">
      <c r="A102" s="267">
        <v>92</v>
      </c>
      <c r="B102" s="276" t="s">
        <v>340</v>
      </c>
      <c r="C102" s="277">
        <v>2701.1</v>
      </c>
      <c r="D102" s="278">
        <v>2690.7333333333336</v>
      </c>
      <c r="E102" s="278">
        <v>2661.4666666666672</v>
      </c>
      <c r="F102" s="278">
        <v>2621.8333333333335</v>
      </c>
      <c r="G102" s="278">
        <v>2592.5666666666671</v>
      </c>
      <c r="H102" s="278">
        <v>2730.3666666666672</v>
      </c>
      <c r="I102" s="278">
        <v>2759.6333333333337</v>
      </c>
      <c r="J102" s="278">
        <v>2799.2666666666673</v>
      </c>
      <c r="K102" s="276">
        <v>2720</v>
      </c>
      <c r="L102" s="276">
        <v>2651.1</v>
      </c>
      <c r="M102" s="276">
        <v>4.3929999999999997E-2</v>
      </c>
    </row>
    <row r="103" spans="1:13">
      <c r="A103" s="267">
        <v>93</v>
      </c>
      <c r="B103" s="276" t="s">
        <v>81</v>
      </c>
      <c r="C103" s="277">
        <v>568.25</v>
      </c>
      <c r="D103" s="278">
        <v>571.0333333333333</v>
      </c>
      <c r="E103" s="278">
        <v>563.21666666666658</v>
      </c>
      <c r="F103" s="278">
        <v>558.18333333333328</v>
      </c>
      <c r="G103" s="278">
        <v>550.36666666666656</v>
      </c>
      <c r="H103" s="278">
        <v>576.06666666666661</v>
      </c>
      <c r="I103" s="278">
        <v>583.88333333333321</v>
      </c>
      <c r="J103" s="278">
        <v>588.91666666666663</v>
      </c>
      <c r="K103" s="276">
        <v>578.85</v>
      </c>
      <c r="L103" s="276">
        <v>566</v>
      </c>
      <c r="M103" s="276">
        <v>1.1705399999999999</v>
      </c>
    </row>
    <row r="104" spans="1:13">
      <c r="A104" s="267">
        <v>94</v>
      </c>
      <c r="B104" s="276" t="s">
        <v>334</v>
      </c>
      <c r="C104" s="277">
        <v>248.3</v>
      </c>
      <c r="D104" s="278">
        <v>249.56666666666669</v>
      </c>
      <c r="E104" s="278">
        <v>246.73333333333338</v>
      </c>
      <c r="F104" s="278">
        <v>245.16666666666669</v>
      </c>
      <c r="G104" s="278">
        <v>242.33333333333337</v>
      </c>
      <c r="H104" s="278">
        <v>251.13333333333338</v>
      </c>
      <c r="I104" s="278">
        <v>253.9666666666667</v>
      </c>
      <c r="J104" s="278">
        <v>255.53333333333339</v>
      </c>
      <c r="K104" s="276">
        <v>252.4</v>
      </c>
      <c r="L104" s="276">
        <v>248</v>
      </c>
      <c r="M104" s="276">
        <v>2.1502500000000002</v>
      </c>
    </row>
    <row r="105" spans="1:13">
      <c r="A105" s="267">
        <v>95</v>
      </c>
      <c r="B105" s="276" t="s">
        <v>342</v>
      </c>
      <c r="C105" s="277">
        <v>161.65</v>
      </c>
      <c r="D105" s="278">
        <v>160.9</v>
      </c>
      <c r="E105" s="278">
        <v>158.9</v>
      </c>
      <c r="F105" s="278">
        <v>156.15</v>
      </c>
      <c r="G105" s="278">
        <v>154.15</v>
      </c>
      <c r="H105" s="278">
        <v>163.65</v>
      </c>
      <c r="I105" s="278">
        <v>165.65</v>
      </c>
      <c r="J105" s="278">
        <v>168.4</v>
      </c>
      <c r="K105" s="276">
        <v>162.9</v>
      </c>
      <c r="L105" s="276">
        <v>158.15</v>
      </c>
      <c r="M105" s="276">
        <v>6.4114399999999998</v>
      </c>
    </row>
    <row r="106" spans="1:13">
      <c r="A106" s="267">
        <v>96</v>
      </c>
      <c r="B106" s="276" t="s">
        <v>343</v>
      </c>
      <c r="C106" s="277">
        <v>74.099999999999994</v>
      </c>
      <c r="D106" s="278">
        <v>74.766666666666666</v>
      </c>
      <c r="E106" s="278">
        <v>72.933333333333337</v>
      </c>
      <c r="F106" s="278">
        <v>71.766666666666666</v>
      </c>
      <c r="G106" s="278">
        <v>69.933333333333337</v>
      </c>
      <c r="H106" s="278">
        <v>75.933333333333337</v>
      </c>
      <c r="I106" s="278">
        <v>77.76666666666668</v>
      </c>
      <c r="J106" s="278">
        <v>78.933333333333337</v>
      </c>
      <c r="K106" s="276">
        <v>76.599999999999994</v>
      </c>
      <c r="L106" s="276">
        <v>73.599999999999994</v>
      </c>
      <c r="M106" s="276">
        <v>4.5322699999999996</v>
      </c>
    </row>
    <row r="107" spans="1:13">
      <c r="A107" s="267">
        <v>97</v>
      </c>
      <c r="B107" s="276" t="s">
        <v>82</v>
      </c>
      <c r="C107" s="277">
        <v>296.55</v>
      </c>
      <c r="D107" s="278">
        <v>294.63333333333333</v>
      </c>
      <c r="E107" s="278">
        <v>289.56666666666666</v>
      </c>
      <c r="F107" s="278">
        <v>282.58333333333331</v>
      </c>
      <c r="G107" s="278">
        <v>277.51666666666665</v>
      </c>
      <c r="H107" s="278">
        <v>301.61666666666667</v>
      </c>
      <c r="I107" s="278">
        <v>306.68333333333328</v>
      </c>
      <c r="J107" s="278">
        <v>313.66666666666669</v>
      </c>
      <c r="K107" s="276">
        <v>299.7</v>
      </c>
      <c r="L107" s="276">
        <v>287.64999999999998</v>
      </c>
      <c r="M107" s="276">
        <v>69.567589999999996</v>
      </c>
    </row>
    <row r="108" spans="1:13">
      <c r="A108" s="267">
        <v>98</v>
      </c>
      <c r="B108" s="284" t="s">
        <v>344</v>
      </c>
      <c r="C108" s="277">
        <v>411.9</v>
      </c>
      <c r="D108" s="278">
        <v>411.48333333333335</v>
      </c>
      <c r="E108" s="278">
        <v>404.9666666666667</v>
      </c>
      <c r="F108" s="278">
        <v>398.03333333333336</v>
      </c>
      <c r="G108" s="278">
        <v>391.51666666666671</v>
      </c>
      <c r="H108" s="278">
        <v>418.41666666666669</v>
      </c>
      <c r="I108" s="278">
        <v>424.93333333333334</v>
      </c>
      <c r="J108" s="278">
        <v>431.86666666666667</v>
      </c>
      <c r="K108" s="276">
        <v>418</v>
      </c>
      <c r="L108" s="276">
        <v>404.55</v>
      </c>
      <c r="M108" s="276">
        <v>0.50863000000000003</v>
      </c>
    </row>
    <row r="109" spans="1:13">
      <c r="A109" s="267">
        <v>99</v>
      </c>
      <c r="B109" s="276" t="s">
        <v>83</v>
      </c>
      <c r="C109" s="277">
        <v>759.3</v>
      </c>
      <c r="D109" s="278">
        <v>760.19999999999993</v>
      </c>
      <c r="E109" s="278">
        <v>749.84999999999991</v>
      </c>
      <c r="F109" s="278">
        <v>740.4</v>
      </c>
      <c r="G109" s="278">
        <v>730.05</v>
      </c>
      <c r="H109" s="278">
        <v>769.64999999999986</v>
      </c>
      <c r="I109" s="278">
        <v>780</v>
      </c>
      <c r="J109" s="278">
        <v>789.44999999999982</v>
      </c>
      <c r="K109" s="276">
        <v>770.55</v>
      </c>
      <c r="L109" s="276">
        <v>750.75</v>
      </c>
      <c r="M109" s="276">
        <v>53.904670000000003</v>
      </c>
    </row>
    <row r="110" spans="1:13">
      <c r="A110" s="267">
        <v>100</v>
      </c>
      <c r="B110" s="276" t="s">
        <v>84</v>
      </c>
      <c r="C110" s="277">
        <v>116.5</v>
      </c>
      <c r="D110" s="278">
        <v>116.45</v>
      </c>
      <c r="E110" s="278">
        <v>115.65</v>
      </c>
      <c r="F110" s="278">
        <v>114.8</v>
      </c>
      <c r="G110" s="278">
        <v>114</v>
      </c>
      <c r="H110" s="278">
        <v>117.30000000000001</v>
      </c>
      <c r="I110" s="278">
        <v>118.1</v>
      </c>
      <c r="J110" s="278">
        <v>118.95000000000002</v>
      </c>
      <c r="K110" s="276">
        <v>117.25</v>
      </c>
      <c r="L110" s="276">
        <v>115.6</v>
      </c>
      <c r="M110" s="276">
        <v>123.19486000000001</v>
      </c>
    </row>
    <row r="111" spans="1:13">
      <c r="A111" s="267">
        <v>101</v>
      </c>
      <c r="B111" s="276" t="s">
        <v>345</v>
      </c>
      <c r="C111" s="277">
        <v>336</v>
      </c>
      <c r="D111" s="278">
        <v>338.46666666666664</v>
      </c>
      <c r="E111" s="278">
        <v>332.93333333333328</v>
      </c>
      <c r="F111" s="278">
        <v>329.86666666666662</v>
      </c>
      <c r="G111" s="278">
        <v>324.33333333333326</v>
      </c>
      <c r="H111" s="278">
        <v>341.5333333333333</v>
      </c>
      <c r="I111" s="278">
        <v>347.06666666666672</v>
      </c>
      <c r="J111" s="278">
        <v>350.13333333333333</v>
      </c>
      <c r="K111" s="276">
        <v>344</v>
      </c>
      <c r="L111" s="276">
        <v>335.4</v>
      </c>
      <c r="M111" s="276">
        <v>1.29223</v>
      </c>
    </row>
    <row r="112" spans="1:13">
      <c r="A112" s="267">
        <v>102</v>
      </c>
      <c r="B112" s="276" t="s">
        <v>3634</v>
      </c>
      <c r="C112" s="277">
        <v>2129.5500000000002</v>
      </c>
      <c r="D112" s="278">
        <v>2126.1833333333334</v>
      </c>
      <c r="E112" s="278">
        <v>2080.8666666666668</v>
      </c>
      <c r="F112" s="278">
        <v>2032.1833333333334</v>
      </c>
      <c r="G112" s="278">
        <v>1986.8666666666668</v>
      </c>
      <c r="H112" s="278">
        <v>2174.8666666666668</v>
      </c>
      <c r="I112" s="278">
        <v>2220.1833333333334</v>
      </c>
      <c r="J112" s="278">
        <v>2268.8666666666668</v>
      </c>
      <c r="K112" s="276">
        <v>2171.5</v>
      </c>
      <c r="L112" s="276">
        <v>2077.5</v>
      </c>
      <c r="M112" s="276">
        <v>6.8857299999999997</v>
      </c>
    </row>
    <row r="113" spans="1:13">
      <c r="A113" s="267">
        <v>103</v>
      </c>
      <c r="B113" s="276" t="s">
        <v>85</v>
      </c>
      <c r="C113" s="277">
        <v>1489.65</v>
      </c>
      <c r="D113" s="278">
        <v>1500.9333333333334</v>
      </c>
      <c r="E113" s="278">
        <v>1473.7166666666667</v>
      </c>
      <c r="F113" s="278">
        <v>1457.7833333333333</v>
      </c>
      <c r="G113" s="278">
        <v>1430.5666666666666</v>
      </c>
      <c r="H113" s="278">
        <v>1516.8666666666668</v>
      </c>
      <c r="I113" s="278">
        <v>1544.0833333333335</v>
      </c>
      <c r="J113" s="278">
        <v>1560.0166666666669</v>
      </c>
      <c r="K113" s="276">
        <v>1528.15</v>
      </c>
      <c r="L113" s="276">
        <v>1485</v>
      </c>
      <c r="M113" s="276">
        <v>7.6551900000000002</v>
      </c>
    </row>
    <row r="114" spans="1:13">
      <c r="A114" s="267">
        <v>104</v>
      </c>
      <c r="B114" s="276" t="s">
        <v>86</v>
      </c>
      <c r="C114" s="277">
        <v>398.85</v>
      </c>
      <c r="D114" s="278">
        <v>396.9666666666667</v>
      </c>
      <c r="E114" s="278">
        <v>392.43333333333339</v>
      </c>
      <c r="F114" s="278">
        <v>386.01666666666671</v>
      </c>
      <c r="G114" s="278">
        <v>381.48333333333341</v>
      </c>
      <c r="H114" s="278">
        <v>403.38333333333338</v>
      </c>
      <c r="I114" s="278">
        <v>407.91666666666669</v>
      </c>
      <c r="J114" s="278">
        <v>414.33333333333337</v>
      </c>
      <c r="K114" s="276">
        <v>401.5</v>
      </c>
      <c r="L114" s="276">
        <v>390.55</v>
      </c>
      <c r="M114" s="276">
        <v>15.359579999999999</v>
      </c>
    </row>
    <row r="115" spans="1:13">
      <c r="A115" s="267">
        <v>105</v>
      </c>
      <c r="B115" s="276" t="s">
        <v>236</v>
      </c>
      <c r="C115" s="277">
        <v>733.35</v>
      </c>
      <c r="D115" s="278">
        <v>734.4666666666667</v>
      </c>
      <c r="E115" s="278">
        <v>723.88333333333344</v>
      </c>
      <c r="F115" s="278">
        <v>714.41666666666674</v>
      </c>
      <c r="G115" s="278">
        <v>703.83333333333348</v>
      </c>
      <c r="H115" s="278">
        <v>743.93333333333339</v>
      </c>
      <c r="I115" s="278">
        <v>754.51666666666665</v>
      </c>
      <c r="J115" s="278">
        <v>763.98333333333335</v>
      </c>
      <c r="K115" s="276">
        <v>745.05</v>
      </c>
      <c r="L115" s="276">
        <v>725</v>
      </c>
      <c r="M115" s="276">
        <v>5.9037899999999999</v>
      </c>
    </row>
    <row r="116" spans="1:13">
      <c r="A116" s="267">
        <v>106</v>
      </c>
      <c r="B116" s="276" t="s">
        <v>346</v>
      </c>
      <c r="C116" s="277">
        <v>637.25</v>
      </c>
      <c r="D116" s="278">
        <v>639.43333333333328</v>
      </c>
      <c r="E116" s="278">
        <v>628.86666666666656</v>
      </c>
      <c r="F116" s="278">
        <v>620.48333333333323</v>
      </c>
      <c r="G116" s="278">
        <v>609.91666666666652</v>
      </c>
      <c r="H116" s="278">
        <v>647.81666666666661</v>
      </c>
      <c r="I116" s="278">
        <v>658.38333333333344</v>
      </c>
      <c r="J116" s="278">
        <v>666.76666666666665</v>
      </c>
      <c r="K116" s="276">
        <v>650</v>
      </c>
      <c r="L116" s="276">
        <v>631.04999999999995</v>
      </c>
      <c r="M116" s="276">
        <v>0.55147999999999997</v>
      </c>
    </row>
    <row r="117" spans="1:13">
      <c r="A117" s="267">
        <v>107</v>
      </c>
      <c r="B117" s="276" t="s">
        <v>331</v>
      </c>
      <c r="C117" s="277">
        <v>2006.2</v>
      </c>
      <c r="D117" s="278">
        <v>2019.6333333333332</v>
      </c>
      <c r="E117" s="278">
        <v>1969.2666666666664</v>
      </c>
      <c r="F117" s="278">
        <v>1932.3333333333333</v>
      </c>
      <c r="G117" s="278">
        <v>1881.9666666666665</v>
      </c>
      <c r="H117" s="278">
        <v>2056.5666666666666</v>
      </c>
      <c r="I117" s="278">
        <v>2106.9333333333334</v>
      </c>
      <c r="J117" s="278">
        <v>2143.8666666666663</v>
      </c>
      <c r="K117" s="276">
        <v>2070</v>
      </c>
      <c r="L117" s="276">
        <v>1982.7</v>
      </c>
      <c r="M117" s="276">
        <v>0.25180999999999998</v>
      </c>
    </row>
    <row r="118" spans="1:13">
      <c r="A118" s="267">
        <v>108</v>
      </c>
      <c r="B118" s="276" t="s">
        <v>237</v>
      </c>
      <c r="C118" s="277">
        <v>297.14999999999998</v>
      </c>
      <c r="D118" s="278">
        <v>298.36666666666667</v>
      </c>
      <c r="E118" s="278">
        <v>290.38333333333333</v>
      </c>
      <c r="F118" s="278">
        <v>283.61666666666667</v>
      </c>
      <c r="G118" s="278">
        <v>275.63333333333333</v>
      </c>
      <c r="H118" s="278">
        <v>305.13333333333333</v>
      </c>
      <c r="I118" s="278">
        <v>313.11666666666667</v>
      </c>
      <c r="J118" s="278">
        <v>319.88333333333333</v>
      </c>
      <c r="K118" s="276">
        <v>306.35000000000002</v>
      </c>
      <c r="L118" s="276">
        <v>291.60000000000002</v>
      </c>
      <c r="M118" s="276">
        <v>16.229900000000001</v>
      </c>
    </row>
    <row r="119" spans="1:13">
      <c r="A119" s="267">
        <v>109</v>
      </c>
      <c r="B119" s="276" t="s">
        <v>2995</v>
      </c>
      <c r="C119" s="277">
        <v>235</v>
      </c>
      <c r="D119" s="278">
        <v>235.68333333333331</v>
      </c>
      <c r="E119" s="278">
        <v>231.36666666666662</v>
      </c>
      <c r="F119" s="278">
        <v>227.73333333333332</v>
      </c>
      <c r="G119" s="278">
        <v>223.41666666666663</v>
      </c>
      <c r="H119" s="278">
        <v>239.31666666666661</v>
      </c>
      <c r="I119" s="278">
        <v>243.63333333333327</v>
      </c>
      <c r="J119" s="278">
        <v>247.26666666666659</v>
      </c>
      <c r="K119" s="276">
        <v>240</v>
      </c>
      <c r="L119" s="276">
        <v>232.05</v>
      </c>
      <c r="M119" s="276">
        <v>0.44390000000000002</v>
      </c>
    </row>
    <row r="120" spans="1:13">
      <c r="A120" s="267">
        <v>110</v>
      </c>
      <c r="B120" s="276" t="s">
        <v>235</v>
      </c>
      <c r="C120" s="277">
        <v>158.44999999999999</v>
      </c>
      <c r="D120" s="278">
        <v>156.08333333333334</v>
      </c>
      <c r="E120" s="278">
        <v>152.36666666666667</v>
      </c>
      <c r="F120" s="278">
        <v>146.28333333333333</v>
      </c>
      <c r="G120" s="278">
        <v>142.56666666666666</v>
      </c>
      <c r="H120" s="278">
        <v>162.16666666666669</v>
      </c>
      <c r="I120" s="278">
        <v>165.88333333333333</v>
      </c>
      <c r="J120" s="278">
        <v>171.9666666666667</v>
      </c>
      <c r="K120" s="276">
        <v>159.80000000000001</v>
      </c>
      <c r="L120" s="276">
        <v>150</v>
      </c>
      <c r="M120" s="276">
        <v>27.424679999999999</v>
      </c>
    </row>
    <row r="121" spans="1:13">
      <c r="A121" s="267">
        <v>111</v>
      </c>
      <c r="B121" s="276" t="s">
        <v>87</v>
      </c>
      <c r="C121" s="277">
        <v>447</v>
      </c>
      <c r="D121" s="278">
        <v>445.34999999999997</v>
      </c>
      <c r="E121" s="278">
        <v>439.14999999999992</v>
      </c>
      <c r="F121" s="278">
        <v>431.29999999999995</v>
      </c>
      <c r="G121" s="278">
        <v>425.09999999999991</v>
      </c>
      <c r="H121" s="278">
        <v>453.19999999999993</v>
      </c>
      <c r="I121" s="278">
        <v>459.4</v>
      </c>
      <c r="J121" s="278">
        <v>467.24999999999994</v>
      </c>
      <c r="K121" s="276">
        <v>451.55</v>
      </c>
      <c r="L121" s="276">
        <v>437.5</v>
      </c>
      <c r="M121" s="276">
        <v>12.30148</v>
      </c>
    </row>
    <row r="122" spans="1:13">
      <c r="A122" s="267">
        <v>112</v>
      </c>
      <c r="B122" s="276" t="s">
        <v>347</v>
      </c>
      <c r="C122" s="277">
        <v>409.1</v>
      </c>
      <c r="D122" s="278">
        <v>407.38333333333338</v>
      </c>
      <c r="E122" s="278">
        <v>403.01666666666677</v>
      </c>
      <c r="F122" s="278">
        <v>396.93333333333339</v>
      </c>
      <c r="G122" s="278">
        <v>392.56666666666678</v>
      </c>
      <c r="H122" s="278">
        <v>413.46666666666675</v>
      </c>
      <c r="I122" s="278">
        <v>417.83333333333343</v>
      </c>
      <c r="J122" s="278">
        <v>423.91666666666674</v>
      </c>
      <c r="K122" s="276">
        <v>411.75</v>
      </c>
      <c r="L122" s="276">
        <v>401.3</v>
      </c>
      <c r="M122" s="276">
        <v>2.37554</v>
      </c>
    </row>
    <row r="123" spans="1:13">
      <c r="A123" s="267">
        <v>113</v>
      </c>
      <c r="B123" s="276" t="s">
        <v>88</v>
      </c>
      <c r="C123" s="277">
        <v>515.4</v>
      </c>
      <c r="D123" s="278">
        <v>516.15</v>
      </c>
      <c r="E123" s="278">
        <v>508.79999999999995</v>
      </c>
      <c r="F123" s="278">
        <v>502.2</v>
      </c>
      <c r="G123" s="278">
        <v>494.84999999999997</v>
      </c>
      <c r="H123" s="278">
        <v>522.75</v>
      </c>
      <c r="I123" s="278">
        <v>530.10000000000014</v>
      </c>
      <c r="J123" s="278">
        <v>536.69999999999993</v>
      </c>
      <c r="K123" s="276">
        <v>523.5</v>
      </c>
      <c r="L123" s="276">
        <v>509.55</v>
      </c>
      <c r="M123" s="276">
        <v>96.905230000000003</v>
      </c>
    </row>
    <row r="124" spans="1:13">
      <c r="A124" s="267">
        <v>114</v>
      </c>
      <c r="B124" s="276" t="s">
        <v>238</v>
      </c>
      <c r="C124" s="277">
        <v>839.95</v>
      </c>
      <c r="D124" s="278">
        <v>843.16666666666663</v>
      </c>
      <c r="E124" s="278">
        <v>831.13333333333321</v>
      </c>
      <c r="F124" s="278">
        <v>822.31666666666661</v>
      </c>
      <c r="G124" s="278">
        <v>810.28333333333319</v>
      </c>
      <c r="H124" s="278">
        <v>851.98333333333323</v>
      </c>
      <c r="I124" s="278">
        <v>864.01666666666677</v>
      </c>
      <c r="J124" s="278">
        <v>872.83333333333326</v>
      </c>
      <c r="K124" s="276">
        <v>855.2</v>
      </c>
      <c r="L124" s="276">
        <v>834.35</v>
      </c>
      <c r="M124" s="276">
        <v>0.44973999999999997</v>
      </c>
    </row>
    <row r="125" spans="1:13">
      <c r="A125" s="267">
        <v>115</v>
      </c>
      <c r="B125" s="276" t="s">
        <v>348</v>
      </c>
      <c r="C125" s="277">
        <v>73.95</v>
      </c>
      <c r="D125" s="278">
        <v>74.2</v>
      </c>
      <c r="E125" s="278">
        <v>73.400000000000006</v>
      </c>
      <c r="F125" s="278">
        <v>72.850000000000009</v>
      </c>
      <c r="G125" s="278">
        <v>72.050000000000011</v>
      </c>
      <c r="H125" s="278">
        <v>74.75</v>
      </c>
      <c r="I125" s="278">
        <v>75.549999999999983</v>
      </c>
      <c r="J125" s="278">
        <v>76.099999999999994</v>
      </c>
      <c r="K125" s="276">
        <v>75</v>
      </c>
      <c r="L125" s="276">
        <v>73.650000000000006</v>
      </c>
      <c r="M125" s="276">
        <v>0.26061000000000001</v>
      </c>
    </row>
    <row r="126" spans="1:13">
      <c r="A126" s="267">
        <v>116</v>
      </c>
      <c r="B126" s="276" t="s">
        <v>355</v>
      </c>
      <c r="C126" s="277">
        <v>329.7</v>
      </c>
      <c r="D126" s="278">
        <v>329.83333333333331</v>
      </c>
      <c r="E126" s="278">
        <v>324.66666666666663</v>
      </c>
      <c r="F126" s="278">
        <v>319.63333333333333</v>
      </c>
      <c r="G126" s="278">
        <v>314.46666666666664</v>
      </c>
      <c r="H126" s="278">
        <v>334.86666666666662</v>
      </c>
      <c r="I126" s="278">
        <v>340.03333333333325</v>
      </c>
      <c r="J126" s="278">
        <v>345.06666666666661</v>
      </c>
      <c r="K126" s="276">
        <v>335</v>
      </c>
      <c r="L126" s="276">
        <v>324.8</v>
      </c>
      <c r="M126" s="276">
        <v>2.42041</v>
      </c>
    </row>
    <row r="127" spans="1:13">
      <c r="A127" s="267">
        <v>117</v>
      </c>
      <c r="B127" s="276" t="s">
        <v>356</v>
      </c>
      <c r="C127" s="277">
        <v>142.25</v>
      </c>
      <c r="D127" s="278">
        <v>143.13333333333333</v>
      </c>
      <c r="E127" s="278">
        <v>138.46666666666664</v>
      </c>
      <c r="F127" s="278">
        <v>134.68333333333331</v>
      </c>
      <c r="G127" s="278">
        <v>130.01666666666662</v>
      </c>
      <c r="H127" s="278">
        <v>146.91666666666666</v>
      </c>
      <c r="I127" s="278">
        <v>151.58333333333334</v>
      </c>
      <c r="J127" s="278">
        <v>155.36666666666667</v>
      </c>
      <c r="K127" s="276">
        <v>147.80000000000001</v>
      </c>
      <c r="L127" s="276">
        <v>139.35</v>
      </c>
      <c r="M127" s="276">
        <v>3.6865299999999999</v>
      </c>
    </row>
    <row r="128" spans="1:13">
      <c r="A128" s="267">
        <v>118</v>
      </c>
      <c r="B128" s="276" t="s">
        <v>349</v>
      </c>
      <c r="C128" s="277">
        <v>80.599999999999994</v>
      </c>
      <c r="D128" s="278">
        <v>80.233333333333334</v>
      </c>
      <c r="E128" s="278">
        <v>79.466666666666669</v>
      </c>
      <c r="F128" s="278">
        <v>78.333333333333329</v>
      </c>
      <c r="G128" s="278">
        <v>77.566666666666663</v>
      </c>
      <c r="H128" s="278">
        <v>81.366666666666674</v>
      </c>
      <c r="I128" s="278">
        <v>82.133333333333354</v>
      </c>
      <c r="J128" s="278">
        <v>83.26666666666668</v>
      </c>
      <c r="K128" s="276">
        <v>81</v>
      </c>
      <c r="L128" s="276">
        <v>79.099999999999994</v>
      </c>
      <c r="M128" s="276">
        <v>13.230650000000001</v>
      </c>
    </row>
    <row r="129" spans="1:13">
      <c r="A129" s="267">
        <v>119</v>
      </c>
      <c r="B129" s="276" t="s">
        <v>350</v>
      </c>
      <c r="C129" s="277">
        <v>322.89999999999998</v>
      </c>
      <c r="D129" s="278">
        <v>326.15000000000003</v>
      </c>
      <c r="E129" s="278">
        <v>318.75000000000006</v>
      </c>
      <c r="F129" s="278">
        <v>314.60000000000002</v>
      </c>
      <c r="G129" s="278">
        <v>307.20000000000005</v>
      </c>
      <c r="H129" s="278">
        <v>330.30000000000007</v>
      </c>
      <c r="I129" s="278">
        <v>337.70000000000005</v>
      </c>
      <c r="J129" s="278">
        <v>341.85000000000008</v>
      </c>
      <c r="K129" s="276">
        <v>333.55</v>
      </c>
      <c r="L129" s="276">
        <v>322</v>
      </c>
      <c r="M129" s="276">
        <v>0.81342999999999999</v>
      </c>
    </row>
    <row r="130" spans="1:13">
      <c r="A130" s="267">
        <v>120</v>
      </c>
      <c r="B130" s="276" t="s">
        <v>351</v>
      </c>
      <c r="C130" s="277">
        <v>719</v>
      </c>
      <c r="D130" s="278">
        <v>722.5</v>
      </c>
      <c r="E130" s="278">
        <v>712</v>
      </c>
      <c r="F130" s="278">
        <v>705</v>
      </c>
      <c r="G130" s="278">
        <v>694.5</v>
      </c>
      <c r="H130" s="278">
        <v>729.5</v>
      </c>
      <c r="I130" s="278">
        <v>740</v>
      </c>
      <c r="J130" s="278">
        <v>747</v>
      </c>
      <c r="K130" s="276">
        <v>733</v>
      </c>
      <c r="L130" s="276">
        <v>715.5</v>
      </c>
      <c r="M130" s="276">
        <v>3.5529700000000002</v>
      </c>
    </row>
    <row r="131" spans="1:13">
      <c r="A131" s="267">
        <v>121</v>
      </c>
      <c r="B131" s="276" t="s">
        <v>352</v>
      </c>
      <c r="C131" s="277">
        <v>112.8</v>
      </c>
      <c r="D131" s="278">
        <v>112.43333333333334</v>
      </c>
      <c r="E131" s="278">
        <v>110.36666666666667</v>
      </c>
      <c r="F131" s="278">
        <v>107.93333333333334</v>
      </c>
      <c r="G131" s="278">
        <v>105.86666666666667</v>
      </c>
      <c r="H131" s="278">
        <v>114.86666666666667</v>
      </c>
      <c r="I131" s="278">
        <v>116.93333333333334</v>
      </c>
      <c r="J131" s="278">
        <v>119.36666666666667</v>
      </c>
      <c r="K131" s="276">
        <v>114.5</v>
      </c>
      <c r="L131" s="276">
        <v>110</v>
      </c>
      <c r="M131" s="276">
        <v>13.247199999999999</v>
      </c>
    </row>
    <row r="132" spans="1:13">
      <c r="A132" s="267">
        <v>122</v>
      </c>
      <c r="B132" s="276" t="s">
        <v>1220</v>
      </c>
      <c r="C132" s="277">
        <v>730.75</v>
      </c>
      <c r="D132" s="278">
        <v>728.33333333333337</v>
      </c>
      <c r="E132" s="278">
        <v>715.66666666666674</v>
      </c>
      <c r="F132" s="278">
        <v>700.58333333333337</v>
      </c>
      <c r="G132" s="278">
        <v>687.91666666666674</v>
      </c>
      <c r="H132" s="278">
        <v>743.41666666666674</v>
      </c>
      <c r="I132" s="278">
        <v>756.08333333333348</v>
      </c>
      <c r="J132" s="278">
        <v>771.16666666666674</v>
      </c>
      <c r="K132" s="276">
        <v>741</v>
      </c>
      <c r="L132" s="276">
        <v>713.25</v>
      </c>
      <c r="M132" s="276">
        <v>0.52593000000000001</v>
      </c>
    </row>
    <row r="133" spans="1:13">
      <c r="A133" s="267">
        <v>123</v>
      </c>
      <c r="B133" s="276" t="s">
        <v>90</v>
      </c>
      <c r="C133" s="277">
        <v>12</v>
      </c>
      <c r="D133" s="278">
        <v>12</v>
      </c>
      <c r="E133" s="278">
        <v>11.8</v>
      </c>
      <c r="F133" s="278">
        <v>11.600000000000001</v>
      </c>
      <c r="G133" s="278">
        <v>11.400000000000002</v>
      </c>
      <c r="H133" s="278">
        <v>12.2</v>
      </c>
      <c r="I133" s="278">
        <v>12.399999999999999</v>
      </c>
      <c r="J133" s="278">
        <v>12.599999999999998</v>
      </c>
      <c r="K133" s="276">
        <v>12.2</v>
      </c>
      <c r="L133" s="276">
        <v>11.8</v>
      </c>
      <c r="M133" s="276">
        <v>29.652740000000001</v>
      </c>
    </row>
    <row r="134" spans="1:13">
      <c r="A134" s="267">
        <v>124</v>
      </c>
      <c r="B134" s="276" t="s">
        <v>91</v>
      </c>
      <c r="C134" s="277">
        <v>3089.9</v>
      </c>
      <c r="D134" s="278">
        <v>3088.6333333333332</v>
      </c>
      <c r="E134" s="278">
        <v>3059.7666666666664</v>
      </c>
      <c r="F134" s="278">
        <v>3029.6333333333332</v>
      </c>
      <c r="G134" s="278">
        <v>3000.7666666666664</v>
      </c>
      <c r="H134" s="278">
        <v>3118.7666666666664</v>
      </c>
      <c r="I134" s="278">
        <v>3147.6333333333332</v>
      </c>
      <c r="J134" s="278">
        <v>3177.7666666666664</v>
      </c>
      <c r="K134" s="276">
        <v>3117.5</v>
      </c>
      <c r="L134" s="276">
        <v>3058.5</v>
      </c>
      <c r="M134" s="276">
        <v>7.2421499999999996</v>
      </c>
    </row>
    <row r="135" spans="1:13">
      <c r="A135" s="267">
        <v>125</v>
      </c>
      <c r="B135" s="276" t="s">
        <v>357</v>
      </c>
      <c r="C135" s="277">
        <v>9509.65</v>
      </c>
      <c r="D135" s="278">
        <v>9507.6833333333325</v>
      </c>
      <c r="E135" s="278">
        <v>9415.4166666666642</v>
      </c>
      <c r="F135" s="278">
        <v>9321.1833333333325</v>
      </c>
      <c r="G135" s="278">
        <v>9228.9166666666642</v>
      </c>
      <c r="H135" s="278">
        <v>9601.9166666666642</v>
      </c>
      <c r="I135" s="278">
        <v>9694.1833333333307</v>
      </c>
      <c r="J135" s="278">
        <v>9788.4166666666642</v>
      </c>
      <c r="K135" s="276">
        <v>9599.9500000000007</v>
      </c>
      <c r="L135" s="276">
        <v>9413.4500000000007</v>
      </c>
      <c r="M135" s="276">
        <v>0.22666</v>
      </c>
    </row>
    <row r="136" spans="1:13">
      <c r="A136" s="267">
        <v>126</v>
      </c>
      <c r="B136" s="276" t="s">
        <v>93</v>
      </c>
      <c r="C136" s="277">
        <v>163.65</v>
      </c>
      <c r="D136" s="278">
        <v>165.1</v>
      </c>
      <c r="E136" s="278">
        <v>161.25</v>
      </c>
      <c r="F136" s="278">
        <v>158.85</v>
      </c>
      <c r="G136" s="278">
        <v>155</v>
      </c>
      <c r="H136" s="278">
        <v>167.5</v>
      </c>
      <c r="I136" s="278">
        <v>171.34999999999997</v>
      </c>
      <c r="J136" s="278">
        <v>173.75</v>
      </c>
      <c r="K136" s="276">
        <v>168.95</v>
      </c>
      <c r="L136" s="276">
        <v>162.69999999999999</v>
      </c>
      <c r="M136" s="276">
        <v>108.43695</v>
      </c>
    </row>
    <row r="137" spans="1:13">
      <c r="A137" s="267">
        <v>127</v>
      </c>
      <c r="B137" s="276" t="s">
        <v>231</v>
      </c>
      <c r="C137" s="277">
        <v>2209.0500000000002</v>
      </c>
      <c r="D137" s="278">
        <v>2211.35</v>
      </c>
      <c r="E137" s="278">
        <v>2177.6999999999998</v>
      </c>
      <c r="F137" s="278">
        <v>2146.35</v>
      </c>
      <c r="G137" s="278">
        <v>2112.6999999999998</v>
      </c>
      <c r="H137" s="278">
        <v>2242.6999999999998</v>
      </c>
      <c r="I137" s="278">
        <v>2276.3500000000004</v>
      </c>
      <c r="J137" s="278">
        <v>2307.6999999999998</v>
      </c>
      <c r="K137" s="276">
        <v>2245</v>
      </c>
      <c r="L137" s="276">
        <v>2180</v>
      </c>
      <c r="M137" s="276">
        <v>5.9846000000000004</v>
      </c>
    </row>
    <row r="138" spans="1:13">
      <c r="A138" s="267">
        <v>128</v>
      </c>
      <c r="B138" s="276" t="s">
        <v>94</v>
      </c>
      <c r="C138" s="277">
        <v>4877.3500000000004</v>
      </c>
      <c r="D138" s="278">
        <v>4876.1500000000005</v>
      </c>
      <c r="E138" s="278">
        <v>4832.3000000000011</v>
      </c>
      <c r="F138" s="278">
        <v>4787.2500000000009</v>
      </c>
      <c r="G138" s="278">
        <v>4743.4000000000015</v>
      </c>
      <c r="H138" s="278">
        <v>4921.2000000000007</v>
      </c>
      <c r="I138" s="278">
        <v>4965.0500000000011</v>
      </c>
      <c r="J138" s="278">
        <v>5010.1000000000004</v>
      </c>
      <c r="K138" s="276">
        <v>4920</v>
      </c>
      <c r="L138" s="276">
        <v>4831.1000000000004</v>
      </c>
      <c r="M138" s="276">
        <v>14.6082</v>
      </c>
    </row>
    <row r="139" spans="1:13">
      <c r="A139" s="267">
        <v>129</v>
      </c>
      <c r="B139" s="276" t="s">
        <v>1263</v>
      </c>
      <c r="C139" s="277">
        <v>673.2</v>
      </c>
      <c r="D139" s="278">
        <v>676.73333333333335</v>
      </c>
      <c r="E139" s="278">
        <v>665.4666666666667</v>
      </c>
      <c r="F139" s="278">
        <v>657.73333333333335</v>
      </c>
      <c r="G139" s="278">
        <v>646.4666666666667</v>
      </c>
      <c r="H139" s="278">
        <v>684.4666666666667</v>
      </c>
      <c r="I139" s="278">
        <v>695.73333333333335</v>
      </c>
      <c r="J139" s="278">
        <v>703.4666666666667</v>
      </c>
      <c r="K139" s="276">
        <v>688</v>
      </c>
      <c r="L139" s="276">
        <v>669</v>
      </c>
      <c r="M139" s="276">
        <v>0.20967</v>
      </c>
    </row>
    <row r="140" spans="1:13">
      <c r="A140" s="267">
        <v>130</v>
      </c>
      <c r="B140" s="276" t="s">
        <v>239</v>
      </c>
      <c r="C140" s="277">
        <v>50.5</v>
      </c>
      <c r="D140" s="278">
        <v>51.283333333333339</v>
      </c>
      <c r="E140" s="278">
        <v>49.666666666666679</v>
      </c>
      <c r="F140" s="278">
        <v>48.833333333333343</v>
      </c>
      <c r="G140" s="278">
        <v>47.216666666666683</v>
      </c>
      <c r="H140" s="278">
        <v>52.116666666666674</v>
      </c>
      <c r="I140" s="278">
        <v>53.733333333333334</v>
      </c>
      <c r="J140" s="278">
        <v>54.56666666666667</v>
      </c>
      <c r="K140" s="276">
        <v>52.9</v>
      </c>
      <c r="L140" s="276">
        <v>50.45</v>
      </c>
      <c r="M140" s="276">
        <v>17.389230000000001</v>
      </c>
    </row>
    <row r="141" spans="1:13">
      <c r="A141" s="267">
        <v>131</v>
      </c>
      <c r="B141" s="276" t="s">
        <v>95</v>
      </c>
      <c r="C141" s="277">
        <v>2095</v>
      </c>
      <c r="D141" s="278">
        <v>2082.6666666666665</v>
      </c>
      <c r="E141" s="278">
        <v>2050.333333333333</v>
      </c>
      <c r="F141" s="278">
        <v>2005.6666666666665</v>
      </c>
      <c r="G141" s="278">
        <v>1973.333333333333</v>
      </c>
      <c r="H141" s="278">
        <v>2127.333333333333</v>
      </c>
      <c r="I141" s="278">
        <v>2159.6666666666661</v>
      </c>
      <c r="J141" s="278">
        <v>2204.333333333333</v>
      </c>
      <c r="K141" s="276">
        <v>2115</v>
      </c>
      <c r="L141" s="276">
        <v>2038</v>
      </c>
      <c r="M141" s="276">
        <v>19.394079999999999</v>
      </c>
    </row>
    <row r="142" spans="1:13">
      <c r="A142" s="267">
        <v>132</v>
      </c>
      <c r="B142" s="276" t="s">
        <v>359</v>
      </c>
      <c r="C142" s="277">
        <v>273.25</v>
      </c>
      <c r="D142" s="278">
        <v>275.2</v>
      </c>
      <c r="E142" s="278">
        <v>270.54999999999995</v>
      </c>
      <c r="F142" s="278">
        <v>267.84999999999997</v>
      </c>
      <c r="G142" s="278">
        <v>263.19999999999993</v>
      </c>
      <c r="H142" s="278">
        <v>277.89999999999998</v>
      </c>
      <c r="I142" s="278">
        <v>282.54999999999995</v>
      </c>
      <c r="J142" s="278">
        <v>285.25</v>
      </c>
      <c r="K142" s="276">
        <v>279.85000000000002</v>
      </c>
      <c r="L142" s="276">
        <v>272.5</v>
      </c>
      <c r="M142" s="276">
        <v>0.88466</v>
      </c>
    </row>
    <row r="143" spans="1:13">
      <c r="A143" s="267">
        <v>133</v>
      </c>
      <c r="B143" s="276" t="s">
        <v>360</v>
      </c>
      <c r="C143" s="277">
        <v>74.45</v>
      </c>
      <c r="D143" s="278">
        <v>73.783333333333331</v>
      </c>
      <c r="E143" s="278">
        <v>72.566666666666663</v>
      </c>
      <c r="F143" s="278">
        <v>70.683333333333337</v>
      </c>
      <c r="G143" s="278">
        <v>69.466666666666669</v>
      </c>
      <c r="H143" s="278">
        <v>75.666666666666657</v>
      </c>
      <c r="I143" s="278">
        <v>76.883333333333326</v>
      </c>
      <c r="J143" s="278">
        <v>78.766666666666652</v>
      </c>
      <c r="K143" s="276">
        <v>75</v>
      </c>
      <c r="L143" s="276">
        <v>71.900000000000006</v>
      </c>
      <c r="M143" s="276">
        <v>2.5234399999999999</v>
      </c>
    </row>
    <row r="144" spans="1:13">
      <c r="A144" s="267">
        <v>134</v>
      </c>
      <c r="B144" s="276" t="s">
        <v>361</v>
      </c>
      <c r="C144" s="277">
        <v>107.75</v>
      </c>
      <c r="D144" s="278">
        <v>107.98333333333333</v>
      </c>
      <c r="E144" s="278">
        <v>106.01666666666667</v>
      </c>
      <c r="F144" s="278">
        <v>104.28333333333333</v>
      </c>
      <c r="G144" s="278">
        <v>102.31666666666666</v>
      </c>
      <c r="H144" s="278">
        <v>109.71666666666667</v>
      </c>
      <c r="I144" s="278">
        <v>111.68333333333334</v>
      </c>
      <c r="J144" s="278">
        <v>113.41666666666667</v>
      </c>
      <c r="K144" s="276">
        <v>109.95</v>
      </c>
      <c r="L144" s="276">
        <v>106.25</v>
      </c>
      <c r="M144" s="276">
        <v>0.26526</v>
      </c>
    </row>
    <row r="145" spans="1:13">
      <c r="A145" s="267">
        <v>135</v>
      </c>
      <c r="B145" s="276" t="s">
        <v>240</v>
      </c>
      <c r="C145" s="277">
        <v>372.65</v>
      </c>
      <c r="D145" s="278">
        <v>369.48333333333335</v>
      </c>
      <c r="E145" s="278">
        <v>349.9666666666667</v>
      </c>
      <c r="F145" s="278">
        <v>327.28333333333336</v>
      </c>
      <c r="G145" s="278">
        <v>307.76666666666671</v>
      </c>
      <c r="H145" s="278">
        <v>392.16666666666669</v>
      </c>
      <c r="I145" s="278">
        <v>411.68333333333334</v>
      </c>
      <c r="J145" s="278">
        <v>434.36666666666667</v>
      </c>
      <c r="K145" s="276">
        <v>389</v>
      </c>
      <c r="L145" s="276">
        <v>346.8</v>
      </c>
      <c r="M145" s="276">
        <v>4.7252299999999998</v>
      </c>
    </row>
    <row r="146" spans="1:13">
      <c r="A146" s="267">
        <v>136</v>
      </c>
      <c r="B146" s="276" t="s">
        <v>241</v>
      </c>
      <c r="C146" s="277">
        <v>1061.9000000000001</v>
      </c>
      <c r="D146" s="278">
        <v>1059.5833333333333</v>
      </c>
      <c r="E146" s="278">
        <v>1034.3166666666666</v>
      </c>
      <c r="F146" s="278">
        <v>1006.7333333333333</v>
      </c>
      <c r="G146" s="278">
        <v>981.4666666666667</v>
      </c>
      <c r="H146" s="278">
        <v>1087.1666666666665</v>
      </c>
      <c r="I146" s="278">
        <v>1112.4333333333334</v>
      </c>
      <c r="J146" s="278">
        <v>1140.0166666666664</v>
      </c>
      <c r="K146" s="276">
        <v>1084.8499999999999</v>
      </c>
      <c r="L146" s="276">
        <v>1032</v>
      </c>
      <c r="M146" s="276">
        <v>1.3025</v>
      </c>
    </row>
    <row r="147" spans="1:13">
      <c r="A147" s="267">
        <v>137</v>
      </c>
      <c r="B147" s="276" t="s">
        <v>242</v>
      </c>
      <c r="C147" s="277">
        <v>64.2</v>
      </c>
      <c r="D147" s="278">
        <v>64.533333333333346</v>
      </c>
      <c r="E147" s="278">
        <v>63.716666666666697</v>
      </c>
      <c r="F147" s="278">
        <v>63.233333333333348</v>
      </c>
      <c r="G147" s="278">
        <v>62.4166666666667</v>
      </c>
      <c r="H147" s="278">
        <v>65.016666666666694</v>
      </c>
      <c r="I147" s="278">
        <v>65.833333333333329</v>
      </c>
      <c r="J147" s="278">
        <v>66.316666666666691</v>
      </c>
      <c r="K147" s="276">
        <v>65.349999999999994</v>
      </c>
      <c r="L147" s="276">
        <v>64.05</v>
      </c>
      <c r="M147" s="276">
        <v>3.9250600000000002</v>
      </c>
    </row>
    <row r="148" spans="1:13">
      <c r="A148" s="267">
        <v>138</v>
      </c>
      <c r="B148" s="276" t="s">
        <v>96</v>
      </c>
      <c r="C148" s="277">
        <v>44.55</v>
      </c>
      <c r="D148" s="278">
        <v>44.75</v>
      </c>
      <c r="E148" s="278">
        <v>42.4</v>
      </c>
      <c r="F148" s="278">
        <v>40.25</v>
      </c>
      <c r="G148" s="278">
        <v>37.9</v>
      </c>
      <c r="H148" s="278">
        <v>46.9</v>
      </c>
      <c r="I148" s="278">
        <v>49.249999999999993</v>
      </c>
      <c r="J148" s="278">
        <v>51.4</v>
      </c>
      <c r="K148" s="276">
        <v>47.1</v>
      </c>
      <c r="L148" s="276">
        <v>42.6</v>
      </c>
      <c r="M148" s="276">
        <v>26.13063</v>
      </c>
    </row>
    <row r="149" spans="1:13">
      <c r="A149" s="267">
        <v>139</v>
      </c>
      <c r="B149" s="276" t="s">
        <v>362</v>
      </c>
      <c r="C149" s="277">
        <v>518.1</v>
      </c>
      <c r="D149" s="278">
        <v>520.69999999999993</v>
      </c>
      <c r="E149" s="278">
        <v>508.39999999999986</v>
      </c>
      <c r="F149" s="278">
        <v>498.69999999999993</v>
      </c>
      <c r="G149" s="278">
        <v>486.39999999999986</v>
      </c>
      <c r="H149" s="278">
        <v>530.39999999999986</v>
      </c>
      <c r="I149" s="278">
        <v>542.69999999999982</v>
      </c>
      <c r="J149" s="278">
        <v>552.39999999999986</v>
      </c>
      <c r="K149" s="276">
        <v>533</v>
      </c>
      <c r="L149" s="276">
        <v>511</v>
      </c>
      <c r="M149" s="276">
        <v>2.30748</v>
      </c>
    </row>
    <row r="150" spans="1:13">
      <c r="A150" s="267">
        <v>140</v>
      </c>
      <c r="B150" s="276" t="s">
        <v>1297</v>
      </c>
      <c r="C150" s="277">
        <v>1316.1</v>
      </c>
      <c r="D150" s="278">
        <v>1320.7333333333333</v>
      </c>
      <c r="E150" s="278">
        <v>1297.4666666666667</v>
      </c>
      <c r="F150" s="278">
        <v>1278.8333333333333</v>
      </c>
      <c r="G150" s="278">
        <v>1255.5666666666666</v>
      </c>
      <c r="H150" s="278">
        <v>1339.3666666666668</v>
      </c>
      <c r="I150" s="278">
        <v>1362.6333333333337</v>
      </c>
      <c r="J150" s="278">
        <v>1381.2666666666669</v>
      </c>
      <c r="K150" s="276">
        <v>1344</v>
      </c>
      <c r="L150" s="276">
        <v>1302.0999999999999</v>
      </c>
      <c r="M150" s="276">
        <v>6.5700000000000003E-3</v>
      </c>
    </row>
    <row r="151" spans="1:13">
      <c r="A151" s="267">
        <v>141</v>
      </c>
      <c r="B151" s="276" t="s">
        <v>97</v>
      </c>
      <c r="C151" s="277">
        <v>1234.5999999999999</v>
      </c>
      <c r="D151" s="278">
        <v>1233.1166666666666</v>
      </c>
      <c r="E151" s="278">
        <v>1208.4833333333331</v>
      </c>
      <c r="F151" s="278">
        <v>1182.3666666666666</v>
      </c>
      <c r="G151" s="278">
        <v>1157.7333333333331</v>
      </c>
      <c r="H151" s="278">
        <v>1259.2333333333331</v>
      </c>
      <c r="I151" s="278">
        <v>1283.8666666666668</v>
      </c>
      <c r="J151" s="278">
        <v>1309.9833333333331</v>
      </c>
      <c r="K151" s="276">
        <v>1257.75</v>
      </c>
      <c r="L151" s="276">
        <v>1207</v>
      </c>
      <c r="M151" s="276">
        <v>32.45073</v>
      </c>
    </row>
    <row r="152" spans="1:13">
      <c r="A152" s="267">
        <v>142</v>
      </c>
      <c r="B152" s="276" t="s">
        <v>363</v>
      </c>
      <c r="C152" s="277" t="e">
        <v>#N/A</v>
      </c>
      <c r="D152" s="278" t="e">
        <v>#N/A</v>
      </c>
      <c r="E152" s="278" t="e">
        <v>#N/A</v>
      </c>
      <c r="F152" s="278" t="e">
        <v>#N/A</v>
      </c>
      <c r="G152" s="278" t="e">
        <v>#N/A</v>
      </c>
      <c r="H152" s="278" t="e">
        <v>#N/A</v>
      </c>
      <c r="I152" s="278" t="e">
        <v>#N/A</v>
      </c>
      <c r="J152" s="278" t="e">
        <v>#N/A</v>
      </c>
      <c r="K152" s="276" t="e">
        <v>#N/A</v>
      </c>
      <c r="L152" s="276" t="e">
        <v>#N/A</v>
      </c>
      <c r="M152" s="276" t="e">
        <v>#N/A</v>
      </c>
    </row>
    <row r="153" spans="1:13">
      <c r="A153" s="267">
        <v>143</v>
      </c>
      <c r="B153" s="276" t="s">
        <v>98</v>
      </c>
      <c r="C153" s="277">
        <v>160.15</v>
      </c>
      <c r="D153" s="278">
        <v>160.63333333333335</v>
      </c>
      <c r="E153" s="278">
        <v>159.2166666666667</v>
      </c>
      <c r="F153" s="278">
        <v>158.28333333333333</v>
      </c>
      <c r="G153" s="278">
        <v>156.86666666666667</v>
      </c>
      <c r="H153" s="278">
        <v>161.56666666666672</v>
      </c>
      <c r="I153" s="278">
        <v>162.98333333333341</v>
      </c>
      <c r="J153" s="278">
        <v>163.91666666666674</v>
      </c>
      <c r="K153" s="276">
        <v>162.05000000000001</v>
      </c>
      <c r="L153" s="276">
        <v>159.69999999999999</v>
      </c>
      <c r="M153" s="276">
        <v>16.35003</v>
      </c>
    </row>
    <row r="154" spans="1:13">
      <c r="A154" s="267">
        <v>144</v>
      </c>
      <c r="B154" s="276" t="s">
        <v>243</v>
      </c>
      <c r="C154" s="277">
        <v>7.1</v>
      </c>
      <c r="D154" s="278">
        <v>7.1833333333333327</v>
      </c>
      <c r="E154" s="278">
        <v>7.0166666666666657</v>
      </c>
      <c r="F154" s="278">
        <v>6.9333333333333327</v>
      </c>
      <c r="G154" s="278">
        <v>6.7666666666666657</v>
      </c>
      <c r="H154" s="278">
        <v>7.2666666666666657</v>
      </c>
      <c r="I154" s="278">
        <v>7.4333333333333318</v>
      </c>
      <c r="J154" s="278">
        <v>7.5166666666666657</v>
      </c>
      <c r="K154" s="276">
        <v>7.35</v>
      </c>
      <c r="L154" s="276">
        <v>7.1</v>
      </c>
      <c r="M154" s="276">
        <v>30.570540000000001</v>
      </c>
    </row>
    <row r="155" spans="1:13">
      <c r="A155" s="267">
        <v>145</v>
      </c>
      <c r="B155" s="276" t="s">
        <v>364</v>
      </c>
      <c r="C155" s="277">
        <v>330.95</v>
      </c>
      <c r="D155" s="278">
        <v>333.68333333333334</v>
      </c>
      <c r="E155" s="278">
        <v>324.36666666666667</v>
      </c>
      <c r="F155" s="278">
        <v>317.78333333333336</v>
      </c>
      <c r="G155" s="278">
        <v>308.4666666666667</v>
      </c>
      <c r="H155" s="278">
        <v>340.26666666666665</v>
      </c>
      <c r="I155" s="278">
        <v>349.58333333333337</v>
      </c>
      <c r="J155" s="278">
        <v>356.16666666666663</v>
      </c>
      <c r="K155" s="276">
        <v>343</v>
      </c>
      <c r="L155" s="276">
        <v>327.10000000000002</v>
      </c>
      <c r="M155" s="276">
        <v>1.0127900000000001</v>
      </c>
    </row>
    <row r="156" spans="1:13">
      <c r="A156" s="267">
        <v>146</v>
      </c>
      <c r="B156" s="276" t="s">
        <v>99</v>
      </c>
      <c r="C156" s="277">
        <v>53.5</v>
      </c>
      <c r="D156" s="278">
        <v>53.033333333333331</v>
      </c>
      <c r="E156" s="278">
        <v>52.36666666666666</v>
      </c>
      <c r="F156" s="278">
        <v>51.233333333333327</v>
      </c>
      <c r="G156" s="278">
        <v>50.566666666666656</v>
      </c>
      <c r="H156" s="278">
        <v>54.166666666666664</v>
      </c>
      <c r="I156" s="278">
        <v>54.833333333333336</v>
      </c>
      <c r="J156" s="278">
        <v>55.966666666666669</v>
      </c>
      <c r="K156" s="276">
        <v>53.7</v>
      </c>
      <c r="L156" s="276">
        <v>51.9</v>
      </c>
      <c r="M156" s="276">
        <v>398.74232000000001</v>
      </c>
    </row>
    <row r="157" spans="1:13">
      <c r="A157" s="267">
        <v>147</v>
      </c>
      <c r="B157" s="276" t="s">
        <v>367</v>
      </c>
      <c r="C157" s="277">
        <v>272.45</v>
      </c>
      <c r="D157" s="278">
        <v>273.16666666666669</v>
      </c>
      <c r="E157" s="278">
        <v>270.53333333333336</v>
      </c>
      <c r="F157" s="278">
        <v>268.61666666666667</v>
      </c>
      <c r="G157" s="278">
        <v>265.98333333333335</v>
      </c>
      <c r="H157" s="278">
        <v>275.08333333333337</v>
      </c>
      <c r="I157" s="278">
        <v>277.7166666666667</v>
      </c>
      <c r="J157" s="278">
        <v>279.63333333333338</v>
      </c>
      <c r="K157" s="276">
        <v>275.8</v>
      </c>
      <c r="L157" s="276">
        <v>271.25</v>
      </c>
      <c r="M157" s="276">
        <v>0.38424999999999998</v>
      </c>
    </row>
    <row r="158" spans="1:13">
      <c r="A158" s="267">
        <v>148</v>
      </c>
      <c r="B158" s="276" t="s">
        <v>366</v>
      </c>
      <c r="C158" s="277">
        <v>2476.9</v>
      </c>
      <c r="D158" s="278">
        <v>2507.1333333333332</v>
      </c>
      <c r="E158" s="278">
        <v>2419.7666666666664</v>
      </c>
      <c r="F158" s="278">
        <v>2362.6333333333332</v>
      </c>
      <c r="G158" s="278">
        <v>2275.2666666666664</v>
      </c>
      <c r="H158" s="278">
        <v>2564.2666666666664</v>
      </c>
      <c r="I158" s="278">
        <v>2651.6333333333332</v>
      </c>
      <c r="J158" s="278">
        <v>2708.7666666666664</v>
      </c>
      <c r="K158" s="276">
        <v>2594.5</v>
      </c>
      <c r="L158" s="276">
        <v>2450</v>
      </c>
      <c r="M158" s="276">
        <v>0.88607000000000002</v>
      </c>
    </row>
    <row r="159" spans="1:13">
      <c r="A159" s="267">
        <v>149</v>
      </c>
      <c r="B159" s="276" t="s">
        <v>368</v>
      </c>
      <c r="C159" s="277">
        <v>552.1</v>
      </c>
      <c r="D159" s="278">
        <v>550.0333333333333</v>
      </c>
      <c r="E159" s="278">
        <v>543.06666666666661</v>
      </c>
      <c r="F159" s="278">
        <v>534.0333333333333</v>
      </c>
      <c r="G159" s="278">
        <v>527.06666666666661</v>
      </c>
      <c r="H159" s="278">
        <v>559.06666666666661</v>
      </c>
      <c r="I159" s="278">
        <v>566.0333333333333</v>
      </c>
      <c r="J159" s="278">
        <v>575.06666666666661</v>
      </c>
      <c r="K159" s="276">
        <v>557</v>
      </c>
      <c r="L159" s="276">
        <v>541</v>
      </c>
      <c r="M159" s="276">
        <v>6.5925700000000003</v>
      </c>
    </row>
    <row r="160" spans="1:13">
      <c r="A160" s="267">
        <v>150</v>
      </c>
      <c r="B160" s="276" t="s">
        <v>2940</v>
      </c>
      <c r="C160" s="277">
        <v>469.1</v>
      </c>
      <c r="D160" s="278">
        <v>472.26666666666665</v>
      </c>
      <c r="E160" s="278">
        <v>464.83333333333331</v>
      </c>
      <c r="F160" s="278">
        <v>460.56666666666666</v>
      </c>
      <c r="G160" s="278">
        <v>453.13333333333333</v>
      </c>
      <c r="H160" s="278">
        <v>476.5333333333333</v>
      </c>
      <c r="I160" s="278">
        <v>483.9666666666667</v>
      </c>
      <c r="J160" s="278">
        <v>488.23333333333329</v>
      </c>
      <c r="K160" s="276">
        <v>479.7</v>
      </c>
      <c r="L160" s="276">
        <v>468</v>
      </c>
      <c r="M160" s="276">
        <v>8.2390000000000005E-2</v>
      </c>
    </row>
    <row r="161" spans="1:13">
      <c r="A161" s="267">
        <v>151</v>
      </c>
      <c r="B161" s="276" t="s">
        <v>370</v>
      </c>
      <c r="C161" s="277">
        <v>130.4</v>
      </c>
      <c r="D161" s="278">
        <v>130.53333333333333</v>
      </c>
      <c r="E161" s="278">
        <v>127.91666666666666</v>
      </c>
      <c r="F161" s="278">
        <v>125.43333333333334</v>
      </c>
      <c r="G161" s="278">
        <v>122.81666666666666</v>
      </c>
      <c r="H161" s="278">
        <v>133.01666666666665</v>
      </c>
      <c r="I161" s="278">
        <v>135.63333333333333</v>
      </c>
      <c r="J161" s="278">
        <v>138.11666666666665</v>
      </c>
      <c r="K161" s="276">
        <v>133.15</v>
      </c>
      <c r="L161" s="276">
        <v>128.05000000000001</v>
      </c>
      <c r="M161" s="276">
        <v>34.081859999999999</v>
      </c>
    </row>
    <row r="162" spans="1:13">
      <c r="A162" s="267">
        <v>152</v>
      </c>
      <c r="B162" s="276" t="s">
        <v>244</v>
      </c>
      <c r="C162" s="277">
        <v>70.3</v>
      </c>
      <c r="D162" s="278">
        <v>70.7</v>
      </c>
      <c r="E162" s="278">
        <v>69.600000000000009</v>
      </c>
      <c r="F162" s="278">
        <v>68.900000000000006</v>
      </c>
      <c r="G162" s="278">
        <v>67.800000000000011</v>
      </c>
      <c r="H162" s="278">
        <v>71.400000000000006</v>
      </c>
      <c r="I162" s="278">
        <v>72.5</v>
      </c>
      <c r="J162" s="278">
        <v>73.2</v>
      </c>
      <c r="K162" s="276">
        <v>71.8</v>
      </c>
      <c r="L162" s="276">
        <v>70</v>
      </c>
      <c r="M162" s="276">
        <v>14.608750000000001</v>
      </c>
    </row>
    <row r="163" spans="1:13">
      <c r="A163" s="267">
        <v>153</v>
      </c>
      <c r="B163" s="276" t="s">
        <v>369</v>
      </c>
      <c r="C163" s="277">
        <v>69.400000000000006</v>
      </c>
      <c r="D163" s="278">
        <v>69.400000000000006</v>
      </c>
      <c r="E163" s="278">
        <v>68.650000000000006</v>
      </c>
      <c r="F163" s="278">
        <v>67.900000000000006</v>
      </c>
      <c r="G163" s="278">
        <v>67.150000000000006</v>
      </c>
      <c r="H163" s="278">
        <v>70.150000000000006</v>
      </c>
      <c r="I163" s="278">
        <v>70.900000000000006</v>
      </c>
      <c r="J163" s="278">
        <v>71.650000000000006</v>
      </c>
      <c r="K163" s="276">
        <v>70.150000000000006</v>
      </c>
      <c r="L163" s="276">
        <v>68.650000000000006</v>
      </c>
      <c r="M163" s="276">
        <v>16.810559999999999</v>
      </c>
    </row>
    <row r="164" spans="1:13">
      <c r="A164" s="267">
        <v>154</v>
      </c>
      <c r="B164" s="276" t="s">
        <v>100</v>
      </c>
      <c r="C164" s="277">
        <v>83.95</v>
      </c>
      <c r="D164" s="278">
        <v>84.4</v>
      </c>
      <c r="E164" s="278">
        <v>83.200000000000017</v>
      </c>
      <c r="F164" s="278">
        <v>82.450000000000017</v>
      </c>
      <c r="G164" s="278">
        <v>81.250000000000028</v>
      </c>
      <c r="H164" s="278">
        <v>85.15</v>
      </c>
      <c r="I164" s="278">
        <v>86.35</v>
      </c>
      <c r="J164" s="278">
        <v>87.1</v>
      </c>
      <c r="K164" s="276">
        <v>85.6</v>
      </c>
      <c r="L164" s="276">
        <v>83.65</v>
      </c>
      <c r="M164" s="276">
        <v>88.437939999999998</v>
      </c>
    </row>
    <row r="165" spans="1:13">
      <c r="A165" s="267">
        <v>155</v>
      </c>
      <c r="B165" s="276" t="s">
        <v>375</v>
      </c>
      <c r="C165" s="277">
        <v>1640.2</v>
      </c>
      <c r="D165" s="278">
        <v>1636.75</v>
      </c>
      <c r="E165" s="278">
        <v>1623.5</v>
      </c>
      <c r="F165" s="278">
        <v>1606.8</v>
      </c>
      <c r="G165" s="278">
        <v>1593.55</v>
      </c>
      <c r="H165" s="278">
        <v>1653.45</v>
      </c>
      <c r="I165" s="278">
        <v>1666.7</v>
      </c>
      <c r="J165" s="278">
        <v>1683.4</v>
      </c>
      <c r="K165" s="276">
        <v>1650</v>
      </c>
      <c r="L165" s="276">
        <v>1620.05</v>
      </c>
      <c r="M165" s="276">
        <v>6.5629999999999994E-2</v>
      </c>
    </row>
    <row r="166" spans="1:13">
      <c r="A166" s="267">
        <v>156</v>
      </c>
      <c r="B166" s="276" t="s">
        <v>376</v>
      </c>
      <c r="C166" s="277">
        <v>1927.05</v>
      </c>
      <c r="D166" s="278">
        <v>1896.8666666666668</v>
      </c>
      <c r="E166" s="278">
        <v>1844.7333333333336</v>
      </c>
      <c r="F166" s="278">
        <v>1762.4166666666667</v>
      </c>
      <c r="G166" s="278">
        <v>1710.2833333333335</v>
      </c>
      <c r="H166" s="278">
        <v>1979.1833333333336</v>
      </c>
      <c r="I166" s="278">
        <v>2031.3166666666668</v>
      </c>
      <c r="J166" s="278">
        <v>2113.6333333333337</v>
      </c>
      <c r="K166" s="276">
        <v>1949</v>
      </c>
      <c r="L166" s="276">
        <v>1814.55</v>
      </c>
      <c r="M166" s="276">
        <v>0.29505999999999999</v>
      </c>
    </row>
    <row r="167" spans="1:13">
      <c r="A167" s="267">
        <v>157</v>
      </c>
      <c r="B167" s="276" t="s">
        <v>372</v>
      </c>
      <c r="C167" s="277">
        <v>185.7</v>
      </c>
      <c r="D167" s="278">
        <v>192.23333333333335</v>
      </c>
      <c r="E167" s="278">
        <v>176.4666666666667</v>
      </c>
      <c r="F167" s="278">
        <v>167.23333333333335</v>
      </c>
      <c r="G167" s="278">
        <v>151.4666666666667</v>
      </c>
      <c r="H167" s="278">
        <v>201.4666666666667</v>
      </c>
      <c r="I167" s="278">
        <v>217.23333333333335</v>
      </c>
      <c r="J167" s="278">
        <v>226.4666666666667</v>
      </c>
      <c r="K167" s="276">
        <v>208</v>
      </c>
      <c r="L167" s="276">
        <v>183</v>
      </c>
      <c r="M167" s="276">
        <v>9.7574400000000008</v>
      </c>
    </row>
    <row r="168" spans="1:13">
      <c r="A168" s="267">
        <v>158</v>
      </c>
      <c r="B168" s="276" t="s">
        <v>382</v>
      </c>
      <c r="C168" s="277">
        <v>218</v>
      </c>
      <c r="D168" s="278">
        <v>218.36666666666665</v>
      </c>
      <c r="E168" s="278">
        <v>214.83333333333329</v>
      </c>
      <c r="F168" s="278">
        <v>211.66666666666663</v>
      </c>
      <c r="G168" s="278">
        <v>208.13333333333327</v>
      </c>
      <c r="H168" s="278">
        <v>221.5333333333333</v>
      </c>
      <c r="I168" s="278">
        <v>225.06666666666666</v>
      </c>
      <c r="J168" s="278">
        <v>228.23333333333332</v>
      </c>
      <c r="K168" s="276">
        <v>221.9</v>
      </c>
      <c r="L168" s="276">
        <v>215.2</v>
      </c>
      <c r="M168" s="276">
        <v>1.81721</v>
      </c>
    </row>
    <row r="169" spans="1:13">
      <c r="A169" s="267">
        <v>159</v>
      </c>
      <c r="B169" s="276" t="s">
        <v>373</v>
      </c>
      <c r="C169" s="277">
        <v>82.45</v>
      </c>
      <c r="D169" s="278">
        <v>82.166666666666671</v>
      </c>
      <c r="E169" s="278">
        <v>81.333333333333343</v>
      </c>
      <c r="F169" s="278">
        <v>80.216666666666669</v>
      </c>
      <c r="G169" s="278">
        <v>79.38333333333334</v>
      </c>
      <c r="H169" s="278">
        <v>83.283333333333346</v>
      </c>
      <c r="I169" s="278">
        <v>84.116666666666688</v>
      </c>
      <c r="J169" s="278">
        <v>85.233333333333348</v>
      </c>
      <c r="K169" s="276">
        <v>83</v>
      </c>
      <c r="L169" s="276">
        <v>81.05</v>
      </c>
      <c r="M169" s="276">
        <v>0.31513000000000002</v>
      </c>
    </row>
    <row r="170" spans="1:13">
      <c r="A170" s="267">
        <v>160</v>
      </c>
      <c r="B170" s="276" t="s">
        <v>374</v>
      </c>
      <c r="C170" s="277">
        <v>151.05000000000001</v>
      </c>
      <c r="D170" s="278">
        <v>152.01666666666668</v>
      </c>
      <c r="E170" s="278">
        <v>149.13333333333335</v>
      </c>
      <c r="F170" s="278">
        <v>147.21666666666667</v>
      </c>
      <c r="G170" s="278">
        <v>144.33333333333334</v>
      </c>
      <c r="H170" s="278">
        <v>153.93333333333337</v>
      </c>
      <c r="I170" s="278">
        <v>156.81666666666669</v>
      </c>
      <c r="J170" s="278">
        <v>158.73333333333338</v>
      </c>
      <c r="K170" s="276">
        <v>154.9</v>
      </c>
      <c r="L170" s="276">
        <v>150.1</v>
      </c>
      <c r="M170" s="276">
        <v>2.3595799999999998</v>
      </c>
    </row>
    <row r="171" spans="1:13">
      <c r="A171" s="267">
        <v>161</v>
      </c>
      <c r="B171" s="276" t="s">
        <v>245</v>
      </c>
      <c r="C171" s="277">
        <v>122.2</v>
      </c>
      <c r="D171" s="278">
        <v>122.06666666666666</v>
      </c>
      <c r="E171" s="278">
        <v>121.18333333333332</v>
      </c>
      <c r="F171" s="278">
        <v>120.16666666666666</v>
      </c>
      <c r="G171" s="278">
        <v>119.28333333333332</v>
      </c>
      <c r="H171" s="278">
        <v>123.08333333333333</v>
      </c>
      <c r="I171" s="278">
        <v>123.96666666666665</v>
      </c>
      <c r="J171" s="278">
        <v>124.98333333333333</v>
      </c>
      <c r="K171" s="276">
        <v>122.95</v>
      </c>
      <c r="L171" s="276">
        <v>121.05</v>
      </c>
      <c r="M171" s="276">
        <v>1.2190799999999999</v>
      </c>
    </row>
    <row r="172" spans="1:13">
      <c r="A172" s="267">
        <v>162</v>
      </c>
      <c r="B172" s="276" t="s">
        <v>378</v>
      </c>
      <c r="C172" s="277">
        <v>5322.3</v>
      </c>
      <c r="D172" s="278">
        <v>5326.7166666666672</v>
      </c>
      <c r="E172" s="278">
        <v>5284.0833333333339</v>
      </c>
      <c r="F172" s="278">
        <v>5245.8666666666668</v>
      </c>
      <c r="G172" s="278">
        <v>5203.2333333333336</v>
      </c>
      <c r="H172" s="278">
        <v>5364.9333333333343</v>
      </c>
      <c r="I172" s="278">
        <v>5407.5666666666675</v>
      </c>
      <c r="J172" s="278">
        <v>5445.7833333333347</v>
      </c>
      <c r="K172" s="276">
        <v>5369.35</v>
      </c>
      <c r="L172" s="276">
        <v>5288.5</v>
      </c>
      <c r="M172" s="276">
        <v>2.6249999999999999E-2</v>
      </c>
    </row>
    <row r="173" spans="1:13">
      <c r="A173" s="267">
        <v>163</v>
      </c>
      <c r="B173" s="276" t="s">
        <v>379</v>
      </c>
      <c r="C173" s="277">
        <v>1404.15</v>
      </c>
      <c r="D173" s="278">
        <v>1408.9666666666669</v>
      </c>
      <c r="E173" s="278">
        <v>1390.9833333333338</v>
      </c>
      <c r="F173" s="278">
        <v>1377.8166666666668</v>
      </c>
      <c r="G173" s="278">
        <v>1359.8333333333337</v>
      </c>
      <c r="H173" s="278">
        <v>1422.1333333333339</v>
      </c>
      <c r="I173" s="278">
        <v>1440.116666666667</v>
      </c>
      <c r="J173" s="278">
        <v>1453.283333333334</v>
      </c>
      <c r="K173" s="276">
        <v>1426.95</v>
      </c>
      <c r="L173" s="276">
        <v>1395.8</v>
      </c>
      <c r="M173" s="276">
        <v>0.52781</v>
      </c>
    </row>
    <row r="174" spans="1:13">
      <c r="A174" s="267">
        <v>164</v>
      </c>
      <c r="B174" s="276" t="s">
        <v>101</v>
      </c>
      <c r="C174" s="277">
        <v>482.45</v>
      </c>
      <c r="D174" s="278">
        <v>479.41666666666669</v>
      </c>
      <c r="E174" s="278">
        <v>472.53333333333336</v>
      </c>
      <c r="F174" s="278">
        <v>462.61666666666667</v>
      </c>
      <c r="G174" s="278">
        <v>455.73333333333335</v>
      </c>
      <c r="H174" s="278">
        <v>489.33333333333337</v>
      </c>
      <c r="I174" s="278">
        <v>496.2166666666667</v>
      </c>
      <c r="J174" s="278">
        <v>506.13333333333338</v>
      </c>
      <c r="K174" s="276">
        <v>486.3</v>
      </c>
      <c r="L174" s="276">
        <v>469.5</v>
      </c>
      <c r="M174" s="276">
        <v>26.621569999999998</v>
      </c>
    </row>
    <row r="175" spans="1:13">
      <c r="A175" s="267">
        <v>165</v>
      </c>
      <c r="B175" s="276" t="s">
        <v>387</v>
      </c>
      <c r="C175" s="277">
        <v>42.25</v>
      </c>
      <c r="D175" s="278">
        <v>42.366666666666667</v>
      </c>
      <c r="E175" s="278">
        <v>41.983333333333334</v>
      </c>
      <c r="F175" s="278">
        <v>41.716666666666669</v>
      </c>
      <c r="G175" s="278">
        <v>41.333333333333336</v>
      </c>
      <c r="H175" s="278">
        <v>42.633333333333333</v>
      </c>
      <c r="I175" s="278">
        <v>43.016666666666673</v>
      </c>
      <c r="J175" s="278">
        <v>43.283333333333331</v>
      </c>
      <c r="K175" s="276">
        <v>42.75</v>
      </c>
      <c r="L175" s="276">
        <v>42.1</v>
      </c>
      <c r="M175" s="276">
        <v>1.74912</v>
      </c>
    </row>
    <row r="176" spans="1:13">
      <c r="A176" s="267">
        <v>166</v>
      </c>
      <c r="B176" s="276" t="s">
        <v>1396</v>
      </c>
      <c r="C176" s="277">
        <v>3502.3</v>
      </c>
      <c r="D176" s="278">
        <v>3511.4666666666667</v>
      </c>
      <c r="E176" s="278">
        <v>3480.8333333333335</v>
      </c>
      <c r="F176" s="278">
        <v>3459.3666666666668</v>
      </c>
      <c r="G176" s="278">
        <v>3428.7333333333336</v>
      </c>
      <c r="H176" s="278">
        <v>3532.9333333333334</v>
      </c>
      <c r="I176" s="278">
        <v>3563.5666666666666</v>
      </c>
      <c r="J176" s="278">
        <v>3585.0333333333333</v>
      </c>
      <c r="K176" s="276">
        <v>3542.1</v>
      </c>
      <c r="L176" s="276">
        <v>3490</v>
      </c>
      <c r="M176" s="276">
        <v>0.32152999999999998</v>
      </c>
    </row>
    <row r="177" spans="1:13">
      <c r="A177" s="267">
        <v>167</v>
      </c>
      <c r="B177" s="276" t="s">
        <v>103</v>
      </c>
      <c r="C177" s="277">
        <v>23.15</v>
      </c>
      <c r="D177" s="278">
        <v>23.25</v>
      </c>
      <c r="E177" s="278">
        <v>22.9</v>
      </c>
      <c r="F177" s="278">
        <v>22.65</v>
      </c>
      <c r="G177" s="278">
        <v>22.299999999999997</v>
      </c>
      <c r="H177" s="278">
        <v>23.5</v>
      </c>
      <c r="I177" s="278">
        <v>23.85</v>
      </c>
      <c r="J177" s="278">
        <v>24.1</v>
      </c>
      <c r="K177" s="276">
        <v>23.6</v>
      </c>
      <c r="L177" s="276">
        <v>23</v>
      </c>
      <c r="M177" s="276">
        <v>29.983139999999999</v>
      </c>
    </row>
    <row r="178" spans="1:13">
      <c r="A178" s="267">
        <v>168</v>
      </c>
      <c r="B178" s="276" t="s">
        <v>388</v>
      </c>
      <c r="C178" s="277">
        <v>203.5</v>
      </c>
      <c r="D178" s="278">
        <v>204.43333333333331</v>
      </c>
      <c r="E178" s="278">
        <v>201.06666666666661</v>
      </c>
      <c r="F178" s="278">
        <v>198.6333333333333</v>
      </c>
      <c r="G178" s="278">
        <v>195.26666666666659</v>
      </c>
      <c r="H178" s="278">
        <v>206.86666666666662</v>
      </c>
      <c r="I178" s="278">
        <v>210.23333333333335</v>
      </c>
      <c r="J178" s="278">
        <v>212.66666666666663</v>
      </c>
      <c r="K178" s="276">
        <v>207.8</v>
      </c>
      <c r="L178" s="276">
        <v>202</v>
      </c>
      <c r="M178" s="276">
        <v>3.4391699999999998</v>
      </c>
    </row>
    <row r="179" spans="1:13">
      <c r="A179" s="267">
        <v>169</v>
      </c>
      <c r="B179" s="276" t="s">
        <v>380</v>
      </c>
      <c r="C179" s="277">
        <v>872.9</v>
      </c>
      <c r="D179" s="278">
        <v>880.1</v>
      </c>
      <c r="E179" s="278">
        <v>863.80000000000007</v>
      </c>
      <c r="F179" s="278">
        <v>854.7</v>
      </c>
      <c r="G179" s="278">
        <v>838.40000000000009</v>
      </c>
      <c r="H179" s="278">
        <v>889.2</v>
      </c>
      <c r="I179" s="278">
        <v>905.5</v>
      </c>
      <c r="J179" s="278">
        <v>914.6</v>
      </c>
      <c r="K179" s="276">
        <v>896.4</v>
      </c>
      <c r="L179" s="276">
        <v>871</v>
      </c>
      <c r="M179" s="276">
        <v>0.22558</v>
      </c>
    </row>
    <row r="180" spans="1:13">
      <c r="A180" s="267">
        <v>170</v>
      </c>
      <c r="B180" s="276" t="s">
        <v>246</v>
      </c>
      <c r="C180" s="277">
        <v>527.25</v>
      </c>
      <c r="D180" s="278">
        <v>523.23333333333335</v>
      </c>
      <c r="E180" s="278">
        <v>516.51666666666665</v>
      </c>
      <c r="F180" s="278">
        <v>505.7833333333333</v>
      </c>
      <c r="G180" s="278">
        <v>499.06666666666661</v>
      </c>
      <c r="H180" s="278">
        <v>533.9666666666667</v>
      </c>
      <c r="I180" s="278">
        <v>540.68333333333339</v>
      </c>
      <c r="J180" s="278">
        <v>551.41666666666674</v>
      </c>
      <c r="K180" s="276">
        <v>529.95000000000005</v>
      </c>
      <c r="L180" s="276">
        <v>512.5</v>
      </c>
      <c r="M180" s="276">
        <v>0.92523999999999995</v>
      </c>
    </row>
    <row r="181" spans="1:13">
      <c r="A181" s="267">
        <v>171</v>
      </c>
      <c r="B181" s="276" t="s">
        <v>104</v>
      </c>
      <c r="C181" s="277">
        <v>668.55</v>
      </c>
      <c r="D181" s="278">
        <v>665.85</v>
      </c>
      <c r="E181" s="278">
        <v>660.90000000000009</v>
      </c>
      <c r="F181" s="278">
        <v>653.25000000000011</v>
      </c>
      <c r="G181" s="278">
        <v>648.30000000000018</v>
      </c>
      <c r="H181" s="278">
        <v>673.5</v>
      </c>
      <c r="I181" s="278">
        <v>678.45</v>
      </c>
      <c r="J181" s="278">
        <v>686.09999999999991</v>
      </c>
      <c r="K181" s="276">
        <v>670.8</v>
      </c>
      <c r="L181" s="276">
        <v>658.2</v>
      </c>
      <c r="M181" s="276">
        <v>7.4188099999999997</v>
      </c>
    </row>
    <row r="182" spans="1:13">
      <c r="A182" s="267">
        <v>172</v>
      </c>
      <c r="B182" s="276" t="s">
        <v>247</v>
      </c>
      <c r="C182" s="277">
        <v>354.3</v>
      </c>
      <c r="D182" s="278">
        <v>356.7</v>
      </c>
      <c r="E182" s="278">
        <v>349.59999999999997</v>
      </c>
      <c r="F182" s="278">
        <v>344.9</v>
      </c>
      <c r="G182" s="278">
        <v>337.79999999999995</v>
      </c>
      <c r="H182" s="278">
        <v>361.4</v>
      </c>
      <c r="I182" s="278">
        <v>368.5</v>
      </c>
      <c r="J182" s="278">
        <v>373.2</v>
      </c>
      <c r="K182" s="276">
        <v>363.8</v>
      </c>
      <c r="L182" s="276">
        <v>352</v>
      </c>
      <c r="M182" s="276">
        <v>0.93035000000000001</v>
      </c>
    </row>
    <row r="183" spans="1:13">
      <c r="A183" s="267">
        <v>173</v>
      </c>
      <c r="B183" s="276" t="s">
        <v>248</v>
      </c>
      <c r="C183" s="277">
        <v>1036.5999999999999</v>
      </c>
      <c r="D183" s="278">
        <v>1067.1000000000001</v>
      </c>
      <c r="E183" s="278">
        <v>997.50000000000023</v>
      </c>
      <c r="F183" s="278">
        <v>958.40000000000009</v>
      </c>
      <c r="G183" s="278">
        <v>888.80000000000018</v>
      </c>
      <c r="H183" s="278">
        <v>1106.2000000000003</v>
      </c>
      <c r="I183" s="278">
        <v>1175.8000000000002</v>
      </c>
      <c r="J183" s="278">
        <v>1214.9000000000003</v>
      </c>
      <c r="K183" s="276">
        <v>1136.7</v>
      </c>
      <c r="L183" s="276">
        <v>1028</v>
      </c>
      <c r="M183" s="276">
        <v>48.779319999999998</v>
      </c>
    </row>
    <row r="184" spans="1:13">
      <c r="A184" s="267">
        <v>174</v>
      </c>
      <c r="B184" s="276" t="s">
        <v>389</v>
      </c>
      <c r="C184" s="277">
        <v>87.9</v>
      </c>
      <c r="D184" s="278">
        <v>88.3</v>
      </c>
      <c r="E184" s="278">
        <v>86.699999999999989</v>
      </c>
      <c r="F184" s="278">
        <v>85.499999999999986</v>
      </c>
      <c r="G184" s="278">
        <v>83.899999999999977</v>
      </c>
      <c r="H184" s="278">
        <v>89.5</v>
      </c>
      <c r="I184" s="278">
        <v>91.1</v>
      </c>
      <c r="J184" s="278">
        <v>92.300000000000011</v>
      </c>
      <c r="K184" s="276">
        <v>89.9</v>
      </c>
      <c r="L184" s="276">
        <v>87.1</v>
      </c>
      <c r="M184" s="276">
        <v>0.95928000000000002</v>
      </c>
    </row>
    <row r="185" spans="1:13">
      <c r="A185" s="267">
        <v>175</v>
      </c>
      <c r="B185" s="276" t="s">
        <v>381</v>
      </c>
      <c r="C185" s="277">
        <v>373.55</v>
      </c>
      <c r="D185" s="278">
        <v>374.3</v>
      </c>
      <c r="E185" s="278">
        <v>370.70000000000005</v>
      </c>
      <c r="F185" s="278">
        <v>367.85</v>
      </c>
      <c r="G185" s="278">
        <v>364.25000000000006</v>
      </c>
      <c r="H185" s="278">
        <v>377.15000000000003</v>
      </c>
      <c r="I185" s="278">
        <v>380.75000000000006</v>
      </c>
      <c r="J185" s="278">
        <v>383.6</v>
      </c>
      <c r="K185" s="276">
        <v>377.9</v>
      </c>
      <c r="L185" s="276">
        <v>371.45</v>
      </c>
      <c r="M185" s="276">
        <v>5.5117000000000003</v>
      </c>
    </row>
    <row r="186" spans="1:13">
      <c r="A186" s="267">
        <v>176</v>
      </c>
      <c r="B186" s="276" t="s">
        <v>249</v>
      </c>
      <c r="C186" s="277">
        <v>177.35</v>
      </c>
      <c r="D186" s="278">
        <v>177.4666666666667</v>
      </c>
      <c r="E186" s="278">
        <v>172.43333333333339</v>
      </c>
      <c r="F186" s="278">
        <v>167.51666666666671</v>
      </c>
      <c r="G186" s="278">
        <v>162.48333333333341</v>
      </c>
      <c r="H186" s="278">
        <v>182.38333333333338</v>
      </c>
      <c r="I186" s="278">
        <v>187.41666666666669</v>
      </c>
      <c r="J186" s="278">
        <v>192.33333333333337</v>
      </c>
      <c r="K186" s="276">
        <v>182.5</v>
      </c>
      <c r="L186" s="276">
        <v>172.55</v>
      </c>
      <c r="M186" s="276">
        <v>4.8257300000000001</v>
      </c>
    </row>
    <row r="187" spans="1:13">
      <c r="A187" s="267">
        <v>177</v>
      </c>
      <c r="B187" s="276" t="s">
        <v>105</v>
      </c>
      <c r="C187" s="277">
        <v>791.15</v>
      </c>
      <c r="D187" s="278">
        <v>793.04999999999984</v>
      </c>
      <c r="E187" s="278">
        <v>785.14999999999964</v>
      </c>
      <c r="F187" s="278">
        <v>779.14999999999975</v>
      </c>
      <c r="G187" s="278">
        <v>771.24999999999955</v>
      </c>
      <c r="H187" s="278">
        <v>799.04999999999973</v>
      </c>
      <c r="I187" s="278">
        <v>806.95</v>
      </c>
      <c r="J187" s="278">
        <v>812.94999999999982</v>
      </c>
      <c r="K187" s="276">
        <v>800.95</v>
      </c>
      <c r="L187" s="276">
        <v>787.05</v>
      </c>
      <c r="M187" s="276">
        <v>20.482800000000001</v>
      </c>
    </row>
    <row r="188" spans="1:13">
      <c r="A188" s="267">
        <v>178</v>
      </c>
      <c r="B188" s="276" t="s">
        <v>383</v>
      </c>
      <c r="C188" s="277">
        <v>66.75</v>
      </c>
      <c r="D188" s="278">
        <v>66.899999999999991</v>
      </c>
      <c r="E188" s="278">
        <v>65.84999999999998</v>
      </c>
      <c r="F188" s="278">
        <v>64.949999999999989</v>
      </c>
      <c r="G188" s="278">
        <v>63.899999999999977</v>
      </c>
      <c r="H188" s="278">
        <v>67.799999999999983</v>
      </c>
      <c r="I188" s="278">
        <v>68.849999999999994</v>
      </c>
      <c r="J188" s="278">
        <v>69.749999999999986</v>
      </c>
      <c r="K188" s="276">
        <v>67.95</v>
      </c>
      <c r="L188" s="276">
        <v>66</v>
      </c>
      <c r="M188" s="276">
        <v>4.6018400000000002</v>
      </c>
    </row>
    <row r="189" spans="1:13">
      <c r="A189" s="267">
        <v>179</v>
      </c>
      <c r="B189" s="276" t="s">
        <v>384</v>
      </c>
      <c r="C189" s="277">
        <v>551.95000000000005</v>
      </c>
      <c r="D189" s="278">
        <v>553.65</v>
      </c>
      <c r="E189" s="278">
        <v>547.29999999999995</v>
      </c>
      <c r="F189" s="278">
        <v>542.65</v>
      </c>
      <c r="G189" s="278">
        <v>536.29999999999995</v>
      </c>
      <c r="H189" s="278">
        <v>558.29999999999995</v>
      </c>
      <c r="I189" s="278">
        <v>564.65000000000009</v>
      </c>
      <c r="J189" s="278">
        <v>569.29999999999995</v>
      </c>
      <c r="K189" s="276">
        <v>560</v>
      </c>
      <c r="L189" s="276">
        <v>549</v>
      </c>
      <c r="M189" s="276">
        <v>0.21676999999999999</v>
      </c>
    </row>
    <row r="190" spans="1:13">
      <c r="A190" s="267">
        <v>180</v>
      </c>
      <c r="B190" s="276" t="s">
        <v>1439</v>
      </c>
      <c r="C190" s="277">
        <v>189.75</v>
      </c>
      <c r="D190" s="278">
        <v>190.66666666666666</v>
      </c>
      <c r="E190" s="278">
        <v>188.18333333333331</v>
      </c>
      <c r="F190" s="278">
        <v>186.61666666666665</v>
      </c>
      <c r="G190" s="278">
        <v>184.1333333333333</v>
      </c>
      <c r="H190" s="278">
        <v>192.23333333333332</v>
      </c>
      <c r="I190" s="278">
        <v>194.71666666666667</v>
      </c>
      <c r="J190" s="278">
        <v>196.28333333333333</v>
      </c>
      <c r="K190" s="276">
        <v>193.15</v>
      </c>
      <c r="L190" s="276">
        <v>189.1</v>
      </c>
      <c r="M190" s="276">
        <v>0.52856999999999998</v>
      </c>
    </row>
    <row r="191" spans="1:13">
      <c r="A191" s="267">
        <v>181</v>
      </c>
      <c r="B191" s="276" t="s">
        <v>390</v>
      </c>
      <c r="C191" s="277">
        <v>65.2</v>
      </c>
      <c r="D191" s="278">
        <v>65.816666666666663</v>
      </c>
      <c r="E191" s="278">
        <v>63.633333333333326</v>
      </c>
      <c r="F191" s="278">
        <v>62.066666666666663</v>
      </c>
      <c r="G191" s="278">
        <v>59.883333333333326</v>
      </c>
      <c r="H191" s="278">
        <v>67.383333333333326</v>
      </c>
      <c r="I191" s="278">
        <v>69.566666666666663</v>
      </c>
      <c r="J191" s="278">
        <v>71.133333333333326</v>
      </c>
      <c r="K191" s="276">
        <v>68</v>
      </c>
      <c r="L191" s="276">
        <v>64.25</v>
      </c>
      <c r="M191" s="276">
        <v>37.688400000000001</v>
      </c>
    </row>
    <row r="192" spans="1:13">
      <c r="A192" s="267">
        <v>182</v>
      </c>
      <c r="B192" s="276" t="s">
        <v>250</v>
      </c>
      <c r="C192" s="277">
        <v>185.3</v>
      </c>
      <c r="D192" s="278">
        <v>187.38333333333335</v>
      </c>
      <c r="E192" s="278">
        <v>181.9666666666667</v>
      </c>
      <c r="F192" s="278">
        <v>178.63333333333335</v>
      </c>
      <c r="G192" s="278">
        <v>173.2166666666667</v>
      </c>
      <c r="H192" s="278">
        <v>190.7166666666667</v>
      </c>
      <c r="I192" s="278">
        <v>196.13333333333338</v>
      </c>
      <c r="J192" s="278">
        <v>199.4666666666667</v>
      </c>
      <c r="K192" s="276">
        <v>192.8</v>
      </c>
      <c r="L192" s="276">
        <v>184.05</v>
      </c>
      <c r="M192" s="276">
        <v>4.5626800000000003</v>
      </c>
    </row>
    <row r="193" spans="1:13">
      <c r="A193" s="267">
        <v>183</v>
      </c>
      <c r="B193" s="276" t="s">
        <v>385</v>
      </c>
      <c r="C193" s="277">
        <v>315.14999999999998</v>
      </c>
      <c r="D193" s="278">
        <v>316.34999999999997</v>
      </c>
      <c r="E193" s="278">
        <v>312.34999999999991</v>
      </c>
      <c r="F193" s="278">
        <v>309.54999999999995</v>
      </c>
      <c r="G193" s="278">
        <v>305.5499999999999</v>
      </c>
      <c r="H193" s="278">
        <v>319.14999999999992</v>
      </c>
      <c r="I193" s="278">
        <v>323.15000000000003</v>
      </c>
      <c r="J193" s="278">
        <v>325.94999999999993</v>
      </c>
      <c r="K193" s="276">
        <v>320.35000000000002</v>
      </c>
      <c r="L193" s="276">
        <v>313.55</v>
      </c>
      <c r="M193" s="276">
        <v>0.30059999999999998</v>
      </c>
    </row>
    <row r="194" spans="1:13">
      <c r="A194" s="267">
        <v>184</v>
      </c>
      <c r="B194" s="276" t="s">
        <v>386</v>
      </c>
      <c r="C194" s="277">
        <v>295.7</v>
      </c>
      <c r="D194" s="278">
        <v>296.55</v>
      </c>
      <c r="E194" s="278">
        <v>293.65000000000003</v>
      </c>
      <c r="F194" s="278">
        <v>291.60000000000002</v>
      </c>
      <c r="G194" s="278">
        <v>288.70000000000005</v>
      </c>
      <c r="H194" s="278">
        <v>298.60000000000002</v>
      </c>
      <c r="I194" s="278">
        <v>301.5</v>
      </c>
      <c r="J194" s="278">
        <v>303.55</v>
      </c>
      <c r="K194" s="276">
        <v>299.45</v>
      </c>
      <c r="L194" s="276">
        <v>294.5</v>
      </c>
      <c r="M194" s="276">
        <v>1.82213</v>
      </c>
    </row>
    <row r="195" spans="1:13">
      <c r="A195" s="267">
        <v>185</v>
      </c>
      <c r="B195" s="276" t="s">
        <v>391</v>
      </c>
      <c r="C195" s="277">
        <v>664.25</v>
      </c>
      <c r="D195" s="278">
        <v>665.85</v>
      </c>
      <c r="E195" s="278">
        <v>658.45</v>
      </c>
      <c r="F195" s="278">
        <v>652.65</v>
      </c>
      <c r="G195" s="278">
        <v>645.25</v>
      </c>
      <c r="H195" s="278">
        <v>671.65000000000009</v>
      </c>
      <c r="I195" s="278">
        <v>679.05</v>
      </c>
      <c r="J195" s="278">
        <v>684.85000000000014</v>
      </c>
      <c r="K195" s="276">
        <v>673.25</v>
      </c>
      <c r="L195" s="276">
        <v>660.05</v>
      </c>
      <c r="M195" s="276">
        <v>4.9410000000000003E-2</v>
      </c>
    </row>
    <row r="196" spans="1:13">
      <c r="A196" s="267">
        <v>186</v>
      </c>
      <c r="B196" s="276" t="s">
        <v>399</v>
      </c>
      <c r="C196" s="277">
        <v>672.65</v>
      </c>
      <c r="D196" s="278">
        <v>675</v>
      </c>
      <c r="E196" s="278">
        <v>667.85</v>
      </c>
      <c r="F196" s="278">
        <v>663.05000000000007</v>
      </c>
      <c r="G196" s="278">
        <v>655.90000000000009</v>
      </c>
      <c r="H196" s="278">
        <v>679.8</v>
      </c>
      <c r="I196" s="278">
        <v>686.95</v>
      </c>
      <c r="J196" s="278">
        <v>691.74999999999989</v>
      </c>
      <c r="K196" s="276">
        <v>682.15</v>
      </c>
      <c r="L196" s="276">
        <v>670.2</v>
      </c>
      <c r="M196" s="276">
        <v>2.6146799999999999</v>
      </c>
    </row>
    <row r="197" spans="1:13">
      <c r="A197" s="267">
        <v>187</v>
      </c>
      <c r="B197" s="276" t="s">
        <v>392</v>
      </c>
      <c r="C197" s="277">
        <v>27.55</v>
      </c>
      <c r="D197" s="278">
        <v>27.683333333333334</v>
      </c>
      <c r="E197" s="278">
        <v>27.116666666666667</v>
      </c>
      <c r="F197" s="278">
        <v>26.683333333333334</v>
      </c>
      <c r="G197" s="278">
        <v>26.116666666666667</v>
      </c>
      <c r="H197" s="278">
        <v>28.116666666666667</v>
      </c>
      <c r="I197" s="278">
        <v>28.683333333333337</v>
      </c>
      <c r="J197" s="278">
        <v>29.116666666666667</v>
      </c>
      <c r="K197" s="276">
        <v>28.25</v>
      </c>
      <c r="L197" s="276">
        <v>27.25</v>
      </c>
      <c r="M197" s="276">
        <v>1.3488800000000001</v>
      </c>
    </row>
    <row r="198" spans="1:13">
      <c r="A198" s="267">
        <v>188</v>
      </c>
      <c r="B198" s="276" t="s">
        <v>393</v>
      </c>
      <c r="C198" s="277">
        <v>809.1</v>
      </c>
      <c r="D198" s="278">
        <v>807.76666666666677</v>
      </c>
      <c r="E198" s="278">
        <v>802.53333333333353</v>
      </c>
      <c r="F198" s="278">
        <v>795.96666666666681</v>
      </c>
      <c r="G198" s="278">
        <v>790.73333333333358</v>
      </c>
      <c r="H198" s="278">
        <v>814.33333333333348</v>
      </c>
      <c r="I198" s="278">
        <v>819.56666666666683</v>
      </c>
      <c r="J198" s="278">
        <v>826.13333333333344</v>
      </c>
      <c r="K198" s="276">
        <v>813</v>
      </c>
      <c r="L198" s="276">
        <v>801.2</v>
      </c>
      <c r="M198" s="276">
        <v>9.7009999999999999E-2</v>
      </c>
    </row>
    <row r="199" spans="1:13">
      <c r="A199" s="267">
        <v>189</v>
      </c>
      <c r="B199" s="276" t="s">
        <v>106</v>
      </c>
      <c r="C199" s="277">
        <v>783.3</v>
      </c>
      <c r="D199" s="278">
        <v>796.93333333333339</v>
      </c>
      <c r="E199" s="278">
        <v>766.86666666666679</v>
      </c>
      <c r="F199" s="278">
        <v>750.43333333333339</v>
      </c>
      <c r="G199" s="278">
        <v>720.36666666666679</v>
      </c>
      <c r="H199" s="278">
        <v>813.36666666666679</v>
      </c>
      <c r="I199" s="278">
        <v>843.43333333333339</v>
      </c>
      <c r="J199" s="278">
        <v>859.86666666666679</v>
      </c>
      <c r="K199" s="276">
        <v>827</v>
      </c>
      <c r="L199" s="276">
        <v>780.5</v>
      </c>
      <c r="M199" s="276">
        <v>120.35236</v>
      </c>
    </row>
    <row r="200" spans="1:13">
      <c r="A200" s="267">
        <v>190</v>
      </c>
      <c r="B200" s="276" t="s">
        <v>108</v>
      </c>
      <c r="C200" s="277">
        <v>814.05</v>
      </c>
      <c r="D200" s="278">
        <v>819.4666666666667</v>
      </c>
      <c r="E200" s="278">
        <v>806.93333333333339</v>
      </c>
      <c r="F200" s="278">
        <v>799.81666666666672</v>
      </c>
      <c r="G200" s="278">
        <v>787.28333333333342</v>
      </c>
      <c r="H200" s="278">
        <v>826.58333333333337</v>
      </c>
      <c r="I200" s="278">
        <v>839.11666666666667</v>
      </c>
      <c r="J200" s="278">
        <v>846.23333333333335</v>
      </c>
      <c r="K200" s="276">
        <v>832</v>
      </c>
      <c r="L200" s="276">
        <v>812.35</v>
      </c>
      <c r="M200" s="276">
        <v>70.116870000000006</v>
      </c>
    </row>
    <row r="201" spans="1:13">
      <c r="A201" s="267">
        <v>191</v>
      </c>
      <c r="B201" s="276" t="s">
        <v>109</v>
      </c>
      <c r="C201" s="277">
        <v>2130.9499999999998</v>
      </c>
      <c r="D201" s="278">
        <v>2100.2000000000003</v>
      </c>
      <c r="E201" s="278">
        <v>2060.7500000000005</v>
      </c>
      <c r="F201" s="278">
        <v>1990.5500000000002</v>
      </c>
      <c r="G201" s="278">
        <v>1951.1000000000004</v>
      </c>
      <c r="H201" s="278">
        <v>2170.4000000000005</v>
      </c>
      <c r="I201" s="278">
        <v>2209.8500000000004</v>
      </c>
      <c r="J201" s="278">
        <v>2280.0500000000006</v>
      </c>
      <c r="K201" s="276">
        <v>2139.65</v>
      </c>
      <c r="L201" s="276">
        <v>2030</v>
      </c>
      <c r="M201" s="276">
        <v>89.051060000000007</v>
      </c>
    </row>
    <row r="202" spans="1:13">
      <c r="A202" s="267">
        <v>192</v>
      </c>
      <c r="B202" s="276" t="s">
        <v>252</v>
      </c>
      <c r="C202" s="277">
        <v>2256.5</v>
      </c>
      <c r="D202" s="278">
        <v>2257.5</v>
      </c>
      <c r="E202" s="278">
        <v>2245</v>
      </c>
      <c r="F202" s="278">
        <v>2233.5</v>
      </c>
      <c r="G202" s="278">
        <v>2221</v>
      </c>
      <c r="H202" s="278">
        <v>2269</v>
      </c>
      <c r="I202" s="278">
        <v>2281.5</v>
      </c>
      <c r="J202" s="278">
        <v>2293</v>
      </c>
      <c r="K202" s="276">
        <v>2270</v>
      </c>
      <c r="L202" s="276">
        <v>2246</v>
      </c>
      <c r="M202" s="276">
        <v>1.1171800000000001</v>
      </c>
    </row>
    <row r="203" spans="1:13">
      <c r="A203" s="267">
        <v>193</v>
      </c>
      <c r="B203" s="276" t="s">
        <v>110</v>
      </c>
      <c r="C203" s="277">
        <v>1247.95</v>
      </c>
      <c r="D203" s="278">
        <v>1241.3999999999999</v>
      </c>
      <c r="E203" s="278">
        <v>1232.0499999999997</v>
      </c>
      <c r="F203" s="278">
        <v>1216.1499999999999</v>
      </c>
      <c r="G203" s="278">
        <v>1206.7999999999997</v>
      </c>
      <c r="H203" s="278">
        <v>1257.2999999999997</v>
      </c>
      <c r="I203" s="278">
        <v>1266.6499999999996</v>
      </c>
      <c r="J203" s="278">
        <v>1282.5499999999997</v>
      </c>
      <c r="K203" s="276">
        <v>1250.75</v>
      </c>
      <c r="L203" s="276">
        <v>1225.5</v>
      </c>
      <c r="M203" s="276">
        <v>140.82114999999999</v>
      </c>
    </row>
    <row r="204" spans="1:13">
      <c r="A204" s="267">
        <v>194</v>
      </c>
      <c r="B204" s="276" t="s">
        <v>253</v>
      </c>
      <c r="C204" s="277">
        <v>599.04999999999995</v>
      </c>
      <c r="D204" s="278">
        <v>596.88333333333333</v>
      </c>
      <c r="E204" s="278">
        <v>592.16666666666663</v>
      </c>
      <c r="F204" s="278">
        <v>585.2833333333333</v>
      </c>
      <c r="G204" s="278">
        <v>580.56666666666661</v>
      </c>
      <c r="H204" s="278">
        <v>603.76666666666665</v>
      </c>
      <c r="I204" s="278">
        <v>608.48333333333335</v>
      </c>
      <c r="J204" s="278">
        <v>615.36666666666667</v>
      </c>
      <c r="K204" s="276">
        <v>601.6</v>
      </c>
      <c r="L204" s="276">
        <v>590</v>
      </c>
      <c r="M204" s="276">
        <v>36.46651</v>
      </c>
    </row>
    <row r="205" spans="1:13">
      <c r="A205" s="267">
        <v>195</v>
      </c>
      <c r="B205" s="276" t="s">
        <v>251</v>
      </c>
      <c r="C205" s="277">
        <v>687.25</v>
      </c>
      <c r="D205" s="278">
        <v>685.08333333333337</v>
      </c>
      <c r="E205" s="278">
        <v>667.16666666666674</v>
      </c>
      <c r="F205" s="278">
        <v>647.08333333333337</v>
      </c>
      <c r="G205" s="278">
        <v>629.16666666666674</v>
      </c>
      <c r="H205" s="278">
        <v>705.16666666666674</v>
      </c>
      <c r="I205" s="278">
        <v>723.08333333333348</v>
      </c>
      <c r="J205" s="278">
        <v>743.16666666666674</v>
      </c>
      <c r="K205" s="276">
        <v>703</v>
      </c>
      <c r="L205" s="276">
        <v>665</v>
      </c>
      <c r="M205" s="276">
        <v>3.89317</v>
      </c>
    </row>
    <row r="206" spans="1:13">
      <c r="A206" s="267">
        <v>196</v>
      </c>
      <c r="B206" s="276" t="s">
        <v>394</v>
      </c>
      <c r="C206" s="277">
        <v>186.05</v>
      </c>
      <c r="D206" s="278">
        <v>185.28333333333333</v>
      </c>
      <c r="E206" s="278">
        <v>184.01666666666665</v>
      </c>
      <c r="F206" s="278">
        <v>181.98333333333332</v>
      </c>
      <c r="G206" s="278">
        <v>180.71666666666664</v>
      </c>
      <c r="H206" s="278">
        <v>187.31666666666666</v>
      </c>
      <c r="I206" s="278">
        <v>188.58333333333337</v>
      </c>
      <c r="J206" s="278">
        <v>190.61666666666667</v>
      </c>
      <c r="K206" s="276">
        <v>186.55</v>
      </c>
      <c r="L206" s="276">
        <v>183.25</v>
      </c>
      <c r="M206" s="276">
        <v>1.46984</v>
      </c>
    </row>
    <row r="207" spans="1:13">
      <c r="A207" s="267">
        <v>197</v>
      </c>
      <c r="B207" s="276" t="s">
        <v>395</v>
      </c>
      <c r="C207" s="277">
        <v>295.05</v>
      </c>
      <c r="D207" s="278">
        <v>297.84999999999997</v>
      </c>
      <c r="E207" s="278">
        <v>290.69999999999993</v>
      </c>
      <c r="F207" s="278">
        <v>286.34999999999997</v>
      </c>
      <c r="G207" s="278">
        <v>279.19999999999993</v>
      </c>
      <c r="H207" s="278">
        <v>302.19999999999993</v>
      </c>
      <c r="I207" s="278">
        <v>309.34999999999991</v>
      </c>
      <c r="J207" s="278">
        <v>313.69999999999993</v>
      </c>
      <c r="K207" s="276">
        <v>305</v>
      </c>
      <c r="L207" s="276">
        <v>293.5</v>
      </c>
      <c r="M207" s="276">
        <v>0.45175999999999999</v>
      </c>
    </row>
    <row r="208" spans="1:13">
      <c r="A208" s="267">
        <v>198</v>
      </c>
      <c r="B208" s="276" t="s">
        <v>111</v>
      </c>
      <c r="C208" s="277">
        <v>2937.4</v>
      </c>
      <c r="D208" s="278">
        <v>2911.2833333333333</v>
      </c>
      <c r="E208" s="278">
        <v>2873.1166666666668</v>
      </c>
      <c r="F208" s="278">
        <v>2808.8333333333335</v>
      </c>
      <c r="G208" s="278">
        <v>2770.666666666667</v>
      </c>
      <c r="H208" s="278">
        <v>2975.5666666666666</v>
      </c>
      <c r="I208" s="278">
        <v>3013.7333333333336</v>
      </c>
      <c r="J208" s="278">
        <v>3078.0166666666664</v>
      </c>
      <c r="K208" s="276">
        <v>2949.45</v>
      </c>
      <c r="L208" s="276">
        <v>2847</v>
      </c>
      <c r="M208" s="276">
        <v>23.520199999999999</v>
      </c>
    </row>
    <row r="209" spans="1:13">
      <c r="A209" s="267">
        <v>199</v>
      </c>
      <c r="B209" s="276" t="s">
        <v>112</v>
      </c>
      <c r="C209" s="277" t="e">
        <v>#N/A</v>
      </c>
      <c r="D209" s="278" t="e">
        <v>#N/A</v>
      </c>
      <c r="E209" s="278" t="e">
        <v>#N/A</v>
      </c>
      <c r="F209" s="278" t="e">
        <v>#N/A</v>
      </c>
      <c r="G209" s="278" t="e">
        <v>#N/A</v>
      </c>
      <c r="H209" s="278" t="e">
        <v>#N/A</v>
      </c>
      <c r="I209" s="278" t="e">
        <v>#N/A</v>
      </c>
      <c r="J209" s="278" t="e">
        <v>#N/A</v>
      </c>
      <c r="K209" s="276" t="e">
        <v>#N/A</v>
      </c>
      <c r="L209" s="276" t="e">
        <v>#N/A</v>
      </c>
      <c r="M209" s="276" t="e">
        <v>#N/A</v>
      </c>
    </row>
    <row r="210" spans="1:13">
      <c r="A210" s="267">
        <v>200</v>
      </c>
      <c r="B210" s="276" t="s">
        <v>396</v>
      </c>
      <c r="C210" s="277">
        <v>16.899999999999999</v>
      </c>
      <c r="D210" s="278">
        <v>16.966666666666665</v>
      </c>
      <c r="E210" s="278">
        <v>16.733333333333331</v>
      </c>
      <c r="F210" s="278">
        <v>16.566666666666666</v>
      </c>
      <c r="G210" s="278">
        <v>16.333333333333332</v>
      </c>
      <c r="H210" s="278">
        <v>17.133333333333329</v>
      </c>
      <c r="I210" s="278">
        <v>17.366666666666664</v>
      </c>
      <c r="J210" s="278">
        <v>17.533333333333328</v>
      </c>
      <c r="K210" s="276">
        <v>17.2</v>
      </c>
      <c r="L210" s="276">
        <v>16.8</v>
      </c>
      <c r="M210" s="276">
        <v>29.293109999999999</v>
      </c>
    </row>
    <row r="211" spans="1:13">
      <c r="A211" s="267">
        <v>201</v>
      </c>
      <c r="B211" s="276" t="s">
        <v>398</v>
      </c>
      <c r="C211" s="277">
        <v>120.15</v>
      </c>
      <c r="D211" s="278">
        <v>120.16666666666667</v>
      </c>
      <c r="E211" s="278">
        <v>116.63333333333334</v>
      </c>
      <c r="F211" s="278">
        <v>113.11666666666667</v>
      </c>
      <c r="G211" s="278">
        <v>109.58333333333334</v>
      </c>
      <c r="H211" s="278">
        <v>123.68333333333334</v>
      </c>
      <c r="I211" s="278">
        <v>127.21666666666667</v>
      </c>
      <c r="J211" s="278">
        <v>130.73333333333335</v>
      </c>
      <c r="K211" s="276">
        <v>123.7</v>
      </c>
      <c r="L211" s="276">
        <v>116.65</v>
      </c>
      <c r="M211" s="276">
        <v>1.49997</v>
      </c>
    </row>
    <row r="212" spans="1:13">
      <c r="A212" s="267">
        <v>202</v>
      </c>
      <c r="B212" s="276" t="s">
        <v>114</v>
      </c>
      <c r="C212" s="277">
        <v>179.75</v>
      </c>
      <c r="D212" s="278">
        <v>177.33333333333334</v>
      </c>
      <c r="E212" s="278">
        <v>174.26666666666668</v>
      </c>
      <c r="F212" s="278">
        <v>168.78333333333333</v>
      </c>
      <c r="G212" s="278">
        <v>165.71666666666667</v>
      </c>
      <c r="H212" s="278">
        <v>182.81666666666669</v>
      </c>
      <c r="I212" s="278">
        <v>185.88333333333335</v>
      </c>
      <c r="J212" s="278">
        <v>191.3666666666667</v>
      </c>
      <c r="K212" s="276">
        <v>180.4</v>
      </c>
      <c r="L212" s="276">
        <v>171.85</v>
      </c>
      <c r="M212" s="276">
        <v>225.07173</v>
      </c>
    </row>
    <row r="213" spans="1:13">
      <c r="A213" s="267">
        <v>203</v>
      </c>
      <c r="B213" s="276" t="s">
        <v>400</v>
      </c>
      <c r="C213" s="277">
        <v>33.25</v>
      </c>
      <c r="D213" s="278">
        <v>33.266666666666673</v>
      </c>
      <c r="E213" s="278">
        <v>32.583333333333343</v>
      </c>
      <c r="F213" s="278">
        <v>31.916666666666671</v>
      </c>
      <c r="G213" s="278">
        <v>31.233333333333341</v>
      </c>
      <c r="H213" s="278">
        <v>33.933333333333344</v>
      </c>
      <c r="I213" s="278">
        <v>34.616666666666667</v>
      </c>
      <c r="J213" s="278">
        <v>35.283333333333346</v>
      </c>
      <c r="K213" s="276">
        <v>33.950000000000003</v>
      </c>
      <c r="L213" s="276">
        <v>32.6</v>
      </c>
      <c r="M213" s="276">
        <v>6.1351100000000001</v>
      </c>
    </row>
    <row r="214" spans="1:13">
      <c r="A214" s="267">
        <v>204</v>
      </c>
      <c r="B214" s="276" t="s">
        <v>115</v>
      </c>
      <c r="C214" s="277">
        <v>185.65</v>
      </c>
      <c r="D214" s="278">
        <v>187.08333333333334</v>
      </c>
      <c r="E214" s="278">
        <v>182.7166666666667</v>
      </c>
      <c r="F214" s="278">
        <v>179.78333333333336</v>
      </c>
      <c r="G214" s="278">
        <v>175.41666666666671</v>
      </c>
      <c r="H214" s="278">
        <v>190.01666666666668</v>
      </c>
      <c r="I214" s="278">
        <v>194.3833333333333</v>
      </c>
      <c r="J214" s="278">
        <v>197.31666666666666</v>
      </c>
      <c r="K214" s="276">
        <v>191.45</v>
      </c>
      <c r="L214" s="276">
        <v>184.15</v>
      </c>
      <c r="M214" s="276">
        <v>75.858840000000001</v>
      </c>
    </row>
    <row r="215" spans="1:13">
      <c r="A215" s="267">
        <v>205</v>
      </c>
      <c r="B215" s="276" t="s">
        <v>116</v>
      </c>
      <c r="C215" s="277">
        <v>2055.6999999999998</v>
      </c>
      <c r="D215" s="278">
        <v>2063.5</v>
      </c>
      <c r="E215" s="278">
        <v>2035.1999999999998</v>
      </c>
      <c r="F215" s="278">
        <v>2014.6999999999998</v>
      </c>
      <c r="G215" s="278">
        <v>1986.3999999999996</v>
      </c>
      <c r="H215" s="278">
        <v>2084</v>
      </c>
      <c r="I215" s="278">
        <v>2112.3000000000002</v>
      </c>
      <c r="J215" s="278">
        <v>2132.8000000000002</v>
      </c>
      <c r="K215" s="276">
        <v>2091.8000000000002</v>
      </c>
      <c r="L215" s="276">
        <v>2043</v>
      </c>
      <c r="M215" s="276">
        <v>22.27402</v>
      </c>
    </row>
    <row r="216" spans="1:13">
      <c r="A216" s="267">
        <v>206</v>
      </c>
      <c r="B216" s="276" t="s">
        <v>254</v>
      </c>
      <c r="C216" s="277">
        <v>212.45</v>
      </c>
      <c r="D216" s="278">
        <v>209.75</v>
      </c>
      <c r="E216" s="278">
        <v>205.7</v>
      </c>
      <c r="F216" s="278">
        <v>198.95</v>
      </c>
      <c r="G216" s="278">
        <v>194.89999999999998</v>
      </c>
      <c r="H216" s="278">
        <v>216.5</v>
      </c>
      <c r="I216" s="278">
        <v>220.55</v>
      </c>
      <c r="J216" s="278">
        <v>227.3</v>
      </c>
      <c r="K216" s="276">
        <v>213.8</v>
      </c>
      <c r="L216" s="276">
        <v>203</v>
      </c>
      <c r="M216" s="276">
        <v>16.56081</v>
      </c>
    </row>
    <row r="217" spans="1:13">
      <c r="A217" s="267">
        <v>207</v>
      </c>
      <c r="B217" s="276" t="s">
        <v>401</v>
      </c>
      <c r="C217" s="277">
        <v>28257.1</v>
      </c>
      <c r="D217" s="278">
        <v>28142.366666666669</v>
      </c>
      <c r="E217" s="278">
        <v>27964.733333333337</v>
      </c>
      <c r="F217" s="278">
        <v>27672.366666666669</v>
      </c>
      <c r="G217" s="278">
        <v>27494.733333333337</v>
      </c>
      <c r="H217" s="278">
        <v>28434.733333333337</v>
      </c>
      <c r="I217" s="278">
        <v>28612.366666666669</v>
      </c>
      <c r="J217" s="278">
        <v>28904.733333333337</v>
      </c>
      <c r="K217" s="276">
        <v>28320</v>
      </c>
      <c r="L217" s="276">
        <v>27850</v>
      </c>
      <c r="M217" s="276">
        <v>5.8869999999999999E-2</v>
      </c>
    </row>
    <row r="218" spans="1:13">
      <c r="A218" s="267">
        <v>208</v>
      </c>
      <c r="B218" s="276" t="s">
        <v>397</v>
      </c>
      <c r="C218" s="277">
        <v>45.85</v>
      </c>
      <c r="D218" s="278">
        <v>46.066666666666663</v>
      </c>
      <c r="E218" s="278">
        <v>45.383333333333326</v>
      </c>
      <c r="F218" s="278">
        <v>44.916666666666664</v>
      </c>
      <c r="G218" s="278">
        <v>44.233333333333327</v>
      </c>
      <c r="H218" s="278">
        <v>46.533333333333324</v>
      </c>
      <c r="I218" s="278">
        <v>47.216666666666661</v>
      </c>
      <c r="J218" s="278">
        <v>47.683333333333323</v>
      </c>
      <c r="K218" s="276">
        <v>46.75</v>
      </c>
      <c r="L218" s="276">
        <v>45.6</v>
      </c>
      <c r="M218" s="276">
        <v>5.8205200000000001</v>
      </c>
    </row>
    <row r="219" spans="1:13">
      <c r="A219" s="267">
        <v>209</v>
      </c>
      <c r="B219" s="276" t="s">
        <v>255</v>
      </c>
      <c r="C219" s="277">
        <v>30.95</v>
      </c>
      <c r="D219" s="278">
        <v>31.149999999999995</v>
      </c>
      <c r="E219" s="278">
        <v>30.649999999999991</v>
      </c>
      <c r="F219" s="278">
        <v>30.349999999999998</v>
      </c>
      <c r="G219" s="278">
        <v>29.849999999999994</v>
      </c>
      <c r="H219" s="278">
        <v>31.449999999999989</v>
      </c>
      <c r="I219" s="278">
        <v>31.949999999999996</v>
      </c>
      <c r="J219" s="278">
        <v>32.249999999999986</v>
      </c>
      <c r="K219" s="276">
        <v>31.65</v>
      </c>
      <c r="L219" s="276">
        <v>30.85</v>
      </c>
      <c r="M219" s="276">
        <v>5.1152699999999998</v>
      </c>
    </row>
    <row r="220" spans="1:13">
      <c r="A220" s="267">
        <v>210</v>
      </c>
      <c r="B220" s="276" t="s">
        <v>415</v>
      </c>
      <c r="C220" s="277">
        <v>46.9</v>
      </c>
      <c r="D220" s="278">
        <v>47.383333333333333</v>
      </c>
      <c r="E220" s="278">
        <v>46.016666666666666</v>
      </c>
      <c r="F220" s="278">
        <v>45.133333333333333</v>
      </c>
      <c r="G220" s="278">
        <v>43.766666666666666</v>
      </c>
      <c r="H220" s="278">
        <v>48.266666666666666</v>
      </c>
      <c r="I220" s="278">
        <v>49.633333333333326</v>
      </c>
      <c r="J220" s="278">
        <v>50.516666666666666</v>
      </c>
      <c r="K220" s="276">
        <v>48.75</v>
      </c>
      <c r="L220" s="276">
        <v>46.5</v>
      </c>
      <c r="M220" s="276">
        <v>11.27262</v>
      </c>
    </row>
    <row r="221" spans="1:13">
      <c r="A221" s="267">
        <v>211</v>
      </c>
      <c r="B221" s="276" t="s">
        <v>117</v>
      </c>
      <c r="C221" s="277">
        <v>142.25</v>
      </c>
      <c r="D221" s="278">
        <v>143.04999999999998</v>
      </c>
      <c r="E221" s="278">
        <v>140.19999999999996</v>
      </c>
      <c r="F221" s="278">
        <v>138.14999999999998</v>
      </c>
      <c r="G221" s="278">
        <v>135.29999999999995</v>
      </c>
      <c r="H221" s="278">
        <v>145.09999999999997</v>
      </c>
      <c r="I221" s="278">
        <v>147.94999999999999</v>
      </c>
      <c r="J221" s="278">
        <v>149.99999999999997</v>
      </c>
      <c r="K221" s="276">
        <v>145.9</v>
      </c>
      <c r="L221" s="276">
        <v>141</v>
      </c>
      <c r="M221" s="276">
        <v>145.82005000000001</v>
      </c>
    </row>
    <row r="222" spans="1:13">
      <c r="A222" s="267">
        <v>212</v>
      </c>
      <c r="B222" s="276" t="s">
        <v>258</v>
      </c>
      <c r="C222" s="277" t="e">
        <v>#N/A</v>
      </c>
      <c r="D222" s="278" t="e">
        <v>#N/A</v>
      </c>
      <c r="E222" s="278" t="e">
        <v>#N/A</v>
      </c>
      <c r="F222" s="278" t="e">
        <v>#N/A</v>
      </c>
      <c r="G222" s="278" t="e">
        <v>#N/A</v>
      </c>
      <c r="H222" s="278" t="e">
        <v>#N/A</v>
      </c>
      <c r="I222" s="278" t="e">
        <v>#N/A</v>
      </c>
      <c r="J222" s="278" t="e">
        <v>#N/A</v>
      </c>
      <c r="K222" s="276" t="e">
        <v>#N/A</v>
      </c>
      <c r="L222" s="276" t="e">
        <v>#N/A</v>
      </c>
      <c r="M222" s="276" t="e">
        <v>#N/A</v>
      </c>
    </row>
    <row r="223" spans="1:13">
      <c r="A223" s="267">
        <v>213</v>
      </c>
      <c r="B223" s="276" t="s">
        <v>118</v>
      </c>
      <c r="C223" s="277">
        <v>443.85</v>
      </c>
      <c r="D223" s="278">
        <v>438.31666666666666</v>
      </c>
      <c r="E223" s="278">
        <v>429.73333333333335</v>
      </c>
      <c r="F223" s="278">
        <v>415.61666666666667</v>
      </c>
      <c r="G223" s="278">
        <v>407.03333333333336</v>
      </c>
      <c r="H223" s="278">
        <v>452.43333333333334</v>
      </c>
      <c r="I223" s="278">
        <v>461.01666666666671</v>
      </c>
      <c r="J223" s="278">
        <v>475.13333333333333</v>
      </c>
      <c r="K223" s="276">
        <v>446.9</v>
      </c>
      <c r="L223" s="276">
        <v>424.2</v>
      </c>
      <c r="M223" s="276">
        <v>618.13071000000002</v>
      </c>
    </row>
    <row r="224" spans="1:13">
      <c r="A224" s="267">
        <v>214</v>
      </c>
      <c r="B224" s="276" t="s">
        <v>256</v>
      </c>
      <c r="C224" s="277">
        <v>1226.1500000000001</v>
      </c>
      <c r="D224" s="278">
        <v>1236.2</v>
      </c>
      <c r="E224" s="278">
        <v>1214.45</v>
      </c>
      <c r="F224" s="278">
        <v>1202.75</v>
      </c>
      <c r="G224" s="278">
        <v>1181</v>
      </c>
      <c r="H224" s="278">
        <v>1247.9000000000001</v>
      </c>
      <c r="I224" s="278">
        <v>1269.6500000000001</v>
      </c>
      <c r="J224" s="278">
        <v>1281.3500000000001</v>
      </c>
      <c r="K224" s="276">
        <v>1257.95</v>
      </c>
      <c r="L224" s="276">
        <v>1224.5</v>
      </c>
      <c r="M224" s="276">
        <v>4.4542299999999999</v>
      </c>
    </row>
    <row r="225" spans="1:13">
      <c r="A225" s="267">
        <v>215</v>
      </c>
      <c r="B225" s="276" t="s">
        <v>119</v>
      </c>
      <c r="C225" s="277">
        <v>409.7</v>
      </c>
      <c r="D225" s="278">
        <v>408.43333333333339</v>
      </c>
      <c r="E225" s="278">
        <v>405.36666666666679</v>
      </c>
      <c r="F225" s="278">
        <v>401.03333333333342</v>
      </c>
      <c r="G225" s="278">
        <v>397.96666666666681</v>
      </c>
      <c r="H225" s="278">
        <v>412.76666666666677</v>
      </c>
      <c r="I225" s="278">
        <v>415.83333333333337</v>
      </c>
      <c r="J225" s="278">
        <v>420.16666666666674</v>
      </c>
      <c r="K225" s="276">
        <v>411.5</v>
      </c>
      <c r="L225" s="276">
        <v>404.1</v>
      </c>
      <c r="M225" s="276">
        <v>37.257930000000002</v>
      </c>
    </row>
    <row r="226" spans="1:13">
      <c r="A226" s="267">
        <v>216</v>
      </c>
      <c r="B226" s="276" t="s">
        <v>403</v>
      </c>
      <c r="C226" s="277">
        <v>2759</v>
      </c>
      <c r="D226" s="278">
        <v>2769.6666666666665</v>
      </c>
      <c r="E226" s="278">
        <v>2739.333333333333</v>
      </c>
      <c r="F226" s="278">
        <v>2719.6666666666665</v>
      </c>
      <c r="G226" s="278">
        <v>2689.333333333333</v>
      </c>
      <c r="H226" s="278">
        <v>2789.333333333333</v>
      </c>
      <c r="I226" s="278">
        <v>2819.6666666666661</v>
      </c>
      <c r="J226" s="278">
        <v>2839.333333333333</v>
      </c>
      <c r="K226" s="276">
        <v>2800</v>
      </c>
      <c r="L226" s="276">
        <v>2750</v>
      </c>
      <c r="M226" s="276">
        <v>4.0899999999999999E-3</v>
      </c>
    </row>
    <row r="227" spans="1:13">
      <c r="A227" s="267">
        <v>217</v>
      </c>
      <c r="B227" s="276" t="s">
        <v>257</v>
      </c>
      <c r="C227" s="277">
        <v>36.15</v>
      </c>
      <c r="D227" s="278">
        <v>36.366666666666667</v>
      </c>
      <c r="E227" s="278">
        <v>35.783333333333331</v>
      </c>
      <c r="F227" s="278">
        <v>35.416666666666664</v>
      </c>
      <c r="G227" s="278">
        <v>34.833333333333329</v>
      </c>
      <c r="H227" s="278">
        <v>36.733333333333334</v>
      </c>
      <c r="I227" s="278">
        <v>37.316666666666663</v>
      </c>
      <c r="J227" s="278">
        <v>37.683333333333337</v>
      </c>
      <c r="K227" s="276">
        <v>36.950000000000003</v>
      </c>
      <c r="L227" s="276">
        <v>36</v>
      </c>
      <c r="M227" s="276">
        <v>23.243749999999999</v>
      </c>
    </row>
    <row r="228" spans="1:13">
      <c r="A228" s="267">
        <v>218</v>
      </c>
      <c r="B228" s="276" t="s">
        <v>120</v>
      </c>
      <c r="C228" s="277">
        <v>8.5500000000000007</v>
      </c>
      <c r="D228" s="278">
        <v>8.5833333333333339</v>
      </c>
      <c r="E228" s="278">
        <v>8.4666666666666686</v>
      </c>
      <c r="F228" s="278">
        <v>8.3833333333333346</v>
      </c>
      <c r="G228" s="278">
        <v>8.2666666666666693</v>
      </c>
      <c r="H228" s="278">
        <v>8.6666666666666679</v>
      </c>
      <c r="I228" s="278">
        <v>8.7833333333333314</v>
      </c>
      <c r="J228" s="278">
        <v>8.8666666666666671</v>
      </c>
      <c r="K228" s="276">
        <v>8.6999999999999993</v>
      </c>
      <c r="L228" s="276">
        <v>8.5</v>
      </c>
      <c r="M228" s="276">
        <v>1075.61247</v>
      </c>
    </row>
    <row r="229" spans="1:13">
      <c r="A229" s="267">
        <v>219</v>
      </c>
      <c r="B229" s="276" t="s">
        <v>404</v>
      </c>
      <c r="C229" s="277">
        <v>29.95</v>
      </c>
      <c r="D229" s="278">
        <v>29.966666666666669</v>
      </c>
      <c r="E229" s="278">
        <v>29.683333333333337</v>
      </c>
      <c r="F229" s="278">
        <v>29.416666666666668</v>
      </c>
      <c r="G229" s="278">
        <v>29.133333333333336</v>
      </c>
      <c r="H229" s="278">
        <v>30.233333333333338</v>
      </c>
      <c r="I229" s="278">
        <v>30.516666666666669</v>
      </c>
      <c r="J229" s="278">
        <v>30.783333333333339</v>
      </c>
      <c r="K229" s="276">
        <v>30.25</v>
      </c>
      <c r="L229" s="276">
        <v>29.7</v>
      </c>
      <c r="M229" s="276">
        <v>27.16901</v>
      </c>
    </row>
    <row r="230" spans="1:13">
      <c r="A230" s="267">
        <v>220</v>
      </c>
      <c r="B230" s="276" t="s">
        <v>121</v>
      </c>
      <c r="C230" s="277">
        <v>30.5</v>
      </c>
      <c r="D230" s="278">
        <v>30.433333333333337</v>
      </c>
      <c r="E230" s="278">
        <v>30.166666666666675</v>
      </c>
      <c r="F230" s="278">
        <v>29.833333333333339</v>
      </c>
      <c r="G230" s="278">
        <v>29.566666666666677</v>
      </c>
      <c r="H230" s="278">
        <v>30.766666666666673</v>
      </c>
      <c r="I230" s="278">
        <v>31.033333333333339</v>
      </c>
      <c r="J230" s="278">
        <v>31.366666666666671</v>
      </c>
      <c r="K230" s="276">
        <v>30.7</v>
      </c>
      <c r="L230" s="276">
        <v>30.1</v>
      </c>
      <c r="M230" s="276">
        <v>220.04785999999999</v>
      </c>
    </row>
    <row r="231" spans="1:13">
      <c r="A231" s="267">
        <v>221</v>
      </c>
      <c r="B231" s="276" t="s">
        <v>416</v>
      </c>
      <c r="C231" s="277">
        <v>185.95</v>
      </c>
      <c r="D231" s="278">
        <v>187.06666666666669</v>
      </c>
      <c r="E231" s="278">
        <v>183.88333333333338</v>
      </c>
      <c r="F231" s="278">
        <v>181.81666666666669</v>
      </c>
      <c r="G231" s="278">
        <v>178.63333333333338</v>
      </c>
      <c r="H231" s="278">
        <v>189.13333333333338</v>
      </c>
      <c r="I231" s="278">
        <v>192.31666666666672</v>
      </c>
      <c r="J231" s="278">
        <v>194.38333333333338</v>
      </c>
      <c r="K231" s="276">
        <v>190.25</v>
      </c>
      <c r="L231" s="276">
        <v>185</v>
      </c>
      <c r="M231" s="276">
        <v>4.6822699999999999</v>
      </c>
    </row>
    <row r="232" spans="1:13">
      <c r="A232" s="267">
        <v>222</v>
      </c>
      <c r="B232" s="276" t="s">
        <v>405</v>
      </c>
      <c r="C232" s="277">
        <v>698.85</v>
      </c>
      <c r="D232" s="278">
        <v>700.25</v>
      </c>
      <c r="E232" s="278">
        <v>681.8</v>
      </c>
      <c r="F232" s="278">
        <v>664.75</v>
      </c>
      <c r="G232" s="278">
        <v>646.29999999999995</v>
      </c>
      <c r="H232" s="278">
        <v>717.3</v>
      </c>
      <c r="I232" s="278">
        <v>735.75</v>
      </c>
      <c r="J232" s="278">
        <v>752.8</v>
      </c>
      <c r="K232" s="276">
        <v>718.7</v>
      </c>
      <c r="L232" s="276">
        <v>683.2</v>
      </c>
      <c r="M232" s="276">
        <v>0.51917000000000002</v>
      </c>
    </row>
    <row r="233" spans="1:13">
      <c r="A233" s="267">
        <v>223</v>
      </c>
      <c r="B233" s="276" t="s">
        <v>406</v>
      </c>
      <c r="C233" s="277">
        <v>5.8</v>
      </c>
      <c r="D233" s="278">
        <v>5.8166666666666664</v>
      </c>
      <c r="E233" s="278">
        <v>5.7333333333333325</v>
      </c>
      <c r="F233" s="278">
        <v>5.6666666666666661</v>
      </c>
      <c r="G233" s="278">
        <v>5.5833333333333321</v>
      </c>
      <c r="H233" s="278">
        <v>5.8833333333333329</v>
      </c>
      <c r="I233" s="278">
        <v>5.9666666666666668</v>
      </c>
      <c r="J233" s="278">
        <v>6.0333333333333332</v>
      </c>
      <c r="K233" s="276">
        <v>5.9</v>
      </c>
      <c r="L233" s="276">
        <v>5.75</v>
      </c>
      <c r="M233" s="276">
        <v>6.1121600000000003</v>
      </c>
    </row>
    <row r="234" spans="1:13">
      <c r="A234" s="267">
        <v>224</v>
      </c>
      <c r="B234" s="276" t="s">
        <v>122</v>
      </c>
      <c r="C234" s="277">
        <v>407.15</v>
      </c>
      <c r="D234" s="278">
        <v>408.55</v>
      </c>
      <c r="E234" s="278">
        <v>403.1</v>
      </c>
      <c r="F234" s="278">
        <v>399.05</v>
      </c>
      <c r="G234" s="278">
        <v>393.6</v>
      </c>
      <c r="H234" s="278">
        <v>412.6</v>
      </c>
      <c r="I234" s="278">
        <v>418.04999999999995</v>
      </c>
      <c r="J234" s="278">
        <v>422.1</v>
      </c>
      <c r="K234" s="276">
        <v>414</v>
      </c>
      <c r="L234" s="276">
        <v>404.5</v>
      </c>
      <c r="M234" s="276">
        <v>17.272539999999999</v>
      </c>
    </row>
    <row r="235" spans="1:13">
      <c r="A235" s="267">
        <v>225</v>
      </c>
      <c r="B235" s="276" t="s">
        <v>407</v>
      </c>
      <c r="C235" s="277">
        <v>79.75</v>
      </c>
      <c r="D235" s="278">
        <v>79.583333333333329</v>
      </c>
      <c r="E235" s="278">
        <v>76.166666666666657</v>
      </c>
      <c r="F235" s="278">
        <v>72.583333333333329</v>
      </c>
      <c r="G235" s="278">
        <v>69.166666666666657</v>
      </c>
      <c r="H235" s="278">
        <v>83.166666666666657</v>
      </c>
      <c r="I235" s="278">
        <v>86.583333333333314</v>
      </c>
      <c r="J235" s="278">
        <v>90.166666666666657</v>
      </c>
      <c r="K235" s="276">
        <v>83</v>
      </c>
      <c r="L235" s="276">
        <v>76</v>
      </c>
      <c r="M235" s="276">
        <v>26.89573</v>
      </c>
    </row>
    <row r="236" spans="1:13">
      <c r="A236" s="267">
        <v>226</v>
      </c>
      <c r="B236" s="276" t="s">
        <v>1603</v>
      </c>
      <c r="C236" s="277">
        <v>898.8</v>
      </c>
      <c r="D236" s="278">
        <v>901.91666666666663</v>
      </c>
      <c r="E236" s="278">
        <v>878.93333333333328</v>
      </c>
      <c r="F236" s="278">
        <v>859.06666666666661</v>
      </c>
      <c r="G236" s="278">
        <v>836.08333333333326</v>
      </c>
      <c r="H236" s="278">
        <v>921.7833333333333</v>
      </c>
      <c r="I236" s="278">
        <v>944.76666666666665</v>
      </c>
      <c r="J236" s="278">
        <v>964.63333333333333</v>
      </c>
      <c r="K236" s="276">
        <v>924.9</v>
      </c>
      <c r="L236" s="276">
        <v>882.05</v>
      </c>
      <c r="M236" s="276">
        <v>0.63843000000000005</v>
      </c>
    </row>
    <row r="237" spans="1:13">
      <c r="A237" s="267">
        <v>227</v>
      </c>
      <c r="B237" s="276" t="s">
        <v>260</v>
      </c>
      <c r="C237" s="277">
        <v>96.3</v>
      </c>
      <c r="D237" s="278">
        <v>95.333333333333329</v>
      </c>
      <c r="E237" s="278">
        <v>93.966666666666654</v>
      </c>
      <c r="F237" s="278">
        <v>91.633333333333326</v>
      </c>
      <c r="G237" s="278">
        <v>90.266666666666652</v>
      </c>
      <c r="H237" s="278">
        <v>97.666666666666657</v>
      </c>
      <c r="I237" s="278">
        <v>99.033333333333331</v>
      </c>
      <c r="J237" s="278">
        <v>101.36666666666666</v>
      </c>
      <c r="K237" s="276">
        <v>96.7</v>
      </c>
      <c r="L237" s="276">
        <v>93</v>
      </c>
      <c r="M237" s="276">
        <v>14.81057</v>
      </c>
    </row>
    <row r="238" spans="1:13">
      <c r="A238" s="267">
        <v>228</v>
      </c>
      <c r="B238" s="276" t="s">
        <v>412</v>
      </c>
      <c r="C238" s="277">
        <v>116.45</v>
      </c>
      <c r="D238" s="278">
        <v>117.26666666666665</v>
      </c>
      <c r="E238" s="278">
        <v>115.2833333333333</v>
      </c>
      <c r="F238" s="278">
        <v>114.11666666666665</v>
      </c>
      <c r="G238" s="278">
        <v>112.1333333333333</v>
      </c>
      <c r="H238" s="278">
        <v>118.43333333333331</v>
      </c>
      <c r="I238" s="278">
        <v>120.41666666666666</v>
      </c>
      <c r="J238" s="278">
        <v>121.58333333333331</v>
      </c>
      <c r="K238" s="276">
        <v>119.25</v>
      </c>
      <c r="L238" s="276">
        <v>116.1</v>
      </c>
      <c r="M238" s="276">
        <v>4.8912000000000004</v>
      </c>
    </row>
    <row r="239" spans="1:13">
      <c r="A239" s="267">
        <v>229</v>
      </c>
      <c r="B239" s="276" t="s">
        <v>1615</v>
      </c>
      <c r="C239" s="277">
        <v>4731.8</v>
      </c>
      <c r="D239" s="278">
        <v>4762.6333333333341</v>
      </c>
      <c r="E239" s="278">
        <v>4659.1666666666679</v>
      </c>
      <c r="F239" s="278">
        <v>4586.5333333333338</v>
      </c>
      <c r="G239" s="278">
        <v>4483.0666666666675</v>
      </c>
      <c r="H239" s="278">
        <v>4835.2666666666682</v>
      </c>
      <c r="I239" s="278">
        <v>4938.7333333333336</v>
      </c>
      <c r="J239" s="278">
        <v>5011.3666666666686</v>
      </c>
      <c r="K239" s="276">
        <v>4866.1000000000004</v>
      </c>
      <c r="L239" s="276">
        <v>4690</v>
      </c>
      <c r="M239" s="276">
        <v>0.21693999999999999</v>
      </c>
    </row>
    <row r="240" spans="1:13">
      <c r="A240" s="267">
        <v>230</v>
      </c>
      <c r="B240" s="276" t="s">
        <v>259</v>
      </c>
      <c r="C240" s="277">
        <v>59.05</v>
      </c>
      <c r="D240" s="278">
        <v>59.15</v>
      </c>
      <c r="E240" s="278">
        <v>58.099999999999994</v>
      </c>
      <c r="F240" s="278">
        <v>57.15</v>
      </c>
      <c r="G240" s="278">
        <v>56.099999999999994</v>
      </c>
      <c r="H240" s="278">
        <v>60.099999999999994</v>
      </c>
      <c r="I240" s="278">
        <v>61.149999999999991</v>
      </c>
      <c r="J240" s="278">
        <v>62.099999999999994</v>
      </c>
      <c r="K240" s="276">
        <v>60.2</v>
      </c>
      <c r="L240" s="276">
        <v>58.2</v>
      </c>
      <c r="M240" s="276">
        <v>8.1824300000000001</v>
      </c>
    </row>
    <row r="241" spans="1:13">
      <c r="A241" s="267">
        <v>231</v>
      </c>
      <c r="B241" s="276" t="s">
        <v>123</v>
      </c>
      <c r="C241" s="277">
        <v>1370.25</v>
      </c>
      <c r="D241" s="278">
        <v>1350.2666666666667</v>
      </c>
      <c r="E241" s="278">
        <v>1312.6333333333332</v>
      </c>
      <c r="F241" s="278">
        <v>1255.0166666666667</v>
      </c>
      <c r="G241" s="278">
        <v>1217.3833333333332</v>
      </c>
      <c r="H241" s="278">
        <v>1407.8833333333332</v>
      </c>
      <c r="I241" s="278">
        <v>1445.5166666666669</v>
      </c>
      <c r="J241" s="278">
        <v>1503.1333333333332</v>
      </c>
      <c r="K241" s="276">
        <v>1387.9</v>
      </c>
      <c r="L241" s="276">
        <v>1292.6500000000001</v>
      </c>
      <c r="M241" s="276">
        <v>28.579129999999999</v>
      </c>
    </row>
    <row r="242" spans="1:13">
      <c r="A242" s="267">
        <v>232</v>
      </c>
      <c r="B242" s="276" t="s">
        <v>1622</v>
      </c>
      <c r="C242" s="277">
        <v>256.3</v>
      </c>
      <c r="D242" s="278">
        <v>256.46666666666664</v>
      </c>
      <c r="E242" s="278">
        <v>253.93333333333328</v>
      </c>
      <c r="F242" s="278">
        <v>251.56666666666663</v>
      </c>
      <c r="G242" s="278">
        <v>249.03333333333327</v>
      </c>
      <c r="H242" s="278">
        <v>258.83333333333326</v>
      </c>
      <c r="I242" s="278">
        <v>261.36666666666667</v>
      </c>
      <c r="J242" s="278">
        <v>263.73333333333329</v>
      </c>
      <c r="K242" s="276">
        <v>259</v>
      </c>
      <c r="L242" s="276">
        <v>254.1</v>
      </c>
      <c r="M242" s="276">
        <v>0.28454000000000002</v>
      </c>
    </row>
    <row r="243" spans="1:13">
      <c r="A243" s="267">
        <v>233</v>
      </c>
      <c r="B243" s="276" t="s">
        <v>418</v>
      </c>
      <c r="C243" s="277">
        <v>292.64999999999998</v>
      </c>
      <c r="D243" s="278">
        <v>291.73333333333335</v>
      </c>
      <c r="E243" s="278">
        <v>289.4666666666667</v>
      </c>
      <c r="F243" s="278">
        <v>286.28333333333336</v>
      </c>
      <c r="G243" s="278">
        <v>284.01666666666671</v>
      </c>
      <c r="H243" s="278">
        <v>294.91666666666669</v>
      </c>
      <c r="I243" s="278">
        <v>297.18333333333334</v>
      </c>
      <c r="J243" s="278">
        <v>300.36666666666667</v>
      </c>
      <c r="K243" s="276">
        <v>294</v>
      </c>
      <c r="L243" s="276">
        <v>288.55</v>
      </c>
      <c r="M243" s="276">
        <v>5.3449999999999998E-2</v>
      </c>
    </row>
    <row r="244" spans="1:13">
      <c r="A244" s="267">
        <v>234</v>
      </c>
      <c r="B244" s="276" t="s">
        <v>124</v>
      </c>
      <c r="C244" s="277">
        <v>646.6</v>
      </c>
      <c r="D244" s="278">
        <v>642.71666666666658</v>
      </c>
      <c r="E244" s="278">
        <v>635.43333333333317</v>
      </c>
      <c r="F244" s="278">
        <v>624.26666666666654</v>
      </c>
      <c r="G244" s="278">
        <v>616.98333333333312</v>
      </c>
      <c r="H244" s="278">
        <v>653.88333333333321</v>
      </c>
      <c r="I244" s="278">
        <v>661.16666666666674</v>
      </c>
      <c r="J244" s="278">
        <v>672.33333333333326</v>
      </c>
      <c r="K244" s="276">
        <v>650</v>
      </c>
      <c r="L244" s="276">
        <v>631.54999999999995</v>
      </c>
      <c r="M244" s="276">
        <v>195.66145</v>
      </c>
    </row>
    <row r="245" spans="1:13">
      <c r="A245" s="267">
        <v>235</v>
      </c>
      <c r="B245" s="276" t="s">
        <v>419</v>
      </c>
      <c r="C245" s="277">
        <v>82.8</v>
      </c>
      <c r="D245" s="278">
        <v>82.8</v>
      </c>
      <c r="E245" s="278">
        <v>81.849999999999994</v>
      </c>
      <c r="F245" s="278">
        <v>80.899999999999991</v>
      </c>
      <c r="G245" s="278">
        <v>79.949999999999989</v>
      </c>
      <c r="H245" s="278">
        <v>83.75</v>
      </c>
      <c r="I245" s="278">
        <v>84.700000000000017</v>
      </c>
      <c r="J245" s="278">
        <v>85.65</v>
      </c>
      <c r="K245" s="276">
        <v>83.75</v>
      </c>
      <c r="L245" s="276">
        <v>81.849999999999994</v>
      </c>
      <c r="M245" s="276">
        <v>5.3399200000000002</v>
      </c>
    </row>
    <row r="246" spans="1:13">
      <c r="A246" s="267">
        <v>236</v>
      </c>
      <c r="B246" s="276" t="s">
        <v>125</v>
      </c>
      <c r="C246" s="277">
        <v>181.55</v>
      </c>
      <c r="D246" s="278">
        <v>181.86666666666667</v>
      </c>
      <c r="E246" s="278">
        <v>179.98333333333335</v>
      </c>
      <c r="F246" s="278">
        <v>178.41666666666669</v>
      </c>
      <c r="G246" s="278">
        <v>176.53333333333336</v>
      </c>
      <c r="H246" s="278">
        <v>183.43333333333334</v>
      </c>
      <c r="I246" s="278">
        <v>185.31666666666666</v>
      </c>
      <c r="J246" s="278">
        <v>186.88333333333333</v>
      </c>
      <c r="K246" s="276">
        <v>183.75</v>
      </c>
      <c r="L246" s="276">
        <v>180.3</v>
      </c>
      <c r="M246" s="276">
        <v>36.185180000000003</v>
      </c>
    </row>
    <row r="247" spans="1:13">
      <c r="A247" s="267">
        <v>237</v>
      </c>
      <c r="B247" s="276" t="s">
        <v>126</v>
      </c>
      <c r="C247" s="277">
        <v>1062.55</v>
      </c>
      <c r="D247" s="278">
        <v>1066.4833333333333</v>
      </c>
      <c r="E247" s="278">
        <v>1053.5666666666666</v>
      </c>
      <c r="F247" s="278">
        <v>1044.5833333333333</v>
      </c>
      <c r="G247" s="278">
        <v>1031.6666666666665</v>
      </c>
      <c r="H247" s="278">
        <v>1075.4666666666667</v>
      </c>
      <c r="I247" s="278">
        <v>1088.3833333333332</v>
      </c>
      <c r="J247" s="278">
        <v>1097.3666666666668</v>
      </c>
      <c r="K247" s="276">
        <v>1079.4000000000001</v>
      </c>
      <c r="L247" s="276">
        <v>1057.5</v>
      </c>
      <c r="M247" s="276">
        <v>72.047820000000002</v>
      </c>
    </row>
    <row r="248" spans="1:13">
      <c r="A248" s="267">
        <v>238</v>
      </c>
      <c r="B248" s="276" t="s">
        <v>1645</v>
      </c>
      <c r="C248" s="277">
        <v>571.6</v>
      </c>
      <c r="D248" s="278">
        <v>572.5333333333333</v>
      </c>
      <c r="E248" s="278">
        <v>566.06666666666661</v>
      </c>
      <c r="F248" s="278">
        <v>560.5333333333333</v>
      </c>
      <c r="G248" s="278">
        <v>554.06666666666661</v>
      </c>
      <c r="H248" s="278">
        <v>578.06666666666661</v>
      </c>
      <c r="I248" s="278">
        <v>584.5333333333333</v>
      </c>
      <c r="J248" s="278">
        <v>590.06666666666661</v>
      </c>
      <c r="K248" s="276">
        <v>579</v>
      </c>
      <c r="L248" s="276">
        <v>567</v>
      </c>
      <c r="M248" s="276">
        <v>6.139E-2</v>
      </c>
    </row>
    <row r="249" spans="1:13">
      <c r="A249" s="267">
        <v>239</v>
      </c>
      <c r="B249" s="276" t="s">
        <v>420</v>
      </c>
      <c r="C249" s="277">
        <v>259.75</v>
      </c>
      <c r="D249" s="278">
        <v>261.34999999999997</v>
      </c>
      <c r="E249" s="278">
        <v>254.79999999999995</v>
      </c>
      <c r="F249" s="278">
        <v>249.84999999999997</v>
      </c>
      <c r="G249" s="278">
        <v>243.29999999999995</v>
      </c>
      <c r="H249" s="278">
        <v>266.29999999999995</v>
      </c>
      <c r="I249" s="278">
        <v>272.85000000000002</v>
      </c>
      <c r="J249" s="278">
        <v>277.79999999999995</v>
      </c>
      <c r="K249" s="276">
        <v>267.89999999999998</v>
      </c>
      <c r="L249" s="276">
        <v>256.39999999999998</v>
      </c>
      <c r="M249" s="276">
        <v>3.9625699999999999</v>
      </c>
    </row>
    <row r="250" spans="1:13">
      <c r="A250" s="267">
        <v>240</v>
      </c>
      <c r="B250" s="276" t="s">
        <v>421</v>
      </c>
      <c r="C250" s="277">
        <v>234.65</v>
      </c>
      <c r="D250" s="278">
        <v>236.33333333333334</v>
      </c>
      <c r="E250" s="278">
        <v>230.66666666666669</v>
      </c>
      <c r="F250" s="278">
        <v>226.68333333333334</v>
      </c>
      <c r="G250" s="278">
        <v>221.01666666666668</v>
      </c>
      <c r="H250" s="278">
        <v>240.31666666666669</v>
      </c>
      <c r="I250" s="278">
        <v>245.98333333333338</v>
      </c>
      <c r="J250" s="278">
        <v>249.9666666666667</v>
      </c>
      <c r="K250" s="276">
        <v>242</v>
      </c>
      <c r="L250" s="276">
        <v>232.35</v>
      </c>
      <c r="M250" s="276">
        <v>1.3460000000000001</v>
      </c>
    </row>
    <row r="251" spans="1:13">
      <c r="A251" s="267">
        <v>241</v>
      </c>
      <c r="B251" s="276" t="s">
        <v>417</v>
      </c>
      <c r="C251" s="277">
        <v>9.3000000000000007</v>
      </c>
      <c r="D251" s="278">
        <v>9.2666666666666675</v>
      </c>
      <c r="E251" s="278">
        <v>9.2333333333333343</v>
      </c>
      <c r="F251" s="278">
        <v>9.1666666666666661</v>
      </c>
      <c r="G251" s="278">
        <v>9.1333333333333329</v>
      </c>
      <c r="H251" s="278">
        <v>9.3333333333333357</v>
      </c>
      <c r="I251" s="278">
        <v>9.3666666666666707</v>
      </c>
      <c r="J251" s="278">
        <v>9.4333333333333371</v>
      </c>
      <c r="K251" s="276">
        <v>9.3000000000000007</v>
      </c>
      <c r="L251" s="276">
        <v>9.1999999999999993</v>
      </c>
      <c r="M251" s="276">
        <v>5.8717600000000001</v>
      </c>
    </row>
    <row r="252" spans="1:13">
      <c r="A252" s="267">
        <v>242</v>
      </c>
      <c r="B252" s="276" t="s">
        <v>127</v>
      </c>
      <c r="C252" s="277">
        <v>78</v>
      </c>
      <c r="D252" s="278">
        <v>78.166666666666671</v>
      </c>
      <c r="E252" s="278">
        <v>77.233333333333348</v>
      </c>
      <c r="F252" s="278">
        <v>76.466666666666683</v>
      </c>
      <c r="G252" s="278">
        <v>75.53333333333336</v>
      </c>
      <c r="H252" s="278">
        <v>78.933333333333337</v>
      </c>
      <c r="I252" s="278">
        <v>79.866666666666646</v>
      </c>
      <c r="J252" s="278">
        <v>80.633333333333326</v>
      </c>
      <c r="K252" s="276">
        <v>79.099999999999994</v>
      </c>
      <c r="L252" s="276">
        <v>77.400000000000006</v>
      </c>
      <c r="M252" s="276">
        <v>152.75353000000001</v>
      </c>
    </row>
    <row r="253" spans="1:13">
      <c r="A253" s="267">
        <v>243</v>
      </c>
      <c r="B253" s="276" t="s">
        <v>262</v>
      </c>
      <c r="C253" s="277">
        <v>2315.65</v>
      </c>
      <c r="D253" s="278">
        <v>2323.2333333333331</v>
      </c>
      <c r="E253" s="278">
        <v>2277.4666666666662</v>
      </c>
      <c r="F253" s="278">
        <v>2239.2833333333333</v>
      </c>
      <c r="G253" s="278">
        <v>2193.5166666666664</v>
      </c>
      <c r="H253" s="278">
        <v>2361.4166666666661</v>
      </c>
      <c r="I253" s="278">
        <v>2407.1833333333334</v>
      </c>
      <c r="J253" s="278">
        <v>2445.3666666666659</v>
      </c>
      <c r="K253" s="276">
        <v>2369</v>
      </c>
      <c r="L253" s="276">
        <v>2285.0500000000002</v>
      </c>
      <c r="M253" s="276">
        <v>3.1315</v>
      </c>
    </row>
    <row r="254" spans="1:13">
      <c r="A254" s="267">
        <v>244</v>
      </c>
      <c r="B254" s="276" t="s">
        <v>408</v>
      </c>
      <c r="C254" s="277">
        <v>109.45</v>
      </c>
      <c r="D254" s="278">
        <v>110.60000000000001</v>
      </c>
      <c r="E254" s="278">
        <v>107.35000000000002</v>
      </c>
      <c r="F254" s="278">
        <v>105.25000000000001</v>
      </c>
      <c r="G254" s="278">
        <v>102.00000000000003</v>
      </c>
      <c r="H254" s="278">
        <v>112.70000000000002</v>
      </c>
      <c r="I254" s="278">
        <v>115.94999999999999</v>
      </c>
      <c r="J254" s="278">
        <v>118.05000000000001</v>
      </c>
      <c r="K254" s="276">
        <v>113.85</v>
      </c>
      <c r="L254" s="276">
        <v>108.5</v>
      </c>
      <c r="M254" s="276">
        <v>5.08413</v>
      </c>
    </row>
    <row r="255" spans="1:13">
      <c r="A255" s="267">
        <v>245</v>
      </c>
      <c r="B255" s="276" t="s">
        <v>409</v>
      </c>
      <c r="C255" s="277">
        <v>75.2</v>
      </c>
      <c r="D255" s="278">
        <v>75.033333333333346</v>
      </c>
      <c r="E255" s="278">
        <v>74.166666666666686</v>
      </c>
      <c r="F255" s="278">
        <v>73.13333333333334</v>
      </c>
      <c r="G255" s="278">
        <v>72.26666666666668</v>
      </c>
      <c r="H255" s="278">
        <v>76.066666666666691</v>
      </c>
      <c r="I255" s="278">
        <v>76.933333333333337</v>
      </c>
      <c r="J255" s="278">
        <v>77.966666666666697</v>
      </c>
      <c r="K255" s="276">
        <v>75.900000000000006</v>
      </c>
      <c r="L255" s="276">
        <v>74</v>
      </c>
      <c r="M255" s="276">
        <v>1.6283099999999999</v>
      </c>
    </row>
    <row r="256" spans="1:13">
      <c r="A256" s="267">
        <v>246</v>
      </c>
      <c r="B256" s="276" t="s">
        <v>2931</v>
      </c>
      <c r="C256" s="277">
        <v>1301.45</v>
      </c>
      <c r="D256" s="278">
        <v>1304.3166666666666</v>
      </c>
      <c r="E256" s="278">
        <v>1297.1333333333332</v>
      </c>
      <c r="F256" s="278">
        <v>1292.8166666666666</v>
      </c>
      <c r="G256" s="278">
        <v>1285.6333333333332</v>
      </c>
      <c r="H256" s="278">
        <v>1308.6333333333332</v>
      </c>
      <c r="I256" s="278">
        <v>1315.8166666666666</v>
      </c>
      <c r="J256" s="278">
        <v>1320.1333333333332</v>
      </c>
      <c r="K256" s="276">
        <v>1311.5</v>
      </c>
      <c r="L256" s="276">
        <v>1300</v>
      </c>
      <c r="M256" s="276">
        <v>1.0730900000000001</v>
      </c>
    </row>
    <row r="257" spans="1:13">
      <c r="A257" s="267">
        <v>247</v>
      </c>
      <c r="B257" s="276" t="s">
        <v>402</v>
      </c>
      <c r="C257" s="277">
        <v>448.5</v>
      </c>
      <c r="D257" s="278">
        <v>451.13333333333338</v>
      </c>
      <c r="E257" s="278">
        <v>442.46666666666675</v>
      </c>
      <c r="F257" s="278">
        <v>436.43333333333339</v>
      </c>
      <c r="G257" s="278">
        <v>427.76666666666677</v>
      </c>
      <c r="H257" s="278">
        <v>457.16666666666674</v>
      </c>
      <c r="I257" s="278">
        <v>465.83333333333337</v>
      </c>
      <c r="J257" s="278">
        <v>471.86666666666673</v>
      </c>
      <c r="K257" s="276">
        <v>459.8</v>
      </c>
      <c r="L257" s="276">
        <v>445.1</v>
      </c>
      <c r="M257" s="276">
        <v>2.4542000000000002</v>
      </c>
    </row>
    <row r="258" spans="1:13">
      <c r="A258" s="267">
        <v>248</v>
      </c>
      <c r="B258" s="276" t="s">
        <v>128</v>
      </c>
      <c r="C258" s="277">
        <v>170.1</v>
      </c>
      <c r="D258" s="278">
        <v>169.31666666666669</v>
      </c>
      <c r="E258" s="278">
        <v>167.88333333333338</v>
      </c>
      <c r="F258" s="278">
        <v>165.66666666666669</v>
      </c>
      <c r="G258" s="278">
        <v>164.23333333333338</v>
      </c>
      <c r="H258" s="278">
        <v>171.53333333333339</v>
      </c>
      <c r="I258" s="278">
        <v>172.96666666666673</v>
      </c>
      <c r="J258" s="278">
        <v>175.18333333333339</v>
      </c>
      <c r="K258" s="276">
        <v>170.75</v>
      </c>
      <c r="L258" s="276">
        <v>167.1</v>
      </c>
      <c r="M258" s="276">
        <v>226.02903000000001</v>
      </c>
    </row>
    <row r="259" spans="1:13">
      <c r="A259" s="267">
        <v>249</v>
      </c>
      <c r="B259" s="276" t="s">
        <v>413</v>
      </c>
      <c r="C259" s="277">
        <v>222.5</v>
      </c>
      <c r="D259" s="278">
        <v>223.26666666666665</v>
      </c>
      <c r="E259" s="278">
        <v>221.1333333333333</v>
      </c>
      <c r="F259" s="278">
        <v>219.76666666666665</v>
      </c>
      <c r="G259" s="278">
        <v>217.6333333333333</v>
      </c>
      <c r="H259" s="278">
        <v>224.6333333333333</v>
      </c>
      <c r="I259" s="278">
        <v>226.76666666666662</v>
      </c>
      <c r="J259" s="278">
        <v>228.1333333333333</v>
      </c>
      <c r="K259" s="276">
        <v>225.4</v>
      </c>
      <c r="L259" s="276">
        <v>221.9</v>
      </c>
      <c r="M259" s="276">
        <v>9.6799999999999997E-2</v>
      </c>
    </row>
    <row r="260" spans="1:13">
      <c r="A260" s="267">
        <v>250</v>
      </c>
      <c r="B260" s="276" t="s">
        <v>411</v>
      </c>
      <c r="C260" s="277">
        <v>116.2</v>
      </c>
      <c r="D260" s="278">
        <v>116.88333333333333</v>
      </c>
      <c r="E260" s="278">
        <v>115.31666666666665</v>
      </c>
      <c r="F260" s="278">
        <v>114.43333333333332</v>
      </c>
      <c r="G260" s="278">
        <v>112.86666666666665</v>
      </c>
      <c r="H260" s="278">
        <v>117.76666666666665</v>
      </c>
      <c r="I260" s="278">
        <v>119.33333333333331</v>
      </c>
      <c r="J260" s="278">
        <v>120.21666666666665</v>
      </c>
      <c r="K260" s="276">
        <v>118.45</v>
      </c>
      <c r="L260" s="276">
        <v>116</v>
      </c>
      <c r="M260" s="276">
        <v>2.1826699999999999</v>
      </c>
    </row>
    <row r="261" spans="1:13">
      <c r="A261" s="267">
        <v>251</v>
      </c>
      <c r="B261" s="276" t="s">
        <v>431</v>
      </c>
      <c r="C261" s="277">
        <v>14.5</v>
      </c>
      <c r="D261" s="278">
        <v>14.533333333333333</v>
      </c>
      <c r="E261" s="278">
        <v>14.366666666666667</v>
      </c>
      <c r="F261" s="278">
        <v>14.233333333333334</v>
      </c>
      <c r="G261" s="278">
        <v>14.066666666666668</v>
      </c>
      <c r="H261" s="278">
        <v>14.666666666666666</v>
      </c>
      <c r="I261" s="278">
        <v>14.833333333333334</v>
      </c>
      <c r="J261" s="278">
        <v>14.966666666666665</v>
      </c>
      <c r="K261" s="276">
        <v>14.7</v>
      </c>
      <c r="L261" s="276">
        <v>14.4</v>
      </c>
      <c r="M261" s="276">
        <v>7.3173700000000004</v>
      </c>
    </row>
    <row r="262" spans="1:13">
      <c r="A262" s="267">
        <v>252</v>
      </c>
      <c r="B262" s="276" t="s">
        <v>428</v>
      </c>
      <c r="C262" s="277">
        <v>37.799999999999997</v>
      </c>
      <c r="D262" s="278">
        <v>38.050000000000004</v>
      </c>
      <c r="E262" s="278">
        <v>36.100000000000009</v>
      </c>
      <c r="F262" s="278">
        <v>34.400000000000006</v>
      </c>
      <c r="G262" s="278">
        <v>32.45000000000001</v>
      </c>
      <c r="H262" s="278">
        <v>39.750000000000007</v>
      </c>
      <c r="I262" s="278">
        <v>41.70000000000001</v>
      </c>
      <c r="J262" s="278">
        <v>43.400000000000006</v>
      </c>
      <c r="K262" s="276">
        <v>40</v>
      </c>
      <c r="L262" s="276">
        <v>36.35</v>
      </c>
      <c r="M262" s="276">
        <v>4.4706299999999999</v>
      </c>
    </row>
    <row r="263" spans="1:13">
      <c r="A263" s="267">
        <v>253</v>
      </c>
      <c r="B263" s="276" t="s">
        <v>429</v>
      </c>
      <c r="C263" s="277">
        <v>81.25</v>
      </c>
      <c r="D263" s="278">
        <v>81.433333333333323</v>
      </c>
      <c r="E263" s="278">
        <v>79.916666666666643</v>
      </c>
      <c r="F263" s="278">
        <v>78.583333333333314</v>
      </c>
      <c r="G263" s="278">
        <v>77.066666666666634</v>
      </c>
      <c r="H263" s="278">
        <v>82.766666666666652</v>
      </c>
      <c r="I263" s="278">
        <v>84.283333333333331</v>
      </c>
      <c r="J263" s="278">
        <v>85.61666666666666</v>
      </c>
      <c r="K263" s="276">
        <v>82.95</v>
      </c>
      <c r="L263" s="276">
        <v>80.099999999999994</v>
      </c>
      <c r="M263" s="276">
        <v>3.52664</v>
      </c>
    </row>
    <row r="264" spans="1:13">
      <c r="A264" s="267">
        <v>254</v>
      </c>
      <c r="B264" s="276" t="s">
        <v>432</v>
      </c>
      <c r="C264" s="277">
        <v>46.35</v>
      </c>
      <c r="D264" s="278">
        <v>45.733333333333327</v>
      </c>
      <c r="E264" s="278">
        <v>43.666666666666657</v>
      </c>
      <c r="F264" s="278">
        <v>40.983333333333327</v>
      </c>
      <c r="G264" s="278">
        <v>38.916666666666657</v>
      </c>
      <c r="H264" s="278">
        <v>48.416666666666657</v>
      </c>
      <c r="I264" s="278">
        <v>50.483333333333334</v>
      </c>
      <c r="J264" s="278">
        <v>53.166666666666657</v>
      </c>
      <c r="K264" s="276">
        <v>47.8</v>
      </c>
      <c r="L264" s="276">
        <v>43.05</v>
      </c>
      <c r="M264" s="276">
        <v>54.23518</v>
      </c>
    </row>
    <row r="265" spans="1:13">
      <c r="A265" s="267">
        <v>255</v>
      </c>
      <c r="B265" s="276" t="s">
        <v>422</v>
      </c>
      <c r="C265" s="277">
        <v>982.85</v>
      </c>
      <c r="D265" s="278">
        <v>985.18333333333339</v>
      </c>
      <c r="E265" s="278">
        <v>969.46666666666681</v>
      </c>
      <c r="F265" s="278">
        <v>956.08333333333337</v>
      </c>
      <c r="G265" s="278">
        <v>940.36666666666679</v>
      </c>
      <c r="H265" s="278">
        <v>998.56666666666683</v>
      </c>
      <c r="I265" s="278">
        <v>1014.2833333333335</v>
      </c>
      <c r="J265" s="278">
        <v>1027.666666666667</v>
      </c>
      <c r="K265" s="276">
        <v>1000.9</v>
      </c>
      <c r="L265" s="276">
        <v>971.8</v>
      </c>
      <c r="M265" s="276">
        <v>0.52810000000000001</v>
      </c>
    </row>
    <row r="266" spans="1:13">
      <c r="A266" s="267">
        <v>256</v>
      </c>
      <c r="B266" s="276" t="s">
        <v>436</v>
      </c>
      <c r="C266" s="277">
        <v>2117.4</v>
      </c>
      <c r="D266" s="278">
        <v>2129.25</v>
      </c>
      <c r="E266" s="278">
        <v>2089.65</v>
      </c>
      <c r="F266" s="278">
        <v>2061.9</v>
      </c>
      <c r="G266" s="278">
        <v>2022.3000000000002</v>
      </c>
      <c r="H266" s="278">
        <v>2157</v>
      </c>
      <c r="I266" s="278">
        <v>2196.6000000000004</v>
      </c>
      <c r="J266" s="278">
        <v>2224.35</v>
      </c>
      <c r="K266" s="276">
        <v>2168.85</v>
      </c>
      <c r="L266" s="276">
        <v>2101.5</v>
      </c>
      <c r="M266" s="276">
        <v>3.8269999999999998E-2</v>
      </c>
    </row>
    <row r="267" spans="1:13">
      <c r="A267" s="267">
        <v>257</v>
      </c>
      <c r="B267" s="276" t="s">
        <v>433</v>
      </c>
      <c r="C267" s="277">
        <v>60.85</v>
      </c>
      <c r="D267" s="278">
        <v>61.31666666666667</v>
      </c>
      <c r="E267" s="278">
        <v>59.933333333333337</v>
      </c>
      <c r="F267" s="278">
        <v>59.016666666666666</v>
      </c>
      <c r="G267" s="278">
        <v>57.633333333333333</v>
      </c>
      <c r="H267" s="278">
        <v>62.233333333333341</v>
      </c>
      <c r="I267" s="278">
        <v>63.616666666666681</v>
      </c>
      <c r="J267" s="278">
        <v>64.533333333333346</v>
      </c>
      <c r="K267" s="276">
        <v>62.7</v>
      </c>
      <c r="L267" s="276">
        <v>60.4</v>
      </c>
      <c r="M267" s="276">
        <v>4.6889200000000004</v>
      </c>
    </row>
    <row r="268" spans="1:13">
      <c r="A268" s="267">
        <v>258</v>
      </c>
      <c r="B268" s="276" t="s">
        <v>129</v>
      </c>
      <c r="C268" s="277">
        <v>201.65</v>
      </c>
      <c r="D268" s="278">
        <v>198.93333333333337</v>
      </c>
      <c r="E268" s="278">
        <v>195.06666666666672</v>
      </c>
      <c r="F268" s="278">
        <v>188.48333333333335</v>
      </c>
      <c r="G268" s="278">
        <v>184.6166666666667</v>
      </c>
      <c r="H268" s="278">
        <v>205.51666666666674</v>
      </c>
      <c r="I268" s="278">
        <v>209.38333333333335</v>
      </c>
      <c r="J268" s="278">
        <v>215.96666666666675</v>
      </c>
      <c r="K268" s="276">
        <v>202.8</v>
      </c>
      <c r="L268" s="276">
        <v>192.35</v>
      </c>
      <c r="M268" s="276">
        <v>194.95117999999999</v>
      </c>
    </row>
    <row r="269" spans="1:13">
      <c r="A269" s="267">
        <v>259</v>
      </c>
      <c r="B269" s="276" t="s">
        <v>423</v>
      </c>
      <c r="C269" s="277">
        <v>1840.95</v>
      </c>
      <c r="D269" s="278">
        <v>1838.3166666666666</v>
      </c>
      <c r="E269" s="278">
        <v>1817.6333333333332</v>
      </c>
      <c r="F269" s="278">
        <v>1794.3166666666666</v>
      </c>
      <c r="G269" s="278">
        <v>1773.6333333333332</v>
      </c>
      <c r="H269" s="278">
        <v>1861.6333333333332</v>
      </c>
      <c r="I269" s="278">
        <v>1882.3166666666666</v>
      </c>
      <c r="J269" s="278">
        <v>1905.6333333333332</v>
      </c>
      <c r="K269" s="276">
        <v>1859</v>
      </c>
      <c r="L269" s="276">
        <v>1815</v>
      </c>
      <c r="M269" s="276">
        <v>0.41453000000000001</v>
      </c>
    </row>
    <row r="270" spans="1:13">
      <c r="A270" s="267">
        <v>260</v>
      </c>
      <c r="B270" s="276" t="s">
        <v>424</v>
      </c>
      <c r="C270" s="277">
        <v>281.5</v>
      </c>
      <c r="D270" s="278">
        <v>282.71666666666664</v>
      </c>
      <c r="E270" s="278">
        <v>276.93333333333328</v>
      </c>
      <c r="F270" s="278">
        <v>272.36666666666662</v>
      </c>
      <c r="G270" s="278">
        <v>266.58333333333326</v>
      </c>
      <c r="H270" s="278">
        <v>287.2833333333333</v>
      </c>
      <c r="I270" s="278">
        <v>293.06666666666672</v>
      </c>
      <c r="J270" s="278">
        <v>297.63333333333333</v>
      </c>
      <c r="K270" s="276">
        <v>288.5</v>
      </c>
      <c r="L270" s="276">
        <v>278.14999999999998</v>
      </c>
      <c r="M270" s="276">
        <v>2.51389</v>
      </c>
    </row>
    <row r="271" spans="1:13">
      <c r="A271" s="267">
        <v>261</v>
      </c>
      <c r="B271" s="276" t="s">
        <v>425</v>
      </c>
      <c r="C271" s="277">
        <v>87.9</v>
      </c>
      <c r="D271" s="278">
        <v>87.833333333333329</v>
      </c>
      <c r="E271" s="278">
        <v>87.166666666666657</v>
      </c>
      <c r="F271" s="278">
        <v>86.433333333333323</v>
      </c>
      <c r="G271" s="278">
        <v>85.766666666666652</v>
      </c>
      <c r="H271" s="278">
        <v>88.566666666666663</v>
      </c>
      <c r="I271" s="278">
        <v>89.23333333333332</v>
      </c>
      <c r="J271" s="278">
        <v>89.966666666666669</v>
      </c>
      <c r="K271" s="276">
        <v>88.5</v>
      </c>
      <c r="L271" s="276">
        <v>87.1</v>
      </c>
      <c r="M271" s="276">
        <v>2.8656199999999998</v>
      </c>
    </row>
    <row r="272" spans="1:13">
      <c r="A272" s="267">
        <v>262</v>
      </c>
      <c r="B272" s="276" t="s">
        <v>426</v>
      </c>
      <c r="C272" s="277">
        <v>68.45</v>
      </c>
      <c r="D272" s="278">
        <v>67.850000000000009</v>
      </c>
      <c r="E272" s="278">
        <v>66.300000000000011</v>
      </c>
      <c r="F272" s="278">
        <v>64.150000000000006</v>
      </c>
      <c r="G272" s="278">
        <v>62.600000000000009</v>
      </c>
      <c r="H272" s="278">
        <v>70.000000000000014</v>
      </c>
      <c r="I272" s="278">
        <v>71.55</v>
      </c>
      <c r="J272" s="278">
        <v>73.700000000000017</v>
      </c>
      <c r="K272" s="276">
        <v>69.400000000000006</v>
      </c>
      <c r="L272" s="276">
        <v>65.7</v>
      </c>
      <c r="M272" s="276">
        <v>10.345319999999999</v>
      </c>
    </row>
    <row r="273" spans="1:13">
      <c r="A273" s="267">
        <v>263</v>
      </c>
      <c r="B273" s="276" t="s">
        <v>427</v>
      </c>
      <c r="C273" s="277">
        <v>75.95</v>
      </c>
      <c r="D273" s="278">
        <v>76.683333333333337</v>
      </c>
      <c r="E273" s="278">
        <v>74.816666666666677</v>
      </c>
      <c r="F273" s="278">
        <v>73.683333333333337</v>
      </c>
      <c r="G273" s="278">
        <v>71.816666666666677</v>
      </c>
      <c r="H273" s="278">
        <v>77.816666666666677</v>
      </c>
      <c r="I273" s="278">
        <v>79.683333333333351</v>
      </c>
      <c r="J273" s="278">
        <v>80.816666666666677</v>
      </c>
      <c r="K273" s="276">
        <v>78.55</v>
      </c>
      <c r="L273" s="276">
        <v>75.55</v>
      </c>
      <c r="M273" s="276">
        <v>4.4802999999999997</v>
      </c>
    </row>
    <row r="274" spans="1:13">
      <c r="A274" s="267">
        <v>264</v>
      </c>
      <c r="B274" s="276" t="s">
        <v>435</v>
      </c>
      <c r="C274" s="277">
        <v>58.75</v>
      </c>
      <c r="D274" s="278">
        <v>58.916666666666664</v>
      </c>
      <c r="E274" s="278">
        <v>57.93333333333333</v>
      </c>
      <c r="F274" s="278">
        <v>57.116666666666667</v>
      </c>
      <c r="G274" s="278">
        <v>56.133333333333333</v>
      </c>
      <c r="H274" s="278">
        <v>59.733333333333327</v>
      </c>
      <c r="I274" s="278">
        <v>60.716666666666661</v>
      </c>
      <c r="J274" s="278">
        <v>61.533333333333324</v>
      </c>
      <c r="K274" s="276">
        <v>59.9</v>
      </c>
      <c r="L274" s="276">
        <v>58.1</v>
      </c>
      <c r="M274" s="276">
        <v>8.8847900000000006</v>
      </c>
    </row>
    <row r="275" spans="1:13">
      <c r="A275" s="267">
        <v>265</v>
      </c>
      <c r="B275" s="276" t="s">
        <v>434</v>
      </c>
      <c r="C275" s="277">
        <v>95.5</v>
      </c>
      <c r="D275" s="278">
        <v>95.416666666666671</v>
      </c>
      <c r="E275" s="278">
        <v>94.333333333333343</v>
      </c>
      <c r="F275" s="278">
        <v>93.166666666666671</v>
      </c>
      <c r="G275" s="278">
        <v>92.083333333333343</v>
      </c>
      <c r="H275" s="278">
        <v>96.583333333333343</v>
      </c>
      <c r="I275" s="278">
        <v>97.666666666666686</v>
      </c>
      <c r="J275" s="278">
        <v>98.833333333333343</v>
      </c>
      <c r="K275" s="276">
        <v>96.5</v>
      </c>
      <c r="L275" s="276">
        <v>94.25</v>
      </c>
      <c r="M275" s="276">
        <v>2.63849</v>
      </c>
    </row>
    <row r="276" spans="1:13">
      <c r="A276" s="267">
        <v>266</v>
      </c>
      <c r="B276" s="276" t="s">
        <v>263</v>
      </c>
      <c r="C276" s="277">
        <v>58.65</v>
      </c>
      <c r="D276" s="278">
        <v>59.233333333333327</v>
      </c>
      <c r="E276" s="278">
        <v>57.666666666666657</v>
      </c>
      <c r="F276" s="278">
        <v>56.68333333333333</v>
      </c>
      <c r="G276" s="278">
        <v>55.11666666666666</v>
      </c>
      <c r="H276" s="278">
        <v>60.216666666666654</v>
      </c>
      <c r="I276" s="278">
        <v>61.783333333333331</v>
      </c>
      <c r="J276" s="278">
        <v>62.766666666666652</v>
      </c>
      <c r="K276" s="276">
        <v>60.8</v>
      </c>
      <c r="L276" s="276">
        <v>58.25</v>
      </c>
      <c r="M276" s="276">
        <v>13.05015</v>
      </c>
    </row>
    <row r="277" spans="1:13">
      <c r="A277" s="267">
        <v>267</v>
      </c>
      <c r="B277" s="276" t="s">
        <v>130</v>
      </c>
      <c r="C277" s="277">
        <v>314.75</v>
      </c>
      <c r="D277" s="278">
        <v>313.95</v>
      </c>
      <c r="E277" s="278">
        <v>311.79999999999995</v>
      </c>
      <c r="F277" s="278">
        <v>308.84999999999997</v>
      </c>
      <c r="G277" s="278">
        <v>306.69999999999993</v>
      </c>
      <c r="H277" s="278">
        <v>316.89999999999998</v>
      </c>
      <c r="I277" s="278">
        <v>319.04999999999995</v>
      </c>
      <c r="J277" s="278">
        <v>322</v>
      </c>
      <c r="K277" s="276">
        <v>316.10000000000002</v>
      </c>
      <c r="L277" s="276">
        <v>311</v>
      </c>
      <c r="M277" s="276">
        <v>59.511809999999997</v>
      </c>
    </row>
    <row r="278" spans="1:13">
      <c r="A278" s="267">
        <v>268</v>
      </c>
      <c r="B278" s="276" t="s">
        <v>264</v>
      </c>
      <c r="C278" s="277">
        <v>696.25</v>
      </c>
      <c r="D278" s="278">
        <v>709.94999999999993</v>
      </c>
      <c r="E278" s="278">
        <v>679.89999999999986</v>
      </c>
      <c r="F278" s="278">
        <v>663.55</v>
      </c>
      <c r="G278" s="278">
        <v>633.49999999999989</v>
      </c>
      <c r="H278" s="278">
        <v>726.29999999999984</v>
      </c>
      <c r="I278" s="278">
        <v>756.3499999999998</v>
      </c>
      <c r="J278" s="278">
        <v>772.69999999999982</v>
      </c>
      <c r="K278" s="276">
        <v>740</v>
      </c>
      <c r="L278" s="276">
        <v>693.6</v>
      </c>
      <c r="M278" s="276">
        <v>3.0979999999999999</v>
      </c>
    </row>
    <row r="279" spans="1:13">
      <c r="A279" s="267">
        <v>269</v>
      </c>
      <c r="B279" s="276" t="s">
        <v>131</v>
      </c>
      <c r="C279" s="277">
        <v>2155.5</v>
      </c>
      <c r="D279" s="278">
        <v>2147.1333333333337</v>
      </c>
      <c r="E279" s="278">
        <v>2112.6666666666674</v>
      </c>
      <c r="F279" s="278">
        <v>2069.8333333333339</v>
      </c>
      <c r="G279" s="278">
        <v>2035.3666666666677</v>
      </c>
      <c r="H279" s="278">
        <v>2189.9666666666672</v>
      </c>
      <c r="I279" s="278">
        <v>2224.4333333333334</v>
      </c>
      <c r="J279" s="278">
        <v>2267.2666666666669</v>
      </c>
      <c r="K279" s="276">
        <v>2181.6</v>
      </c>
      <c r="L279" s="276">
        <v>2104.3000000000002</v>
      </c>
      <c r="M279" s="276">
        <v>5.7805900000000001</v>
      </c>
    </row>
    <row r="280" spans="1:13">
      <c r="A280" s="267">
        <v>270</v>
      </c>
      <c r="B280" s="276" t="s">
        <v>132</v>
      </c>
      <c r="C280" s="277">
        <v>599.79999999999995</v>
      </c>
      <c r="D280" s="278">
        <v>602.16666666666663</v>
      </c>
      <c r="E280" s="278">
        <v>582.63333333333321</v>
      </c>
      <c r="F280" s="278">
        <v>565.46666666666658</v>
      </c>
      <c r="G280" s="278">
        <v>545.93333333333317</v>
      </c>
      <c r="H280" s="278">
        <v>619.33333333333326</v>
      </c>
      <c r="I280" s="278">
        <v>638.86666666666679</v>
      </c>
      <c r="J280" s="278">
        <v>656.0333333333333</v>
      </c>
      <c r="K280" s="276">
        <v>621.70000000000005</v>
      </c>
      <c r="L280" s="276">
        <v>585</v>
      </c>
      <c r="M280" s="276">
        <v>45.454439999999998</v>
      </c>
    </row>
    <row r="281" spans="1:13">
      <c r="A281" s="267">
        <v>271</v>
      </c>
      <c r="B281" s="276" t="s">
        <v>437</v>
      </c>
      <c r="C281" s="277">
        <v>130.9</v>
      </c>
      <c r="D281" s="278">
        <v>132.03333333333333</v>
      </c>
      <c r="E281" s="278">
        <v>129.16666666666666</v>
      </c>
      <c r="F281" s="278">
        <v>127.43333333333334</v>
      </c>
      <c r="G281" s="278">
        <v>124.56666666666666</v>
      </c>
      <c r="H281" s="278">
        <v>133.76666666666665</v>
      </c>
      <c r="I281" s="278">
        <v>136.63333333333333</v>
      </c>
      <c r="J281" s="278">
        <v>138.36666666666665</v>
      </c>
      <c r="K281" s="276">
        <v>134.9</v>
      </c>
      <c r="L281" s="276">
        <v>130.30000000000001</v>
      </c>
      <c r="M281" s="276">
        <v>5.5713200000000001</v>
      </c>
    </row>
    <row r="282" spans="1:13">
      <c r="A282" s="267">
        <v>272</v>
      </c>
      <c r="B282" s="276" t="s">
        <v>443</v>
      </c>
      <c r="C282" s="277">
        <v>574.70000000000005</v>
      </c>
      <c r="D282" s="278">
        <v>570.30000000000007</v>
      </c>
      <c r="E282" s="278">
        <v>560.85000000000014</v>
      </c>
      <c r="F282" s="278">
        <v>547.00000000000011</v>
      </c>
      <c r="G282" s="278">
        <v>537.55000000000018</v>
      </c>
      <c r="H282" s="278">
        <v>584.15000000000009</v>
      </c>
      <c r="I282" s="278">
        <v>593.60000000000014</v>
      </c>
      <c r="J282" s="278">
        <v>607.45000000000005</v>
      </c>
      <c r="K282" s="276">
        <v>579.75</v>
      </c>
      <c r="L282" s="276">
        <v>556.45000000000005</v>
      </c>
      <c r="M282" s="276">
        <v>2.30925</v>
      </c>
    </row>
    <row r="283" spans="1:13">
      <c r="A283" s="267">
        <v>273</v>
      </c>
      <c r="B283" s="276" t="s">
        <v>444</v>
      </c>
      <c r="C283" s="277">
        <v>253.1</v>
      </c>
      <c r="D283" s="278">
        <v>253.04999999999998</v>
      </c>
      <c r="E283" s="278">
        <v>250.39999999999998</v>
      </c>
      <c r="F283" s="278">
        <v>247.7</v>
      </c>
      <c r="G283" s="278">
        <v>245.04999999999998</v>
      </c>
      <c r="H283" s="278">
        <v>255.74999999999997</v>
      </c>
      <c r="I283" s="278">
        <v>258.39999999999998</v>
      </c>
      <c r="J283" s="278">
        <v>261.09999999999997</v>
      </c>
      <c r="K283" s="276">
        <v>255.7</v>
      </c>
      <c r="L283" s="276">
        <v>250.35</v>
      </c>
      <c r="M283" s="276">
        <v>1.44041</v>
      </c>
    </row>
    <row r="284" spans="1:13">
      <c r="A284" s="267">
        <v>274</v>
      </c>
      <c r="B284" s="276" t="s">
        <v>445</v>
      </c>
      <c r="C284" s="277">
        <v>513.45000000000005</v>
      </c>
      <c r="D284" s="278">
        <v>513.66666666666663</v>
      </c>
      <c r="E284" s="278">
        <v>503.7833333333333</v>
      </c>
      <c r="F284" s="278">
        <v>494.11666666666667</v>
      </c>
      <c r="G284" s="278">
        <v>484.23333333333335</v>
      </c>
      <c r="H284" s="278">
        <v>523.33333333333326</v>
      </c>
      <c r="I284" s="278">
        <v>533.2166666666667</v>
      </c>
      <c r="J284" s="278">
        <v>542.88333333333321</v>
      </c>
      <c r="K284" s="276">
        <v>523.54999999999995</v>
      </c>
      <c r="L284" s="276">
        <v>504</v>
      </c>
      <c r="M284" s="276">
        <v>1.76448</v>
      </c>
    </row>
    <row r="285" spans="1:13">
      <c r="A285" s="267">
        <v>275</v>
      </c>
      <c r="B285" s="276" t="s">
        <v>447</v>
      </c>
      <c r="C285" s="277">
        <v>32.200000000000003</v>
      </c>
      <c r="D285" s="278">
        <v>32.333333333333336</v>
      </c>
      <c r="E285" s="278">
        <v>31.966666666666669</v>
      </c>
      <c r="F285" s="278">
        <v>31.733333333333334</v>
      </c>
      <c r="G285" s="278">
        <v>31.366666666666667</v>
      </c>
      <c r="H285" s="278">
        <v>32.56666666666667</v>
      </c>
      <c r="I285" s="278">
        <v>32.93333333333333</v>
      </c>
      <c r="J285" s="278">
        <v>33.166666666666671</v>
      </c>
      <c r="K285" s="276">
        <v>32.700000000000003</v>
      </c>
      <c r="L285" s="276">
        <v>32.1</v>
      </c>
      <c r="M285" s="276">
        <v>13.794840000000001</v>
      </c>
    </row>
    <row r="286" spans="1:13">
      <c r="A286" s="267">
        <v>276</v>
      </c>
      <c r="B286" s="276" t="s">
        <v>449</v>
      </c>
      <c r="C286" s="277">
        <v>325.35000000000002</v>
      </c>
      <c r="D286" s="278">
        <v>328.21666666666664</v>
      </c>
      <c r="E286" s="278">
        <v>321.23333333333329</v>
      </c>
      <c r="F286" s="278">
        <v>317.11666666666667</v>
      </c>
      <c r="G286" s="278">
        <v>310.13333333333333</v>
      </c>
      <c r="H286" s="278">
        <v>332.33333333333326</v>
      </c>
      <c r="I286" s="278">
        <v>339.31666666666661</v>
      </c>
      <c r="J286" s="278">
        <v>343.43333333333322</v>
      </c>
      <c r="K286" s="276">
        <v>335.2</v>
      </c>
      <c r="L286" s="276">
        <v>324.10000000000002</v>
      </c>
      <c r="M286" s="276">
        <v>2.0860300000000001</v>
      </c>
    </row>
    <row r="287" spans="1:13">
      <c r="A287" s="267">
        <v>277</v>
      </c>
      <c r="B287" s="276" t="s">
        <v>439</v>
      </c>
      <c r="C287" s="277">
        <v>328.65</v>
      </c>
      <c r="D287" s="278">
        <v>331</v>
      </c>
      <c r="E287" s="278">
        <v>324</v>
      </c>
      <c r="F287" s="278">
        <v>319.35000000000002</v>
      </c>
      <c r="G287" s="278">
        <v>312.35000000000002</v>
      </c>
      <c r="H287" s="278">
        <v>335.65</v>
      </c>
      <c r="I287" s="278">
        <v>342.65</v>
      </c>
      <c r="J287" s="278">
        <v>347.29999999999995</v>
      </c>
      <c r="K287" s="276">
        <v>338</v>
      </c>
      <c r="L287" s="276">
        <v>326.35000000000002</v>
      </c>
      <c r="M287" s="276">
        <v>2.1441499999999998</v>
      </c>
    </row>
    <row r="288" spans="1:13">
      <c r="A288" s="267">
        <v>278</v>
      </c>
      <c r="B288" s="276" t="s">
        <v>440</v>
      </c>
      <c r="C288" s="277">
        <v>245.2</v>
      </c>
      <c r="D288" s="278">
        <v>246.68333333333331</v>
      </c>
      <c r="E288" s="278">
        <v>241.66666666666663</v>
      </c>
      <c r="F288" s="278">
        <v>238.13333333333333</v>
      </c>
      <c r="G288" s="278">
        <v>233.11666666666665</v>
      </c>
      <c r="H288" s="278">
        <v>250.21666666666661</v>
      </c>
      <c r="I288" s="278">
        <v>255.23333333333332</v>
      </c>
      <c r="J288" s="278">
        <v>258.76666666666659</v>
      </c>
      <c r="K288" s="276">
        <v>251.7</v>
      </c>
      <c r="L288" s="276">
        <v>243.15</v>
      </c>
      <c r="M288" s="276">
        <v>0.33209</v>
      </c>
    </row>
    <row r="289" spans="1:13">
      <c r="A289" s="267">
        <v>279</v>
      </c>
      <c r="B289" s="276" t="s">
        <v>451</v>
      </c>
      <c r="C289" s="277">
        <v>168.95</v>
      </c>
      <c r="D289" s="278">
        <v>169.15</v>
      </c>
      <c r="E289" s="278">
        <v>166.85000000000002</v>
      </c>
      <c r="F289" s="278">
        <v>164.75000000000003</v>
      </c>
      <c r="G289" s="278">
        <v>162.45000000000005</v>
      </c>
      <c r="H289" s="278">
        <v>171.25</v>
      </c>
      <c r="I289" s="278">
        <v>173.55</v>
      </c>
      <c r="J289" s="278">
        <v>175.64999999999998</v>
      </c>
      <c r="K289" s="276">
        <v>171.45</v>
      </c>
      <c r="L289" s="276">
        <v>167.05</v>
      </c>
      <c r="M289" s="276">
        <v>0.35524</v>
      </c>
    </row>
    <row r="290" spans="1:13">
      <c r="A290" s="267">
        <v>280</v>
      </c>
      <c r="B290" s="276" t="s">
        <v>133</v>
      </c>
      <c r="C290" s="277">
        <v>1593.6</v>
      </c>
      <c r="D290" s="278">
        <v>1588.4333333333334</v>
      </c>
      <c r="E290" s="278">
        <v>1575.3666666666668</v>
      </c>
      <c r="F290" s="278">
        <v>1557.1333333333334</v>
      </c>
      <c r="G290" s="278">
        <v>1544.0666666666668</v>
      </c>
      <c r="H290" s="278">
        <v>1606.6666666666667</v>
      </c>
      <c r="I290" s="278">
        <v>1619.7333333333333</v>
      </c>
      <c r="J290" s="278">
        <v>1637.9666666666667</v>
      </c>
      <c r="K290" s="276">
        <v>1601.5</v>
      </c>
      <c r="L290" s="276">
        <v>1570.2</v>
      </c>
      <c r="M290" s="276">
        <v>52.606180000000002</v>
      </c>
    </row>
    <row r="291" spans="1:13">
      <c r="A291" s="267">
        <v>281</v>
      </c>
      <c r="B291" s="276" t="s">
        <v>441</v>
      </c>
      <c r="C291" s="277">
        <v>94.1</v>
      </c>
      <c r="D291" s="278">
        <v>93.5</v>
      </c>
      <c r="E291" s="278">
        <v>91.7</v>
      </c>
      <c r="F291" s="278">
        <v>89.3</v>
      </c>
      <c r="G291" s="278">
        <v>87.5</v>
      </c>
      <c r="H291" s="278">
        <v>95.9</v>
      </c>
      <c r="I291" s="278">
        <v>97.700000000000017</v>
      </c>
      <c r="J291" s="278">
        <v>100.10000000000001</v>
      </c>
      <c r="K291" s="276">
        <v>95.3</v>
      </c>
      <c r="L291" s="276">
        <v>91.1</v>
      </c>
      <c r="M291" s="276">
        <v>4.6563699999999999</v>
      </c>
    </row>
    <row r="292" spans="1:13">
      <c r="A292" s="267">
        <v>282</v>
      </c>
      <c r="B292" s="276" t="s">
        <v>438</v>
      </c>
      <c r="C292" s="277">
        <v>737.9</v>
      </c>
      <c r="D292" s="278">
        <v>739.16666666666663</v>
      </c>
      <c r="E292" s="278">
        <v>728.83333333333326</v>
      </c>
      <c r="F292" s="278">
        <v>719.76666666666665</v>
      </c>
      <c r="G292" s="278">
        <v>709.43333333333328</v>
      </c>
      <c r="H292" s="278">
        <v>748.23333333333323</v>
      </c>
      <c r="I292" s="278">
        <v>758.56666666666649</v>
      </c>
      <c r="J292" s="278">
        <v>767.63333333333321</v>
      </c>
      <c r="K292" s="276">
        <v>749.5</v>
      </c>
      <c r="L292" s="276">
        <v>730.1</v>
      </c>
      <c r="M292" s="276">
        <v>0.28375</v>
      </c>
    </row>
    <row r="293" spans="1:13">
      <c r="A293" s="267">
        <v>283</v>
      </c>
      <c r="B293" s="276" t="s">
        <v>442</v>
      </c>
      <c r="C293" s="277">
        <v>245.9</v>
      </c>
      <c r="D293" s="278">
        <v>248.81666666666669</v>
      </c>
      <c r="E293" s="278">
        <v>241.88333333333338</v>
      </c>
      <c r="F293" s="278">
        <v>237.8666666666667</v>
      </c>
      <c r="G293" s="278">
        <v>230.93333333333339</v>
      </c>
      <c r="H293" s="278">
        <v>252.83333333333337</v>
      </c>
      <c r="I293" s="278">
        <v>259.76666666666671</v>
      </c>
      <c r="J293" s="278">
        <v>263.78333333333336</v>
      </c>
      <c r="K293" s="276">
        <v>255.75</v>
      </c>
      <c r="L293" s="276">
        <v>244.8</v>
      </c>
      <c r="M293" s="276">
        <v>1.2296899999999999</v>
      </c>
    </row>
    <row r="294" spans="1:13">
      <c r="A294" s="267">
        <v>284</v>
      </c>
      <c r="B294" s="276" t="s">
        <v>1830</v>
      </c>
      <c r="C294" s="277">
        <v>442.25</v>
      </c>
      <c r="D294" s="278">
        <v>445</v>
      </c>
      <c r="E294" s="278">
        <v>438</v>
      </c>
      <c r="F294" s="278">
        <v>433.75</v>
      </c>
      <c r="G294" s="278">
        <v>426.75</v>
      </c>
      <c r="H294" s="278">
        <v>449.25</v>
      </c>
      <c r="I294" s="278">
        <v>456.25</v>
      </c>
      <c r="J294" s="278">
        <v>460.5</v>
      </c>
      <c r="K294" s="276">
        <v>452</v>
      </c>
      <c r="L294" s="276">
        <v>440.75</v>
      </c>
      <c r="M294" s="276">
        <v>0.13902</v>
      </c>
    </row>
    <row r="295" spans="1:13">
      <c r="A295" s="267">
        <v>285</v>
      </c>
      <c r="B295" s="276" t="s">
        <v>448</v>
      </c>
      <c r="C295" s="277">
        <v>502</v>
      </c>
      <c r="D295" s="278">
        <v>494.63333333333338</v>
      </c>
      <c r="E295" s="278">
        <v>484.36666666666679</v>
      </c>
      <c r="F295" s="278">
        <v>466.73333333333341</v>
      </c>
      <c r="G295" s="278">
        <v>456.46666666666681</v>
      </c>
      <c r="H295" s="278">
        <v>512.26666666666677</v>
      </c>
      <c r="I295" s="278">
        <v>522.5333333333333</v>
      </c>
      <c r="J295" s="278">
        <v>540.16666666666674</v>
      </c>
      <c r="K295" s="276">
        <v>504.9</v>
      </c>
      <c r="L295" s="276">
        <v>477</v>
      </c>
      <c r="M295" s="276">
        <v>3.27597</v>
      </c>
    </row>
    <row r="296" spans="1:13">
      <c r="A296" s="267">
        <v>286</v>
      </c>
      <c r="B296" s="276" t="s">
        <v>446</v>
      </c>
      <c r="C296" s="277">
        <v>42.3</v>
      </c>
      <c r="D296" s="278">
        <v>42.35</v>
      </c>
      <c r="E296" s="278">
        <v>41.95</v>
      </c>
      <c r="F296" s="278">
        <v>41.6</v>
      </c>
      <c r="G296" s="278">
        <v>41.2</v>
      </c>
      <c r="H296" s="278">
        <v>42.7</v>
      </c>
      <c r="I296" s="278">
        <v>43.099999999999994</v>
      </c>
      <c r="J296" s="278">
        <v>43.45</v>
      </c>
      <c r="K296" s="276">
        <v>42.75</v>
      </c>
      <c r="L296" s="276">
        <v>42</v>
      </c>
      <c r="M296" s="276">
        <v>12.011419999999999</v>
      </c>
    </row>
    <row r="297" spans="1:13">
      <c r="A297" s="267">
        <v>287</v>
      </c>
      <c r="B297" s="276" t="s">
        <v>134</v>
      </c>
      <c r="C297" s="277">
        <v>64.95</v>
      </c>
      <c r="D297" s="278">
        <v>65.283333333333346</v>
      </c>
      <c r="E297" s="278">
        <v>63.716666666666697</v>
      </c>
      <c r="F297" s="278">
        <v>62.483333333333348</v>
      </c>
      <c r="G297" s="278">
        <v>60.9166666666667</v>
      </c>
      <c r="H297" s="278">
        <v>66.516666666666694</v>
      </c>
      <c r="I297" s="278">
        <v>68.083333333333329</v>
      </c>
      <c r="J297" s="278">
        <v>69.316666666666691</v>
      </c>
      <c r="K297" s="276">
        <v>66.849999999999994</v>
      </c>
      <c r="L297" s="276">
        <v>64.05</v>
      </c>
      <c r="M297" s="276">
        <v>98.420379999999994</v>
      </c>
    </row>
    <row r="298" spans="1:13">
      <c r="A298" s="267">
        <v>288</v>
      </c>
      <c r="B298" s="276" t="s">
        <v>358</v>
      </c>
      <c r="C298" s="277">
        <v>2299.75</v>
      </c>
      <c r="D298" s="278">
        <v>2301.9166666666665</v>
      </c>
      <c r="E298" s="278">
        <v>2270.833333333333</v>
      </c>
      <c r="F298" s="278">
        <v>2241.9166666666665</v>
      </c>
      <c r="G298" s="278">
        <v>2210.833333333333</v>
      </c>
      <c r="H298" s="278">
        <v>2330.833333333333</v>
      </c>
      <c r="I298" s="278">
        <v>2361.9166666666661</v>
      </c>
      <c r="J298" s="278">
        <v>2390.833333333333</v>
      </c>
      <c r="K298" s="276">
        <v>2333</v>
      </c>
      <c r="L298" s="276">
        <v>2273</v>
      </c>
      <c r="M298" s="276">
        <v>2.7655400000000001</v>
      </c>
    </row>
    <row r="299" spans="1:13">
      <c r="A299" s="267">
        <v>289</v>
      </c>
      <c r="B299" s="276" t="s">
        <v>1841</v>
      </c>
      <c r="C299" s="277">
        <v>205.1</v>
      </c>
      <c r="D299" s="278">
        <v>205.29999999999998</v>
      </c>
      <c r="E299" s="278">
        <v>203.79999999999995</v>
      </c>
      <c r="F299" s="278">
        <v>202.49999999999997</v>
      </c>
      <c r="G299" s="278">
        <v>200.99999999999994</v>
      </c>
      <c r="H299" s="278">
        <v>206.59999999999997</v>
      </c>
      <c r="I299" s="278">
        <v>208.10000000000002</v>
      </c>
      <c r="J299" s="278">
        <v>209.39999999999998</v>
      </c>
      <c r="K299" s="276">
        <v>206.8</v>
      </c>
      <c r="L299" s="276">
        <v>204</v>
      </c>
      <c r="M299" s="276">
        <v>0.49589</v>
      </c>
    </row>
    <row r="300" spans="1:13">
      <c r="A300" s="267">
        <v>290</v>
      </c>
      <c r="B300" s="276" t="s">
        <v>454</v>
      </c>
      <c r="C300" s="277">
        <v>291.35000000000002</v>
      </c>
      <c r="D300" s="278">
        <v>294.68333333333334</v>
      </c>
      <c r="E300" s="278">
        <v>284.01666666666665</v>
      </c>
      <c r="F300" s="278">
        <v>276.68333333333334</v>
      </c>
      <c r="G300" s="278">
        <v>266.01666666666665</v>
      </c>
      <c r="H300" s="278">
        <v>302.01666666666665</v>
      </c>
      <c r="I300" s="278">
        <v>312.68333333333328</v>
      </c>
      <c r="J300" s="278">
        <v>320.01666666666665</v>
      </c>
      <c r="K300" s="276">
        <v>305.35000000000002</v>
      </c>
      <c r="L300" s="276">
        <v>287.35000000000002</v>
      </c>
      <c r="M300" s="276">
        <v>73.250730000000004</v>
      </c>
    </row>
    <row r="301" spans="1:13">
      <c r="A301" s="267">
        <v>291</v>
      </c>
      <c r="B301" s="276" t="s">
        <v>452</v>
      </c>
      <c r="C301" s="277">
        <v>4050.25</v>
      </c>
      <c r="D301" s="278">
        <v>4066.75</v>
      </c>
      <c r="E301" s="278">
        <v>4033.5</v>
      </c>
      <c r="F301" s="278">
        <v>4016.75</v>
      </c>
      <c r="G301" s="278">
        <v>3983.5</v>
      </c>
      <c r="H301" s="278">
        <v>4083.5</v>
      </c>
      <c r="I301" s="278">
        <v>4116.75</v>
      </c>
      <c r="J301" s="278">
        <v>4133.5</v>
      </c>
      <c r="K301" s="276">
        <v>4100</v>
      </c>
      <c r="L301" s="276">
        <v>4050</v>
      </c>
      <c r="M301" s="276">
        <v>5.4739999999999997E-2</v>
      </c>
    </row>
    <row r="302" spans="1:13">
      <c r="A302" s="267">
        <v>292</v>
      </c>
      <c r="B302" s="276" t="s">
        <v>455</v>
      </c>
      <c r="C302" s="277">
        <v>27.15</v>
      </c>
      <c r="D302" s="278">
        <v>27.25</v>
      </c>
      <c r="E302" s="278">
        <v>27</v>
      </c>
      <c r="F302" s="278">
        <v>26.85</v>
      </c>
      <c r="G302" s="278">
        <v>26.6</v>
      </c>
      <c r="H302" s="278">
        <v>27.4</v>
      </c>
      <c r="I302" s="278">
        <v>27.65</v>
      </c>
      <c r="J302" s="278">
        <v>27.799999999999997</v>
      </c>
      <c r="K302" s="276">
        <v>27.5</v>
      </c>
      <c r="L302" s="276">
        <v>27.1</v>
      </c>
      <c r="M302" s="276">
        <v>3.4567299999999999</v>
      </c>
    </row>
    <row r="303" spans="1:13">
      <c r="A303" s="267">
        <v>293</v>
      </c>
      <c r="B303" s="276" t="s">
        <v>135</v>
      </c>
      <c r="C303" s="277">
        <v>302.75</v>
      </c>
      <c r="D303" s="278">
        <v>300.63333333333333</v>
      </c>
      <c r="E303" s="278">
        <v>296.71666666666664</v>
      </c>
      <c r="F303" s="278">
        <v>290.68333333333334</v>
      </c>
      <c r="G303" s="278">
        <v>286.76666666666665</v>
      </c>
      <c r="H303" s="278">
        <v>306.66666666666663</v>
      </c>
      <c r="I303" s="278">
        <v>310.58333333333337</v>
      </c>
      <c r="J303" s="278">
        <v>316.61666666666662</v>
      </c>
      <c r="K303" s="276">
        <v>304.55</v>
      </c>
      <c r="L303" s="276">
        <v>294.60000000000002</v>
      </c>
      <c r="M303" s="276">
        <v>45.45458</v>
      </c>
    </row>
    <row r="304" spans="1:13">
      <c r="A304" s="267">
        <v>294</v>
      </c>
      <c r="B304" s="276" t="s">
        <v>456</v>
      </c>
      <c r="C304" s="277">
        <v>828.7</v>
      </c>
      <c r="D304" s="278">
        <v>830.16666666666663</v>
      </c>
      <c r="E304" s="278">
        <v>822.0333333333333</v>
      </c>
      <c r="F304" s="278">
        <v>815.36666666666667</v>
      </c>
      <c r="G304" s="278">
        <v>807.23333333333335</v>
      </c>
      <c r="H304" s="278">
        <v>836.83333333333326</v>
      </c>
      <c r="I304" s="278">
        <v>844.9666666666667</v>
      </c>
      <c r="J304" s="278">
        <v>851.63333333333321</v>
      </c>
      <c r="K304" s="276">
        <v>838.3</v>
      </c>
      <c r="L304" s="276">
        <v>823.5</v>
      </c>
      <c r="M304" s="276">
        <v>0.28528999999999999</v>
      </c>
    </row>
    <row r="305" spans="1:13">
      <c r="A305" s="267">
        <v>295</v>
      </c>
      <c r="B305" s="276" t="s">
        <v>136</v>
      </c>
      <c r="C305" s="277">
        <v>947.75</v>
      </c>
      <c r="D305" s="278">
        <v>944.38333333333333</v>
      </c>
      <c r="E305" s="278">
        <v>935.86666666666667</v>
      </c>
      <c r="F305" s="278">
        <v>923.98333333333335</v>
      </c>
      <c r="G305" s="278">
        <v>915.4666666666667</v>
      </c>
      <c r="H305" s="278">
        <v>956.26666666666665</v>
      </c>
      <c r="I305" s="278">
        <v>964.7833333333333</v>
      </c>
      <c r="J305" s="278">
        <v>976.66666666666663</v>
      </c>
      <c r="K305" s="276">
        <v>952.9</v>
      </c>
      <c r="L305" s="276">
        <v>932.5</v>
      </c>
      <c r="M305" s="276">
        <v>40.491120000000002</v>
      </c>
    </row>
    <row r="306" spans="1:13">
      <c r="A306" s="267">
        <v>296</v>
      </c>
      <c r="B306" s="276" t="s">
        <v>266</v>
      </c>
      <c r="C306" s="277">
        <v>2936.35</v>
      </c>
      <c r="D306" s="278">
        <v>2933.4500000000003</v>
      </c>
      <c r="E306" s="278">
        <v>2867.9000000000005</v>
      </c>
      <c r="F306" s="278">
        <v>2799.4500000000003</v>
      </c>
      <c r="G306" s="278">
        <v>2733.9000000000005</v>
      </c>
      <c r="H306" s="278">
        <v>3001.9000000000005</v>
      </c>
      <c r="I306" s="278">
        <v>3067.4500000000007</v>
      </c>
      <c r="J306" s="278">
        <v>3135.9000000000005</v>
      </c>
      <c r="K306" s="276">
        <v>2999</v>
      </c>
      <c r="L306" s="276">
        <v>2865</v>
      </c>
      <c r="M306" s="276">
        <v>3.1115499999999998</v>
      </c>
    </row>
    <row r="307" spans="1:13">
      <c r="A307" s="267">
        <v>297</v>
      </c>
      <c r="B307" s="276" t="s">
        <v>265</v>
      </c>
      <c r="C307" s="277">
        <v>1635.2</v>
      </c>
      <c r="D307" s="278">
        <v>1636.3999999999999</v>
      </c>
      <c r="E307" s="278">
        <v>1613.7999999999997</v>
      </c>
      <c r="F307" s="278">
        <v>1592.3999999999999</v>
      </c>
      <c r="G307" s="278">
        <v>1569.7999999999997</v>
      </c>
      <c r="H307" s="278">
        <v>1657.7999999999997</v>
      </c>
      <c r="I307" s="278">
        <v>1680.3999999999996</v>
      </c>
      <c r="J307" s="278">
        <v>1701.7999999999997</v>
      </c>
      <c r="K307" s="276">
        <v>1659</v>
      </c>
      <c r="L307" s="276">
        <v>1615</v>
      </c>
      <c r="M307" s="276">
        <v>1.1200600000000001</v>
      </c>
    </row>
    <row r="308" spans="1:13">
      <c r="A308" s="267">
        <v>298</v>
      </c>
      <c r="B308" s="276" t="s">
        <v>137</v>
      </c>
      <c r="C308" s="277">
        <v>937.3</v>
      </c>
      <c r="D308" s="278">
        <v>931.75</v>
      </c>
      <c r="E308" s="278">
        <v>921.55</v>
      </c>
      <c r="F308" s="278">
        <v>905.8</v>
      </c>
      <c r="G308" s="278">
        <v>895.59999999999991</v>
      </c>
      <c r="H308" s="278">
        <v>947.5</v>
      </c>
      <c r="I308" s="278">
        <v>957.7</v>
      </c>
      <c r="J308" s="278">
        <v>973.45</v>
      </c>
      <c r="K308" s="276">
        <v>941.95</v>
      </c>
      <c r="L308" s="276">
        <v>916</v>
      </c>
      <c r="M308" s="276">
        <v>40.711269999999999</v>
      </c>
    </row>
    <row r="309" spans="1:13">
      <c r="A309" s="267">
        <v>299</v>
      </c>
      <c r="B309" s="276" t="s">
        <v>457</v>
      </c>
      <c r="C309" s="277">
        <v>1382.45</v>
      </c>
      <c r="D309" s="278">
        <v>1387.8</v>
      </c>
      <c r="E309" s="278">
        <v>1364.6499999999999</v>
      </c>
      <c r="F309" s="278">
        <v>1346.85</v>
      </c>
      <c r="G309" s="278">
        <v>1323.6999999999998</v>
      </c>
      <c r="H309" s="278">
        <v>1405.6</v>
      </c>
      <c r="I309" s="278">
        <v>1428.75</v>
      </c>
      <c r="J309" s="278">
        <v>1446.55</v>
      </c>
      <c r="K309" s="276">
        <v>1410.95</v>
      </c>
      <c r="L309" s="276">
        <v>1370</v>
      </c>
      <c r="M309" s="276">
        <v>0.91791</v>
      </c>
    </row>
    <row r="310" spans="1:13">
      <c r="A310" s="267">
        <v>300</v>
      </c>
      <c r="B310" s="276" t="s">
        <v>138</v>
      </c>
      <c r="C310" s="277">
        <v>595.79999999999995</v>
      </c>
      <c r="D310" s="278">
        <v>598.41666666666663</v>
      </c>
      <c r="E310" s="278">
        <v>591.38333333333321</v>
      </c>
      <c r="F310" s="278">
        <v>586.96666666666658</v>
      </c>
      <c r="G310" s="278">
        <v>579.93333333333317</v>
      </c>
      <c r="H310" s="278">
        <v>602.83333333333326</v>
      </c>
      <c r="I310" s="278">
        <v>609.86666666666679</v>
      </c>
      <c r="J310" s="278">
        <v>614.2833333333333</v>
      </c>
      <c r="K310" s="276">
        <v>605.45000000000005</v>
      </c>
      <c r="L310" s="276">
        <v>594</v>
      </c>
      <c r="M310" s="276">
        <v>36.698160000000001</v>
      </c>
    </row>
    <row r="311" spans="1:13">
      <c r="A311" s="267">
        <v>301</v>
      </c>
      <c r="B311" s="276" t="s">
        <v>139</v>
      </c>
      <c r="C311" s="277">
        <v>125.8</v>
      </c>
      <c r="D311" s="278">
        <v>126.21666666666665</v>
      </c>
      <c r="E311" s="278">
        <v>124.5333333333333</v>
      </c>
      <c r="F311" s="278">
        <v>123.26666666666665</v>
      </c>
      <c r="G311" s="278">
        <v>121.5833333333333</v>
      </c>
      <c r="H311" s="278">
        <v>127.48333333333331</v>
      </c>
      <c r="I311" s="278">
        <v>129.16666666666669</v>
      </c>
      <c r="J311" s="278">
        <v>130.43333333333331</v>
      </c>
      <c r="K311" s="276">
        <v>127.9</v>
      </c>
      <c r="L311" s="276">
        <v>124.95</v>
      </c>
      <c r="M311" s="276">
        <v>51.797730000000001</v>
      </c>
    </row>
    <row r="312" spans="1:13">
      <c r="A312" s="267">
        <v>302</v>
      </c>
      <c r="B312" s="276" t="s">
        <v>319</v>
      </c>
      <c r="C312" s="277">
        <v>11.2</v>
      </c>
      <c r="D312" s="278">
        <v>11.233333333333333</v>
      </c>
      <c r="E312" s="278">
        <v>11.116666666666665</v>
      </c>
      <c r="F312" s="278">
        <v>11.033333333333333</v>
      </c>
      <c r="G312" s="278">
        <v>10.916666666666666</v>
      </c>
      <c r="H312" s="278">
        <v>11.316666666666665</v>
      </c>
      <c r="I312" s="278">
        <v>11.433333333333332</v>
      </c>
      <c r="J312" s="278">
        <v>11.516666666666664</v>
      </c>
      <c r="K312" s="276">
        <v>11.35</v>
      </c>
      <c r="L312" s="276">
        <v>11.15</v>
      </c>
      <c r="M312" s="276">
        <v>7.4366700000000003</v>
      </c>
    </row>
    <row r="313" spans="1:13">
      <c r="A313" s="267">
        <v>303</v>
      </c>
      <c r="B313" s="276" t="s">
        <v>464</v>
      </c>
      <c r="C313" s="277">
        <v>135.85</v>
      </c>
      <c r="D313" s="278">
        <v>136.9</v>
      </c>
      <c r="E313" s="278">
        <v>134.05000000000001</v>
      </c>
      <c r="F313" s="278">
        <v>132.25</v>
      </c>
      <c r="G313" s="278">
        <v>129.4</v>
      </c>
      <c r="H313" s="278">
        <v>138.70000000000002</v>
      </c>
      <c r="I313" s="278">
        <v>141.54999999999998</v>
      </c>
      <c r="J313" s="278">
        <v>143.35000000000002</v>
      </c>
      <c r="K313" s="276">
        <v>139.75</v>
      </c>
      <c r="L313" s="276">
        <v>135.1</v>
      </c>
      <c r="M313" s="276">
        <v>0.59306000000000003</v>
      </c>
    </row>
    <row r="314" spans="1:13">
      <c r="A314" s="267">
        <v>304</v>
      </c>
      <c r="B314" s="276" t="s">
        <v>466</v>
      </c>
      <c r="C314" s="277">
        <v>363.6</v>
      </c>
      <c r="D314" s="278">
        <v>359.95</v>
      </c>
      <c r="E314" s="278">
        <v>353.65</v>
      </c>
      <c r="F314" s="278">
        <v>343.7</v>
      </c>
      <c r="G314" s="278">
        <v>337.4</v>
      </c>
      <c r="H314" s="278">
        <v>369.9</v>
      </c>
      <c r="I314" s="278">
        <v>376.20000000000005</v>
      </c>
      <c r="J314" s="278">
        <v>386.15</v>
      </c>
      <c r="K314" s="276">
        <v>366.25</v>
      </c>
      <c r="L314" s="276">
        <v>350</v>
      </c>
      <c r="M314" s="276">
        <v>0.67732000000000003</v>
      </c>
    </row>
    <row r="315" spans="1:13">
      <c r="A315" s="267">
        <v>305</v>
      </c>
      <c r="B315" s="276" t="s">
        <v>462</v>
      </c>
      <c r="C315" s="277">
        <v>2823.75</v>
      </c>
      <c r="D315" s="278">
        <v>2832.5499999999997</v>
      </c>
      <c r="E315" s="278">
        <v>2801.1999999999994</v>
      </c>
      <c r="F315" s="278">
        <v>2778.6499999999996</v>
      </c>
      <c r="G315" s="278">
        <v>2747.2999999999993</v>
      </c>
      <c r="H315" s="278">
        <v>2855.0999999999995</v>
      </c>
      <c r="I315" s="278">
        <v>2886.45</v>
      </c>
      <c r="J315" s="278">
        <v>2908.9999999999995</v>
      </c>
      <c r="K315" s="276">
        <v>2863.9</v>
      </c>
      <c r="L315" s="276">
        <v>2810</v>
      </c>
      <c r="M315" s="276">
        <v>2.0879999999999999E-2</v>
      </c>
    </row>
    <row r="316" spans="1:13">
      <c r="A316" s="267">
        <v>306</v>
      </c>
      <c r="B316" s="276" t="s">
        <v>463</v>
      </c>
      <c r="C316" s="277">
        <v>215.2</v>
      </c>
      <c r="D316" s="278">
        <v>217.65</v>
      </c>
      <c r="E316" s="278">
        <v>212.10000000000002</v>
      </c>
      <c r="F316" s="278">
        <v>209.00000000000003</v>
      </c>
      <c r="G316" s="278">
        <v>203.45000000000005</v>
      </c>
      <c r="H316" s="278">
        <v>220.75</v>
      </c>
      <c r="I316" s="278">
        <v>226.3</v>
      </c>
      <c r="J316" s="278">
        <v>229.39999999999998</v>
      </c>
      <c r="K316" s="276">
        <v>223.2</v>
      </c>
      <c r="L316" s="276">
        <v>214.55</v>
      </c>
      <c r="M316" s="276">
        <v>1.7024900000000001</v>
      </c>
    </row>
    <row r="317" spans="1:13">
      <c r="A317" s="267">
        <v>307</v>
      </c>
      <c r="B317" s="276" t="s">
        <v>140</v>
      </c>
      <c r="C317" s="277">
        <v>159.1</v>
      </c>
      <c r="D317" s="278">
        <v>159.20000000000002</v>
      </c>
      <c r="E317" s="278">
        <v>157.15000000000003</v>
      </c>
      <c r="F317" s="278">
        <v>155.20000000000002</v>
      </c>
      <c r="G317" s="278">
        <v>153.15000000000003</v>
      </c>
      <c r="H317" s="278">
        <v>161.15000000000003</v>
      </c>
      <c r="I317" s="278">
        <v>163.20000000000005</v>
      </c>
      <c r="J317" s="278">
        <v>165.15000000000003</v>
      </c>
      <c r="K317" s="276">
        <v>161.25</v>
      </c>
      <c r="L317" s="276">
        <v>157.25</v>
      </c>
      <c r="M317" s="276">
        <v>45.351239999999997</v>
      </c>
    </row>
    <row r="318" spans="1:13">
      <c r="A318" s="267">
        <v>308</v>
      </c>
      <c r="B318" s="276" t="s">
        <v>141</v>
      </c>
      <c r="C318" s="277">
        <v>370.9</v>
      </c>
      <c r="D318" s="278">
        <v>372.23333333333335</v>
      </c>
      <c r="E318" s="278">
        <v>366.66666666666669</v>
      </c>
      <c r="F318" s="278">
        <v>362.43333333333334</v>
      </c>
      <c r="G318" s="278">
        <v>356.86666666666667</v>
      </c>
      <c r="H318" s="278">
        <v>376.4666666666667</v>
      </c>
      <c r="I318" s="278">
        <v>382.0333333333333</v>
      </c>
      <c r="J318" s="278">
        <v>386.26666666666671</v>
      </c>
      <c r="K318" s="276">
        <v>377.8</v>
      </c>
      <c r="L318" s="276">
        <v>368</v>
      </c>
      <c r="M318" s="276">
        <v>53.885060000000003</v>
      </c>
    </row>
    <row r="319" spans="1:13">
      <c r="A319" s="267">
        <v>309</v>
      </c>
      <c r="B319" s="276" t="s">
        <v>142</v>
      </c>
      <c r="C319" s="277">
        <v>6913.35</v>
      </c>
      <c r="D319" s="278">
        <v>6909.6833333333334</v>
      </c>
      <c r="E319" s="278">
        <v>6856.1166666666668</v>
      </c>
      <c r="F319" s="278">
        <v>6798.8833333333332</v>
      </c>
      <c r="G319" s="278">
        <v>6745.3166666666666</v>
      </c>
      <c r="H319" s="278">
        <v>6966.916666666667</v>
      </c>
      <c r="I319" s="278">
        <v>7020.4833333333345</v>
      </c>
      <c r="J319" s="278">
        <v>7077.7166666666672</v>
      </c>
      <c r="K319" s="276">
        <v>6963.25</v>
      </c>
      <c r="L319" s="276">
        <v>6852.45</v>
      </c>
      <c r="M319" s="276">
        <v>9.2649100000000004</v>
      </c>
    </row>
    <row r="320" spans="1:13">
      <c r="A320" s="267">
        <v>310</v>
      </c>
      <c r="B320" s="276" t="s">
        <v>458</v>
      </c>
      <c r="C320" s="277">
        <v>830</v>
      </c>
      <c r="D320" s="278">
        <v>830.36666666666667</v>
      </c>
      <c r="E320" s="278">
        <v>823.63333333333333</v>
      </c>
      <c r="F320" s="278">
        <v>817.26666666666665</v>
      </c>
      <c r="G320" s="278">
        <v>810.5333333333333</v>
      </c>
      <c r="H320" s="278">
        <v>836.73333333333335</v>
      </c>
      <c r="I320" s="278">
        <v>843.4666666666667</v>
      </c>
      <c r="J320" s="278">
        <v>849.83333333333337</v>
      </c>
      <c r="K320" s="276">
        <v>837.1</v>
      </c>
      <c r="L320" s="276">
        <v>824</v>
      </c>
      <c r="M320" s="276">
        <v>8.2350000000000007E-2</v>
      </c>
    </row>
    <row r="321" spans="1:13">
      <c r="A321" s="267">
        <v>311</v>
      </c>
      <c r="B321" s="276" t="s">
        <v>143</v>
      </c>
      <c r="C321" s="277">
        <v>509.7</v>
      </c>
      <c r="D321" s="278">
        <v>509.09999999999997</v>
      </c>
      <c r="E321" s="278">
        <v>503.4</v>
      </c>
      <c r="F321" s="278">
        <v>497.1</v>
      </c>
      <c r="G321" s="278">
        <v>491.40000000000003</v>
      </c>
      <c r="H321" s="278">
        <v>515.39999999999986</v>
      </c>
      <c r="I321" s="278">
        <v>521.09999999999991</v>
      </c>
      <c r="J321" s="278">
        <v>527.39999999999986</v>
      </c>
      <c r="K321" s="276">
        <v>514.79999999999995</v>
      </c>
      <c r="L321" s="276">
        <v>502.8</v>
      </c>
      <c r="M321" s="276">
        <v>32.790289999999999</v>
      </c>
    </row>
    <row r="322" spans="1:13">
      <c r="A322" s="267">
        <v>312</v>
      </c>
      <c r="B322" s="276" t="s">
        <v>472</v>
      </c>
      <c r="C322" s="277">
        <v>1658.05</v>
      </c>
      <c r="D322" s="278">
        <v>1672.0333333333335</v>
      </c>
      <c r="E322" s="278">
        <v>1637.0166666666671</v>
      </c>
      <c r="F322" s="278">
        <v>1615.9833333333336</v>
      </c>
      <c r="G322" s="278">
        <v>1580.9666666666672</v>
      </c>
      <c r="H322" s="278">
        <v>1693.0666666666671</v>
      </c>
      <c r="I322" s="278">
        <v>1728.0833333333335</v>
      </c>
      <c r="J322" s="278">
        <v>1749.116666666667</v>
      </c>
      <c r="K322" s="276">
        <v>1707.05</v>
      </c>
      <c r="L322" s="276">
        <v>1651</v>
      </c>
      <c r="M322" s="276">
        <v>1.59999</v>
      </c>
    </row>
    <row r="323" spans="1:13">
      <c r="A323" s="267">
        <v>313</v>
      </c>
      <c r="B323" s="276" t="s">
        <v>468</v>
      </c>
      <c r="C323" s="277">
        <v>1935.6</v>
      </c>
      <c r="D323" s="278">
        <v>1937.7333333333333</v>
      </c>
      <c r="E323" s="278">
        <v>1913.7166666666667</v>
      </c>
      <c r="F323" s="278">
        <v>1891.8333333333333</v>
      </c>
      <c r="G323" s="278">
        <v>1867.8166666666666</v>
      </c>
      <c r="H323" s="278">
        <v>1959.6166666666668</v>
      </c>
      <c r="I323" s="278">
        <v>1983.6333333333337</v>
      </c>
      <c r="J323" s="278">
        <v>2005.5166666666669</v>
      </c>
      <c r="K323" s="276">
        <v>1961.75</v>
      </c>
      <c r="L323" s="276">
        <v>1915.85</v>
      </c>
      <c r="M323" s="276">
        <v>0.6089</v>
      </c>
    </row>
    <row r="324" spans="1:13">
      <c r="A324" s="267">
        <v>314</v>
      </c>
      <c r="B324" s="276" t="s">
        <v>144</v>
      </c>
      <c r="C324" s="277">
        <v>602.65</v>
      </c>
      <c r="D324" s="278">
        <v>605.69999999999993</v>
      </c>
      <c r="E324" s="278">
        <v>597.94999999999982</v>
      </c>
      <c r="F324" s="278">
        <v>593.24999999999989</v>
      </c>
      <c r="G324" s="278">
        <v>585.49999999999977</v>
      </c>
      <c r="H324" s="278">
        <v>610.39999999999986</v>
      </c>
      <c r="I324" s="278">
        <v>618.15000000000009</v>
      </c>
      <c r="J324" s="278">
        <v>622.84999999999991</v>
      </c>
      <c r="K324" s="276">
        <v>613.45000000000005</v>
      </c>
      <c r="L324" s="276">
        <v>601</v>
      </c>
      <c r="M324" s="276">
        <v>4.3284399999999996</v>
      </c>
    </row>
    <row r="325" spans="1:13">
      <c r="A325" s="267">
        <v>315</v>
      </c>
      <c r="B325" s="276" t="s">
        <v>145</v>
      </c>
      <c r="C325" s="277">
        <v>814.6</v>
      </c>
      <c r="D325" s="278">
        <v>816.88333333333321</v>
      </c>
      <c r="E325" s="278">
        <v>810.76666666666642</v>
      </c>
      <c r="F325" s="278">
        <v>806.93333333333317</v>
      </c>
      <c r="G325" s="278">
        <v>800.81666666666638</v>
      </c>
      <c r="H325" s="278">
        <v>820.71666666666647</v>
      </c>
      <c r="I325" s="278">
        <v>826.83333333333326</v>
      </c>
      <c r="J325" s="278">
        <v>830.66666666666652</v>
      </c>
      <c r="K325" s="276">
        <v>823</v>
      </c>
      <c r="L325" s="276">
        <v>813.05</v>
      </c>
      <c r="M325" s="276">
        <v>3.1914600000000002</v>
      </c>
    </row>
    <row r="326" spans="1:13">
      <c r="A326" s="267">
        <v>316</v>
      </c>
      <c r="B326" s="276" t="s">
        <v>465</v>
      </c>
      <c r="C326" s="277">
        <v>168.05</v>
      </c>
      <c r="D326" s="278">
        <v>168.51666666666668</v>
      </c>
      <c r="E326" s="278">
        <v>166.53333333333336</v>
      </c>
      <c r="F326" s="278">
        <v>165.01666666666668</v>
      </c>
      <c r="G326" s="278">
        <v>163.03333333333336</v>
      </c>
      <c r="H326" s="278">
        <v>170.03333333333336</v>
      </c>
      <c r="I326" s="278">
        <v>172.01666666666665</v>
      </c>
      <c r="J326" s="278">
        <v>173.53333333333336</v>
      </c>
      <c r="K326" s="276">
        <v>170.5</v>
      </c>
      <c r="L326" s="276">
        <v>167</v>
      </c>
      <c r="M326" s="276">
        <v>0.20981</v>
      </c>
    </row>
    <row r="327" spans="1:13">
      <c r="A327" s="267">
        <v>317</v>
      </c>
      <c r="B327" s="276" t="s">
        <v>1975</v>
      </c>
      <c r="C327" s="277">
        <v>180.5</v>
      </c>
      <c r="D327" s="278">
        <v>181.18333333333331</v>
      </c>
      <c r="E327" s="278">
        <v>178.26666666666662</v>
      </c>
      <c r="F327" s="278">
        <v>176.0333333333333</v>
      </c>
      <c r="G327" s="278">
        <v>173.11666666666662</v>
      </c>
      <c r="H327" s="278">
        <v>183.41666666666663</v>
      </c>
      <c r="I327" s="278">
        <v>186.33333333333331</v>
      </c>
      <c r="J327" s="278">
        <v>188.56666666666663</v>
      </c>
      <c r="K327" s="276">
        <v>184.1</v>
      </c>
      <c r="L327" s="276">
        <v>178.95</v>
      </c>
      <c r="M327" s="276">
        <v>1.5328599999999999</v>
      </c>
    </row>
    <row r="328" spans="1:13">
      <c r="A328" s="267">
        <v>318</v>
      </c>
      <c r="B328" s="276" t="s">
        <v>469</v>
      </c>
      <c r="C328" s="277">
        <v>65.849999999999994</v>
      </c>
      <c r="D328" s="278">
        <v>66.666666666666671</v>
      </c>
      <c r="E328" s="278">
        <v>64.38333333333334</v>
      </c>
      <c r="F328" s="278">
        <v>62.916666666666671</v>
      </c>
      <c r="G328" s="278">
        <v>60.63333333333334</v>
      </c>
      <c r="H328" s="278">
        <v>68.13333333333334</v>
      </c>
      <c r="I328" s="278">
        <v>70.416666666666671</v>
      </c>
      <c r="J328" s="278">
        <v>71.88333333333334</v>
      </c>
      <c r="K328" s="276">
        <v>68.95</v>
      </c>
      <c r="L328" s="276">
        <v>65.2</v>
      </c>
      <c r="M328" s="276">
        <v>4.4352200000000002</v>
      </c>
    </row>
    <row r="329" spans="1:13">
      <c r="A329" s="267">
        <v>319</v>
      </c>
      <c r="B329" s="276" t="s">
        <v>470</v>
      </c>
      <c r="C329" s="277">
        <v>320</v>
      </c>
      <c r="D329" s="278">
        <v>321.63333333333333</v>
      </c>
      <c r="E329" s="278">
        <v>316.36666666666667</v>
      </c>
      <c r="F329" s="278">
        <v>312.73333333333335</v>
      </c>
      <c r="G329" s="278">
        <v>307.4666666666667</v>
      </c>
      <c r="H329" s="278">
        <v>325.26666666666665</v>
      </c>
      <c r="I329" s="278">
        <v>330.5333333333333</v>
      </c>
      <c r="J329" s="278">
        <v>334.16666666666663</v>
      </c>
      <c r="K329" s="276">
        <v>326.89999999999998</v>
      </c>
      <c r="L329" s="276">
        <v>318</v>
      </c>
      <c r="M329" s="276">
        <v>0.46099000000000001</v>
      </c>
    </row>
    <row r="330" spans="1:13">
      <c r="A330" s="267">
        <v>320</v>
      </c>
      <c r="B330" s="276" t="s">
        <v>146</v>
      </c>
      <c r="C330" s="277">
        <v>1317.8</v>
      </c>
      <c r="D330" s="278">
        <v>1322.6166666666668</v>
      </c>
      <c r="E330" s="278">
        <v>1300.2333333333336</v>
      </c>
      <c r="F330" s="278">
        <v>1282.6666666666667</v>
      </c>
      <c r="G330" s="278">
        <v>1260.2833333333335</v>
      </c>
      <c r="H330" s="278">
        <v>1340.1833333333336</v>
      </c>
      <c r="I330" s="278">
        <v>1362.5666666666668</v>
      </c>
      <c r="J330" s="278">
        <v>1380.1333333333337</v>
      </c>
      <c r="K330" s="276">
        <v>1345</v>
      </c>
      <c r="L330" s="276">
        <v>1305.05</v>
      </c>
      <c r="M330" s="276">
        <v>7.9233099999999999</v>
      </c>
    </row>
    <row r="331" spans="1:13">
      <c r="A331" s="267">
        <v>321</v>
      </c>
      <c r="B331" s="276" t="s">
        <v>459</v>
      </c>
      <c r="C331" s="277">
        <v>16.350000000000001</v>
      </c>
      <c r="D331" s="278">
        <v>16.616666666666667</v>
      </c>
      <c r="E331" s="278">
        <v>15.883333333333333</v>
      </c>
      <c r="F331" s="278">
        <v>15.416666666666664</v>
      </c>
      <c r="G331" s="278">
        <v>14.68333333333333</v>
      </c>
      <c r="H331" s="278">
        <v>17.083333333333336</v>
      </c>
      <c r="I331" s="278">
        <v>17.81666666666667</v>
      </c>
      <c r="J331" s="278">
        <v>18.283333333333339</v>
      </c>
      <c r="K331" s="276">
        <v>17.350000000000001</v>
      </c>
      <c r="L331" s="276">
        <v>16.149999999999999</v>
      </c>
      <c r="M331" s="276">
        <v>13.52483</v>
      </c>
    </row>
    <row r="332" spans="1:13">
      <c r="A332" s="267">
        <v>322</v>
      </c>
      <c r="B332" s="276" t="s">
        <v>460</v>
      </c>
      <c r="C332" s="277">
        <v>123.05</v>
      </c>
      <c r="D332" s="278">
        <v>124.10000000000001</v>
      </c>
      <c r="E332" s="278">
        <v>121.40000000000002</v>
      </c>
      <c r="F332" s="278">
        <v>119.75000000000001</v>
      </c>
      <c r="G332" s="278">
        <v>117.05000000000003</v>
      </c>
      <c r="H332" s="278">
        <v>125.75000000000001</v>
      </c>
      <c r="I332" s="278">
        <v>128.44999999999999</v>
      </c>
      <c r="J332" s="278">
        <v>130.10000000000002</v>
      </c>
      <c r="K332" s="276">
        <v>126.8</v>
      </c>
      <c r="L332" s="276">
        <v>122.45</v>
      </c>
      <c r="M332" s="276">
        <v>1.47403</v>
      </c>
    </row>
    <row r="333" spans="1:13">
      <c r="A333" s="267">
        <v>323</v>
      </c>
      <c r="B333" s="276" t="s">
        <v>147</v>
      </c>
      <c r="C333" s="277">
        <v>108.05</v>
      </c>
      <c r="D333" s="278">
        <v>107.64999999999999</v>
      </c>
      <c r="E333" s="278">
        <v>106.59999999999998</v>
      </c>
      <c r="F333" s="278">
        <v>105.14999999999999</v>
      </c>
      <c r="G333" s="278">
        <v>104.09999999999998</v>
      </c>
      <c r="H333" s="278">
        <v>109.09999999999998</v>
      </c>
      <c r="I333" s="278">
        <v>110.14999999999999</v>
      </c>
      <c r="J333" s="278">
        <v>111.59999999999998</v>
      </c>
      <c r="K333" s="276">
        <v>108.7</v>
      </c>
      <c r="L333" s="276">
        <v>106.2</v>
      </c>
      <c r="M333" s="276">
        <v>90.52328</v>
      </c>
    </row>
    <row r="334" spans="1:13">
      <c r="A334" s="267">
        <v>324</v>
      </c>
      <c r="B334" s="276" t="s">
        <v>471</v>
      </c>
      <c r="C334" s="277">
        <v>556.5</v>
      </c>
      <c r="D334" s="278">
        <v>558.56666666666661</v>
      </c>
      <c r="E334" s="278">
        <v>549.03333333333319</v>
      </c>
      <c r="F334" s="278">
        <v>541.56666666666661</v>
      </c>
      <c r="G334" s="278">
        <v>532.03333333333319</v>
      </c>
      <c r="H334" s="278">
        <v>566.03333333333319</v>
      </c>
      <c r="I334" s="278">
        <v>575.56666666666649</v>
      </c>
      <c r="J334" s="278">
        <v>583.03333333333319</v>
      </c>
      <c r="K334" s="276">
        <v>568.1</v>
      </c>
      <c r="L334" s="276">
        <v>551.1</v>
      </c>
      <c r="M334" s="276">
        <v>0.42068</v>
      </c>
    </row>
    <row r="335" spans="1:13">
      <c r="A335" s="267">
        <v>325</v>
      </c>
      <c r="B335" s="276" t="s">
        <v>268</v>
      </c>
      <c r="C335" s="277">
        <v>1361.1</v>
      </c>
      <c r="D335" s="278">
        <v>1363.6333333333332</v>
      </c>
      <c r="E335" s="278">
        <v>1348.4666666666665</v>
      </c>
      <c r="F335" s="278">
        <v>1335.8333333333333</v>
      </c>
      <c r="G335" s="278">
        <v>1320.6666666666665</v>
      </c>
      <c r="H335" s="278">
        <v>1376.2666666666664</v>
      </c>
      <c r="I335" s="278">
        <v>1391.4333333333334</v>
      </c>
      <c r="J335" s="278">
        <v>1404.0666666666664</v>
      </c>
      <c r="K335" s="276">
        <v>1378.8</v>
      </c>
      <c r="L335" s="276">
        <v>1351</v>
      </c>
      <c r="M335" s="276">
        <v>2.3587400000000001</v>
      </c>
    </row>
    <row r="336" spans="1:13">
      <c r="A336" s="267">
        <v>326</v>
      </c>
      <c r="B336" s="276" t="s">
        <v>148</v>
      </c>
      <c r="C336" s="277">
        <v>67676.25</v>
      </c>
      <c r="D336" s="278">
        <v>67414.3</v>
      </c>
      <c r="E336" s="278">
        <v>66829.600000000006</v>
      </c>
      <c r="F336" s="278">
        <v>65982.95</v>
      </c>
      <c r="G336" s="278">
        <v>65398.25</v>
      </c>
      <c r="H336" s="278">
        <v>68260.950000000012</v>
      </c>
      <c r="I336" s="278">
        <v>68845.649999999994</v>
      </c>
      <c r="J336" s="278">
        <v>69692.300000000017</v>
      </c>
      <c r="K336" s="276">
        <v>67999</v>
      </c>
      <c r="L336" s="276">
        <v>66567.649999999994</v>
      </c>
      <c r="M336" s="276">
        <v>0.29444999999999999</v>
      </c>
    </row>
    <row r="337" spans="1:13">
      <c r="A337" s="267">
        <v>327</v>
      </c>
      <c r="B337" s="276" t="s">
        <v>267</v>
      </c>
      <c r="C337" s="277">
        <v>27.65</v>
      </c>
      <c r="D337" s="278">
        <v>27.816666666666666</v>
      </c>
      <c r="E337" s="278">
        <v>27.333333333333332</v>
      </c>
      <c r="F337" s="278">
        <v>27.016666666666666</v>
      </c>
      <c r="G337" s="278">
        <v>26.533333333333331</v>
      </c>
      <c r="H337" s="278">
        <v>28.133333333333333</v>
      </c>
      <c r="I337" s="278">
        <v>28.616666666666667</v>
      </c>
      <c r="J337" s="278">
        <v>28.933333333333334</v>
      </c>
      <c r="K337" s="276">
        <v>28.3</v>
      </c>
      <c r="L337" s="276">
        <v>27.5</v>
      </c>
      <c r="M337" s="276">
        <v>4.8834</v>
      </c>
    </row>
    <row r="338" spans="1:13">
      <c r="A338" s="267">
        <v>328</v>
      </c>
      <c r="B338" s="276" t="s">
        <v>149</v>
      </c>
      <c r="C338" s="277">
        <v>1190.1500000000001</v>
      </c>
      <c r="D338" s="278">
        <v>1210.5833333333333</v>
      </c>
      <c r="E338" s="278">
        <v>1156.5666666666666</v>
      </c>
      <c r="F338" s="278">
        <v>1122.9833333333333</v>
      </c>
      <c r="G338" s="278">
        <v>1068.9666666666667</v>
      </c>
      <c r="H338" s="278">
        <v>1244.1666666666665</v>
      </c>
      <c r="I338" s="278">
        <v>1298.1833333333334</v>
      </c>
      <c r="J338" s="278">
        <v>1331.7666666666664</v>
      </c>
      <c r="K338" s="276">
        <v>1264.5999999999999</v>
      </c>
      <c r="L338" s="276">
        <v>1177</v>
      </c>
      <c r="M338" s="276">
        <v>36.254260000000002</v>
      </c>
    </row>
    <row r="339" spans="1:13">
      <c r="A339" s="267">
        <v>329</v>
      </c>
      <c r="B339" s="276" t="s">
        <v>3161</v>
      </c>
      <c r="C339" s="277">
        <v>274.89999999999998</v>
      </c>
      <c r="D339" s="278">
        <v>273.31666666666666</v>
      </c>
      <c r="E339" s="278">
        <v>271.13333333333333</v>
      </c>
      <c r="F339" s="278">
        <v>267.36666666666667</v>
      </c>
      <c r="G339" s="278">
        <v>265.18333333333334</v>
      </c>
      <c r="H339" s="278">
        <v>277.08333333333331</v>
      </c>
      <c r="I339" s="278">
        <v>279.26666666666659</v>
      </c>
      <c r="J339" s="278">
        <v>283.0333333333333</v>
      </c>
      <c r="K339" s="276">
        <v>275.5</v>
      </c>
      <c r="L339" s="276">
        <v>269.55</v>
      </c>
      <c r="M339" s="276">
        <v>3.9817200000000001</v>
      </c>
    </row>
    <row r="340" spans="1:13">
      <c r="A340" s="267">
        <v>330</v>
      </c>
      <c r="B340" s="276" t="s">
        <v>269</v>
      </c>
      <c r="C340" s="277">
        <v>896</v>
      </c>
      <c r="D340" s="278">
        <v>900.65</v>
      </c>
      <c r="E340" s="278">
        <v>881.34999999999991</v>
      </c>
      <c r="F340" s="278">
        <v>866.69999999999993</v>
      </c>
      <c r="G340" s="278">
        <v>847.39999999999986</v>
      </c>
      <c r="H340" s="278">
        <v>915.3</v>
      </c>
      <c r="I340" s="278">
        <v>934.59999999999991</v>
      </c>
      <c r="J340" s="278">
        <v>949.25</v>
      </c>
      <c r="K340" s="276">
        <v>919.95</v>
      </c>
      <c r="L340" s="276">
        <v>886</v>
      </c>
      <c r="M340" s="276">
        <v>3.7516799999999999</v>
      </c>
    </row>
    <row r="341" spans="1:13">
      <c r="A341" s="267">
        <v>331</v>
      </c>
      <c r="B341" s="276" t="s">
        <v>150</v>
      </c>
      <c r="C341" s="277">
        <v>30.4</v>
      </c>
      <c r="D341" s="278">
        <v>30.350000000000005</v>
      </c>
      <c r="E341" s="278">
        <v>30.150000000000009</v>
      </c>
      <c r="F341" s="278">
        <v>29.900000000000006</v>
      </c>
      <c r="G341" s="278">
        <v>29.70000000000001</v>
      </c>
      <c r="H341" s="278">
        <v>30.600000000000009</v>
      </c>
      <c r="I341" s="278">
        <v>30.800000000000004</v>
      </c>
      <c r="J341" s="278">
        <v>31.050000000000008</v>
      </c>
      <c r="K341" s="276">
        <v>30.55</v>
      </c>
      <c r="L341" s="276">
        <v>30.1</v>
      </c>
      <c r="M341" s="276">
        <v>59.037820000000004</v>
      </c>
    </row>
    <row r="342" spans="1:13">
      <c r="A342" s="267">
        <v>332</v>
      </c>
      <c r="B342" s="276" t="s">
        <v>261</v>
      </c>
      <c r="C342" s="277">
        <v>3549.05</v>
      </c>
      <c r="D342" s="278">
        <v>3567.7833333333333</v>
      </c>
      <c r="E342" s="278">
        <v>3517.5666666666666</v>
      </c>
      <c r="F342" s="278">
        <v>3486.0833333333335</v>
      </c>
      <c r="G342" s="278">
        <v>3435.8666666666668</v>
      </c>
      <c r="H342" s="278">
        <v>3599.2666666666664</v>
      </c>
      <c r="I342" s="278">
        <v>3649.4833333333327</v>
      </c>
      <c r="J342" s="278">
        <v>3680.9666666666662</v>
      </c>
      <c r="K342" s="276">
        <v>3618</v>
      </c>
      <c r="L342" s="276">
        <v>3536.3</v>
      </c>
      <c r="M342" s="276">
        <v>2.3507400000000001</v>
      </c>
    </row>
    <row r="343" spans="1:13">
      <c r="A343" s="267">
        <v>333</v>
      </c>
      <c r="B343" s="276" t="s">
        <v>478</v>
      </c>
      <c r="C343" s="277">
        <v>2318.9</v>
      </c>
      <c r="D343" s="278">
        <v>2278.3666666666668</v>
      </c>
      <c r="E343" s="278">
        <v>2216.8333333333335</v>
      </c>
      <c r="F343" s="278">
        <v>2114.7666666666669</v>
      </c>
      <c r="G343" s="278">
        <v>2053.2333333333336</v>
      </c>
      <c r="H343" s="278">
        <v>2380.4333333333334</v>
      </c>
      <c r="I343" s="278">
        <v>2441.9666666666662</v>
      </c>
      <c r="J343" s="278">
        <v>2544.0333333333333</v>
      </c>
      <c r="K343" s="276">
        <v>2339.9</v>
      </c>
      <c r="L343" s="276">
        <v>2176.3000000000002</v>
      </c>
      <c r="M343" s="276">
        <v>2.2377899999999999</v>
      </c>
    </row>
    <row r="344" spans="1:13">
      <c r="A344" s="267">
        <v>334</v>
      </c>
      <c r="B344" s="276" t="s">
        <v>151</v>
      </c>
      <c r="C344" s="277">
        <v>22.45</v>
      </c>
      <c r="D344" s="278">
        <v>22.533333333333331</v>
      </c>
      <c r="E344" s="278">
        <v>22.266666666666662</v>
      </c>
      <c r="F344" s="278">
        <v>22.083333333333332</v>
      </c>
      <c r="G344" s="278">
        <v>21.816666666666663</v>
      </c>
      <c r="H344" s="278">
        <v>22.716666666666661</v>
      </c>
      <c r="I344" s="278">
        <v>22.983333333333327</v>
      </c>
      <c r="J344" s="278">
        <v>23.166666666666661</v>
      </c>
      <c r="K344" s="276">
        <v>22.8</v>
      </c>
      <c r="L344" s="276">
        <v>22.35</v>
      </c>
      <c r="M344" s="276">
        <v>20.718589999999999</v>
      </c>
    </row>
    <row r="345" spans="1:13">
      <c r="A345" s="267">
        <v>335</v>
      </c>
      <c r="B345" s="276" t="s">
        <v>477</v>
      </c>
      <c r="C345" s="277">
        <v>51.1</v>
      </c>
      <c r="D345" s="278">
        <v>51.4</v>
      </c>
      <c r="E345" s="278">
        <v>50.5</v>
      </c>
      <c r="F345" s="278">
        <v>49.9</v>
      </c>
      <c r="G345" s="278">
        <v>49</v>
      </c>
      <c r="H345" s="278">
        <v>52</v>
      </c>
      <c r="I345" s="278">
        <v>52.899999999999991</v>
      </c>
      <c r="J345" s="278">
        <v>53.5</v>
      </c>
      <c r="K345" s="276">
        <v>52.3</v>
      </c>
      <c r="L345" s="276">
        <v>50.8</v>
      </c>
      <c r="M345" s="276">
        <v>1.98498</v>
      </c>
    </row>
    <row r="346" spans="1:13">
      <c r="A346" s="267">
        <v>336</v>
      </c>
      <c r="B346" s="276" t="s">
        <v>152</v>
      </c>
      <c r="C346" s="277">
        <v>34.15</v>
      </c>
      <c r="D346" s="278">
        <v>34.300000000000004</v>
      </c>
      <c r="E346" s="278">
        <v>33.750000000000007</v>
      </c>
      <c r="F346" s="278">
        <v>33.35</v>
      </c>
      <c r="G346" s="278">
        <v>32.800000000000004</v>
      </c>
      <c r="H346" s="278">
        <v>34.70000000000001</v>
      </c>
      <c r="I346" s="278">
        <v>35.250000000000007</v>
      </c>
      <c r="J346" s="278">
        <v>35.650000000000013</v>
      </c>
      <c r="K346" s="276">
        <v>34.85</v>
      </c>
      <c r="L346" s="276">
        <v>33.9</v>
      </c>
      <c r="M346" s="276">
        <v>52.663350000000001</v>
      </c>
    </row>
    <row r="347" spans="1:13">
      <c r="A347" s="267">
        <v>337</v>
      </c>
      <c r="B347" s="276" t="s">
        <v>473</v>
      </c>
      <c r="C347" s="277">
        <v>490.6</v>
      </c>
      <c r="D347" s="278">
        <v>492.73333333333335</v>
      </c>
      <c r="E347" s="278">
        <v>486.06666666666672</v>
      </c>
      <c r="F347" s="278">
        <v>481.53333333333336</v>
      </c>
      <c r="G347" s="278">
        <v>474.86666666666673</v>
      </c>
      <c r="H347" s="278">
        <v>497.26666666666671</v>
      </c>
      <c r="I347" s="278">
        <v>503.93333333333334</v>
      </c>
      <c r="J347" s="278">
        <v>508.4666666666667</v>
      </c>
      <c r="K347" s="276">
        <v>499.4</v>
      </c>
      <c r="L347" s="276">
        <v>488.2</v>
      </c>
      <c r="M347" s="276">
        <v>0.24859000000000001</v>
      </c>
    </row>
    <row r="348" spans="1:13">
      <c r="A348" s="267">
        <v>338</v>
      </c>
      <c r="B348" s="276" t="s">
        <v>153</v>
      </c>
      <c r="C348" s="277">
        <v>16892.5</v>
      </c>
      <c r="D348" s="278">
        <v>16974.149999999998</v>
      </c>
      <c r="E348" s="278">
        <v>16678.349999999995</v>
      </c>
      <c r="F348" s="278">
        <v>16464.199999999997</v>
      </c>
      <c r="G348" s="278">
        <v>16168.399999999994</v>
      </c>
      <c r="H348" s="278">
        <v>17188.299999999996</v>
      </c>
      <c r="I348" s="278">
        <v>17484.099999999999</v>
      </c>
      <c r="J348" s="278">
        <v>17698.249999999996</v>
      </c>
      <c r="K348" s="276">
        <v>17269.95</v>
      </c>
      <c r="L348" s="276">
        <v>16760</v>
      </c>
      <c r="M348" s="276">
        <v>1.0474300000000001</v>
      </c>
    </row>
    <row r="349" spans="1:13">
      <c r="A349" s="267">
        <v>339</v>
      </c>
      <c r="B349" s="276" t="s">
        <v>476</v>
      </c>
      <c r="C349" s="277">
        <v>31.95</v>
      </c>
      <c r="D349" s="278">
        <v>32</v>
      </c>
      <c r="E349" s="278">
        <v>30.25</v>
      </c>
      <c r="F349" s="278">
        <v>28.55</v>
      </c>
      <c r="G349" s="278">
        <v>26.8</v>
      </c>
      <c r="H349" s="278">
        <v>33.700000000000003</v>
      </c>
      <c r="I349" s="278">
        <v>35.450000000000003</v>
      </c>
      <c r="J349" s="278">
        <v>37.15</v>
      </c>
      <c r="K349" s="276">
        <v>33.75</v>
      </c>
      <c r="L349" s="276">
        <v>30.3</v>
      </c>
      <c r="M349" s="276">
        <v>29.529979999999998</v>
      </c>
    </row>
    <row r="350" spans="1:13">
      <c r="A350" s="267">
        <v>340</v>
      </c>
      <c r="B350" s="276" t="s">
        <v>475</v>
      </c>
      <c r="C350" s="277">
        <v>332.25</v>
      </c>
      <c r="D350" s="278">
        <v>327.25</v>
      </c>
      <c r="E350" s="278">
        <v>320.5</v>
      </c>
      <c r="F350" s="278">
        <v>308.75</v>
      </c>
      <c r="G350" s="278">
        <v>302</v>
      </c>
      <c r="H350" s="278">
        <v>339</v>
      </c>
      <c r="I350" s="278">
        <v>345.75</v>
      </c>
      <c r="J350" s="278">
        <v>357.5</v>
      </c>
      <c r="K350" s="276">
        <v>334</v>
      </c>
      <c r="L350" s="276">
        <v>315.5</v>
      </c>
      <c r="M350" s="276">
        <v>2.9544600000000001</v>
      </c>
    </row>
    <row r="351" spans="1:13">
      <c r="A351" s="267">
        <v>341</v>
      </c>
      <c r="B351" s="276" t="s">
        <v>270</v>
      </c>
      <c r="C351" s="277">
        <v>19.95</v>
      </c>
      <c r="D351" s="278">
        <v>19.916666666666668</v>
      </c>
      <c r="E351" s="278">
        <v>19.833333333333336</v>
      </c>
      <c r="F351" s="278">
        <v>19.716666666666669</v>
      </c>
      <c r="G351" s="278">
        <v>19.633333333333336</v>
      </c>
      <c r="H351" s="278">
        <v>20.033333333333335</v>
      </c>
      <c r="I351" s="278">
        <v>20.116666666666671</v>
      </c>
      <c r="J351" s="278">
        <v>20.233333333333334</v>
      </c>
      <c r="K351" s="276">
        <v>20</v>
      </c>
      <c r="L351" s="276">
        <v>19.8</v>
      </c>
      <c r="M351" s="276">
        <v>74.752799999999993</v>
      </c>
    </row>
    <row r="352" spans="1:13">
      <c r="A352" s="267">
        <v>342</v>
      </c>
      <c r="B352" s="276" t="s">
        <v>283</v>
      </c>
      <c r="C352" s="277">
        <v>100.15</v>
      </c>
      <c r="D352" s="278">
        <v>100.71666666666665</v>
      </c>
      <c r="E352" s="278">
        <v>99.433333333333309</v>
      </c>
      <c r="F352" s="278">
        <v>98.716666666666654</v>
      </c>
      <c r="G352" s="278">
        <v>97.433333333333309</v>
      </c>
      <c r="H352" s="278">
        <v>101.43333333333331</v>
      </c>
      <c r="I352" s="278">
        <v>102.71666666666664</v>
      </c>
      <c r="J352" s="278">
        <v>103.43333333333331</v>
      </c>
      <c r="K352" s="276">
        <v>102</v>
      </c>
      <c r="L352" s="276">
        <v>100</v>
      </c>
      <c r="M352" s="276">
        <v>0.70909</v>
      </c>
    </row>
    <row r="353" spans="1:13">
      <c r="A353" s="267">
        <v>343</v>
      </c>
      <c r="B353" s="276" t="s">
        <v>479</v>
      </c>
      <c r="C353" s="277">
        <v>1270.5999999999999</v>
      </c>
      <c r="D353" s="278">
        <v>1269.95</v>
      </c>
      <c r="E353" s="278">
        <v>1251.9000000000001</v>
      </c>
      <c r="F353" s="278">
        <v>1233.2</v>
      </c>
      <c r="G353" s="278">
        <v>1215.1500000000001</v>
      </c>
      <c r="H353" s="278">
        <v>1288.6500000000001</v>
      </c>
      <c r="I353" s="278">
        <v>1306.6999999999998</v>
      </c>
      <c r="J353" s="278">
        <v>1325.4</v>
      </c>
      <c r="K353" s="276">
        <v>1288</v>
      </c>
      <c r="L353" s="276">
        <v>1251.25</v>
      </c>
      <c r="M353" s="276">
        <v>3.5810000000000002E-2</v>
      </c>
    </row>
    <row r="354" spans="1:13">
      <c r="A354" s="267">
        <v>344</v>
      </c>
      <c r="B354" s="276" t="s">
        <v>474</v>
      </c>
      <c r="C354" s="277">
        <v>48.35</v>
      </c>
      <c r="D354" s="278">
        <v>48.583333333333336</v>
      </c>
      <c r="E354" s="278">
        <v>48.06666666666667</v>
      </c>
      <c r="F354" s="278">
        <v>47.783333333333331</v>
      </c>
      <c r="G354" s="278">
        <v>47.266666666666666</v>
      </c>
      <c r="H354" s="278">
        <v>48.866666666666674</v>
      </c>
      <c r="I354" s="278">
        <v>49.38333333333334</v>
      </c>
      <c r="J354" s="278">
        <v>49.666666666666679</v>
      </c>
      <c r="K354" s="276">
        <v>49.1</v>
      </c>
      <c r="L354" s="276">
        <v>48.3</v>
      </c>
      <c r="M354" s="276">
        <v>1.81294</v>
      </c>
    </row>
    <row r="355" spans="1:13">
      <c r="A355" s="267">
        <v>345</v>
      </c>
      <c r="B355" s="276" t="s">
        <v>155</v>
      </c>
      <c r="C355" s="277">
        <v>85.45</v>
      </c>
      <c r="D355" s="278">
        <v>85.75</v>
      </c>
      <c r="E355" s="278">
        <v>84.7</v>
      </c>
      <c r="F355" s="278">
        <v>83.95</v>
      </c>
      <c r="G355" s="278">
        <v>82.9</v>
      </c>
      <c r="H355" s="278">
        <v>86.5</v>
      </c>
      <c r="I355" s="278">
        <v>87.550000000000011</v>
      </c>
      <c r="J355" s="278">
        <v>88.3</v>
      </c>
      <c r="K355" s="276">
        <v>86.8</v>
      </c>
      <c r="L355" s="276">
        <v>85</v>
      </c>
      <c r="M355" s="276">
        <v>76.155090000000001</v>
      </c>
    </row>
    <row r="356" spans="1:13">
      <c r="A356" s="267">
        <v>346</v>
      </c>
      <c r="B356" s="276" t="s">
        <v>156</v>
      </c>
      <c r="C356" s="277">
        <v>85.95</v>
      </c>
      <c r="D356" s="278">
        <v>87</v>
      </c>
      <c r="E356" s="278">
        <v>82</v>
      </c>
      <c r="F356" s="278">
        <v>78.05</v>
      </c>
      <c r="G356" s="278">
        <v>73.05</v>
      </c>
      <c r="H356" s="278">
        <v>90.95</v>
      </c>
      <c r="I356" s="278">
        <v>95.95</v>
      </c>
      <c r="J356" s="278">
        <v>99.9</v>
      </c>
      <c r="K356" s="276">
        <v>92</v>
      </c>
      <c r="L356" s="276">
        <v>83.05</v>
      </c>
      <c r="M356" s="276">
        <v>1181.2816800000001</v>
      </c>
    </row>
    <row r="357" spans="1:13">
      <c r="A357" s="267">
        <v>347</v>
      </c>
      <c r="B357" s="276" t="s">
        <v>271</v>
      </c>
      <c r="C357" s="277">
        <v>452.15</v>
      </c>
      <c r="D357" s="278">
        <v>448.56666666666666</v>
      </c>
      <c r="E357" s="278">
        <v>440.13333333333333</v>
      </c>
      <c r="F357" s="278">
        <v>428.11666666666667</v>
      </c>
      <c r="G357" s="278">
        <v>419.68333333333334</v>
      </c>
      <c r="H357" s="278">
        <v>460.58333333333331</v>
      </c>
      <c r="I357" s="278">
        <v>469.01666666666659</v>
      </c>
      <c r="J357" s="278">
        <v>481.0333333333333</v>
      </c>
      <c r="K357" s="276">
        <v>457</v>
      </c>
      <c r="L357" s="276">
        <v>436.55</v>
      </c>
      <c r="M357" s="276">
        <v>3.0089199999999998</v>
      </c>
    </row>
    <row r="358" spans="1:13">
      <c r="A358" s="267">
        <v>348</v>
      </c>
      <c r="B358" s="276" t="s">
        <v>272</v>
      </c>
      <c r="C358" s="277">
        <v>3102.45</v>
      </c>
      <c r="D358" s="278">
        <v>3087.8166666666671</v>
      </c>
      <c r="E358" s="278">
        <v>3025.6333333333341</v>
      </c>
      <c r="F358" s="278">
        <v>2948.8166666666671</v>
      </c>
      <c r="G358" s="278">
        <v>2886.6333333333341</v>
      </c>
      <c r="H358" s="278">
        <v>3164.6333333333341</v>
      </c>
      <c r="I358" s="278">
        <v>3226.8166666666675</v>
      </c>
      <c r="J358" s="278">
        <v>3303.6333333333341</v>
      </c>
      <c r="K358" s="276">
        <v>3150</v>
      </c>
      <c r="L358" s="276">
        <v>3011</v>
      </c>
      <c r="M358" s="276">
        <v>0.72406999999999999</v>
      </c>
    </row>
    <row r="359" spans="1:13">
      <c r="A359" s="267">
        <v>349</v>
      </c>
      <c r="B359" s="276" t="s">
        <v>157</v>
      </c>
      <c r="C359" s="277">
        <v>84.05</v>
      </c>
      <c r="D359" s="278">
        <v>84.166666666666671</v>
      </c>
      <c r="E359" s="278">
        <v>83.38333333333334</v>
      </c>
      <c r="F359" s="278">
        <v>82.716666666666669</v>
      </c>
      <c r="G359" s="278">
        <v>81.933333333333337</v>
      </c>
      <c r="H359" s="278">
        <v>84.833333333333343</v>
      </c>
      <c r="I359" s="278">
        <v>85.616666666666674</v>
      </c>
      <c r="J359" s="278">
        <v>86.283333333333346</v>
      </c>
      <c r="K359" s="276">
        <v>84.95</v>
      </c>
      <c r="L359" s="276">
        <v>83.5</v>
      </c>
      <c r="M359" s="276">
        <v>4.74573</v>
      </c>
    </row>
    <row r="360" spans="1:13">
      <c r="A360" s="267">
        <v>350</v>
      </c>
      <c r="B360" s="276" t="s">
        <v>480</v>
      </c>
      <c r="C360" s="277">
        <v>65.95</v>
      </c>
      <c r="D360" s="278">
        <v>65.483333333333334</v>
      </c>
      <c r="E360" s="278">
        <v>63.566666666666663</v>
      </c>
      <c r="F360" s="278">
        <v>61.18333333333333</v>
      </c>
      <c r="G360" s="278">
        <v>59.266666666666659</v>
      </c>
      <c r="H360" s="278">
        <v>67.866666666666674</v>
      </c>
      <c r="I360" s="278">
        <v>69.783333333333331</v>
      </c>
      <c r="J360" s="278">
        <v>72.166666666666671</v>
      </c>
      <c r="K360" s="276">
        <v>67.400000000000006</v>
      </c>
      <c r="L360" s="276">
        <v>63.1</v>
      </c>
      <c r="M360" s="276">
        <v>0.40865000000000001</v>
      </c>
    </row>
    <row r="361" spans="1:13">
      <c r="A361" s="267">
        <v>351</v>
      </c>
      <c r="B361" s="276" t="s">
        <v>158</v>
      </c>
      <c r="C361" s="277">
        <v>66.3</v>
      </c>
      <c r="D361" s="278">
        <v>66.25</v>
      </c>
      <c r="E361" s="278">
        <v>65.75</v>
      </c>
      <c r="F361" s="278">
        <v>65.2</v>
      </c>
      <c r="G361" s="278">
        <v>64.7</v>
      </c>
      <c r="H361" s="278">
        <v>66.8</v>
      </c>
      <c r="I361" s="278">
        <v>67.3</v>
      </c>
      <c r="J361" s="278">
        <v>67.849999999999994</v>
      </c>
      <c r="K361" s="276">
        <v>66.75</v>
      </c>
      <c r="L361" s="276">
        <v>65.7</v>
      </c>
      <c r="M361" s="276">
        <v>108.09489000000001</v>
      </c>
    </row>
    <row r="362" spans="1:13">
      <c r="A362" s="267">
        <v>352</v>
      </c>
      <c r="B362" s="276" t="s">
        <v>481</v>
      </c>
      <c r="C362" s="277">
        <v>61.85</v>
      </c>
      <c r="D362" s="278">
        <v>62.383333333333333</v>
      </c>
      <c r="E362" s="278">
        <v>60.466666666666669</v>
      </c>
      <c r="F362" s="278">
        <v>59.083333333333336</v>
      </c>
      <c r="G362" s="278">
        <v>57.166666666666671</v>
      </c>
      <c r="H362" s="278">
        <v>63.766666666666666</v>
      </c>
      <c r="I362" s="278">
        <v>65.683333333333337</v>
      </c>
      <c r="J362" s="278">
        <v>67.066666666666663</v>
      </c>
      <c r="K362" s="276">
        <v>64.3</v>
      </c>
      <c r="L362" s="276">
        <v>61</v>
      </c>
      <c r="M362" s="276">
        <v>4.2865900000000003</v>
      </c>
    </row>
    <row r="363" spans="1:13">
      <c r="A363" s="267">
        <v>353</v>
      </c>
      <c r="B363" s="276" t="s">
        <v>482</v>
      </c>
      <c r="C363" s="277">
        <v>215.85</v>
      </c>
      <c r="D363" s="278">
        <v>215.81666666666669</v>
      </c>
      <c r="E363" s="278">
        <v>212.63333333333338</v>
      </c>
      <c r="F363" s="278">
        <v>209.41666666666669</v>
      </c>
      <c r="G363" s="278">
        <v>206.23333333333338</v>
      </c>
      <c r="H363" s="278">
        <v>219.03333333333339</v>
      </c>
      <c r="I363" s="278">
        <v>222.21666666666673</v>
      </c>
      <c r="J363" s="278">
        <v>225.43333333333339</v>
      </c>
      <c r="K363" s="276">
        <v>219</v>
      </c>
      <c r="L363" s="276">
        <v>212.6</v>
      </c>
      <c r="M363" s="276">
        <v>2.0798999999999999</v>
      </c>
    </row>
    <row r="364" spans="1:13">
      <c r="A364" s="267">
        <v>354</v>
      </c>
      <c r="B364" s="276" t="s">
        <v>483</v>
      </c>
      <c r="C364" s="277">
        <v>188.5</v>
      </c>
      <c r="D364" s="278">
        <v>189.83333333333334</v>
      </c>
      <c r="E364" s="278">
        <v>185.16666666666669</v>
      </c>
      <c r="F364" s="278">
        <v>181.83333333333334</v>
      </c>
      <c r="G364" s="278">
        <v>177.16666666666669</v>
      </c>
      <c r="H364" s="278">
        <v>193.16666666666669</v>
      </c>
      <c r="I364" s="278">
        <v>197.83333333333337</v>
      </c>
      <c r="J364" s="278">
        <v>201.16666666666669</v>
      </c>
      <c r="K364" s="276">
        <v>194.5</v>
      </c>
      <c r="L364" s="276">
        <v>186.5</v>
      </c>
      <c r="M364" s="276">
        <v>0.38949</v>
      </c>
    </row>
    <row r="365" spans="1:13">
      <c r="A365" s="267">
        <v>355</v>
      </c>
      <c r="B365" s="276" t="s">
        <v>159</v>
      </c>
      <c r="C365" s="277">
        <v>19682.7</v>
      </c>
      <c r="D365" s="278">
        <v>19706.783333333336</v>
      </c>
      <c r="E365" s="278">
        <v>19559.966666666674</v>
      </c>
      <c r="F365" s="278">
        <v>19437.233333333337</v>
      </c>
      <c r="G365" s="278">
        <v>19290.416666666675</v>
      </c>
      <c r="H365" s="278">
        <v>19829.516666666674</v>
      </c>
      <c r="I365" s="278">
        <v>19976.333333333332</v>
      </c>
      <c r="J365" s="278">
        <v>20099.066666666673</v>
      </c>
      <c r="K365" s="276">
        <v>19853.599999999999</v>
      </c>
      <c r="L365" s="276">
        <v>19584.05</v>
      </c>
      <c r="M365" s="276">
        <v>0.34766000000000002</v>
      </c>
    </row>
    <row r="366" spans="1:13">
      <c r="A366" s="267">
        <v>356</v>
      </c>
      <c r="B366" s="276" t="s">
        <v>160</v>
      </c>
      <c r="C366" s="277">
        <v>1299.55</v>
      </c>
      <c r="D366" s="278">
        <v>1303.0333333333335</v>
      </c>
      <c r="E366" s="278">
        <v>1282.5666666666671</v>
      </c>
      <c r="F366" s="278">
        <v>1265.5833333333335</v>
      </c>
      <c r="G366" s="278">
        <v>1245.116666666667</v>
      </c>
      <c r="H366" s="278">
        <v>1320.0166666666671</v>
      </c>
      <c r="I366" s="278">
        <v>1340.4833333333338</v>
      </c>
      <c r="J366" s="278">
        <v>1357.4666666666672</v>
      </c>
      <c r="K366" s="276">
        <v>1323.5</v>
      </c>
      <c r="L366" s="276">
        <v>1286.05</v>
      </c>
      <c r="M366" s="276">
        <v>9.5956899999999994</v>
      </c>
    </row>
    <row r="367" spans="1:13">
      <c r="A367" s="267">
        <v>357</v>
      </c>
      <c r="B367" s="276" t="s">
        <v>488</v>
      </c>
      <c r="C367" s="277">
        <v>1114.7</v>
      </c>
      <c r="D367" s="278">
        <v>1122.05</v>
      </c>
      <c r="E367" s="278">
        <v>1100.1499999999999</v>
      </c>
      <c r="F367" s="278">
        <v>1085.5999999999999</v>
      </c>
      <c r="G367" s="278">
        <v>1063.6999999999998</v>
      </c>
      <c r="H367" s="278">
        <v>1136.5999999999999</v>
      </c>
      <c r="I367" s="278">
        <v>1158.5</v>
      </c>
      <c r="J367" s="278">
        <v>1173.05</v>
      </c>
      <c r="K367" s="276">
        <v>1143.95</v>
      </c>
      <c r="L367" s="276">
        <v>1107.5</v>
      </c>
      <c r="M367" s="276">
        <v>0.66501999999999994</v>
      </c>
    </row>
    <row r="368" spans="1:13">
      <c r="A368" s="267">
        <v>358</v>
      </c>
      <c r="B368" s="276" t="s">
        <v>161</v>
      </c>
      <c r="C368" s="277">
        <v>224.85</v>
      </c>
      <c r="D368" s="278">
        <v>225.23333333333335</v>
      </c>
      <c r="E368" s="278">
        <v>221.9666666666667</v>
      </c>
      <c r="F368" s="278">
        <v>219.08333333333334</v>
      </c>
      <c r="G368" s="278">
        <v>215.81666666666669</v>
      </c>
      <c r="H368" s="278">
        <v>228.1166666666667</v>
      </c>
      <c r="I368" s="278">
        <v>231.38333333333335</v>
      </c>
      <c r="J368" s="278">
        <v>234.26666666666671</v>
      </c>
      <c r="K368" s="276">
        <v>228.5</v>
      </c>
      <c r="L368" s="276">
        <v>222.35</v>
      </c>
      <c r="M368" s="276">
        <v>41.690309999999997</v>
      </c>
    </row>
    <row r="369" spans="1:13">
      <c r="A369" s="267">
        <v>359</v>
      </c>
      <c r="B369" s="276" t="s">
        <v>162</v>
      </c>
      <c r="C369" s="277">
        <v>91.5</v>
      </c>
      <c r="D369" s="278">
        <v>91.266666666666652</v>
      </c>
      <c r="E369" s="278">
        <v>90.5833333333333</v>
      </c>
      <c r="F369" s="278">
        <v>89.666666666666643</v>
      </c>
      <c r="G369" s="278">
        <v>88.983333333333292</v>
      </c>
      <c r="H369" s="278">
        <v>92.183333333333309</v>
      </c>
      <c r="I369" s="278">
        <v>92.866666666666646</v>
      </c>
      <c r="J369" s="278">
        <v>93.783333333333317</v>
      </c>
      <c r="K369" s="276">
        <v>91.95</v>
      </c>
      <c r="L369" s="276">
        <v>90.35</v>
      </c>
      <c r="M369" s="276">
        <v>32.719250000000002</v>
      </c>
    </row>
    <row r="370" spans="1:13">
      <c r="A370" s="267">
        <v>360</v>
      </c>
      <c r="B370" s="276" t="s">
        <v>275</v>
      </c>
      <c r="C370" s="277">
        <v>4916.3999999999996</v>
      </c>
      <c r="D370" s="278">
        <v>4938.45</v>
      </c>
      <c r="E370" s="278">
        <v>4877.95</v>
      </c>
      <c r="F370" s="278">
        <v>4839.5</v>
      </c>
      <c r="G370" s="278">
        <v>4779</v>
      </c>
      <c r="H370" s="278">
        <v>4976.8999999999996</v>
      </c>
      <c r="I370" s="278">
        <v>5037.3999999999996</v>
      </c>
      <c r="J370" s="278">
        <v>5075.8499999999995</v>
      </c>
      <c r="K370" s="276">
        <v>4998.95</v>
      </c>
      <c r="L370" s="276">
        <v>4900</v>
      </c>
      <c r="M370" s="276">
        <v>0.35431000000000001</v>
      </c>
    </row>
    <row r="371" spans="1:13">
      <c r="A371" s="267">
        <v>361</v>
      </c>
      <c r="B371" s="276" t="s">
        <v>277</v>
      </c>
      <c r="C371" s="277">
        <v>10200.200000000001</v>
      </c>
      <c r="D371" s="278">
        <v>10223.65</v>
      </c>
      <c r="E371" s="278">
        <v>10117.599999999999</v>
      </c>
      <c r="F371" s="278">
        <v>10034.999999999998</v>
      </c>
      <c r="G371" s="278">
        <v>9928.9499999999971</v>
      </c>
      <c r="H371" s="278">
        <v>10306.25</v>
      </c>
      <c r="I371" s="278">
        <v>10412.299999999999</v>
      </c>
      <c r="J371" s="278">
        <v>10494.900000000001</v>
      </c>
      <c r="K371" s="276">
        <v>10329.700000000001</v>
      </c>
      <c r="L371" s="276">
        <v>10141.049999999999</v>
      </c>
      <c r="M371" s="276">
        <v>0.22503999999999999</v>
      </c>
    </row>
    <row r="372" spans="1:13">
      <c r="A372" s="267">
        <v>362</v>
      </c>
      <c r="B372" s="276" t="s">
        <v>494</v>
      </c>
      <c r="C372" s="277">
        <v>5225.25</v>
      </c>
      <c r="D372" s="278">
        <v>5233.416666666667</v>
      </c>
      <c r="E372" s="278">
        <v>5186.8333333333339</v>
      </c>
      <c r="F372" s="278">
        <v>5148.416666666667</v>
      </c>
      <c r="G372" s="278">
        <v>5101.8333333333339</v>
      </c>
      <c r="H372" s="278">
        <v>5271.8333333333339</v>
      </c>
      <c r="I372" s="278">
        <v>5318.4166666666679</v>
      </c>
      <c r="J372" s="278">
        <v>5356.8333333333339</v>
      </c>
      <c r="K372" s="276">
        <v>5280</v>
      </c>
      <c r="L372" s="276">
        <v>5195</v>
      </c>
      <c r="M372" s="276">
        <v>0.16286999999999999</v>
      </c>
    </row>
    <row r="373" spans="1:13">
      <c r="A373" s="267">
        <v>363</v>
      </c>
      <c r="B373" s="276" t="s">
        <v>489</v>
      </c>
      <c r="C373" s="277">
        <v>141.05000000000001</v>
      </c>
      <c r="D373" s="278">
        <v>142.04999999999998</v>
      </c>
      <c r="E373" s="278">
        <v>139.09999999999997</v>
      </c>
      <c r="F373" s="278">
        <v>137.14999999999998</v>
      </c>
      <c r="G373" s="278">
        <v>134.19999999999996</v>
      </c>
      <c r="H373" s="278">
        <v>143.99999999999997</v>
      </c>
      <c r="I373" s="278">
        <v>146.94999999999996</v>
      </c>
      <c r="J373" s="278">
        <v>148.89999999999998</v>
      </c>
      <c r="K373" s="276">
        <v>145</v>
      </c>
      <c r="L373" s="276">
        <v>140.1</v>
      </c>
      <c r="M373" s="276">
        <v>4.6873800000000001</v>
      </c>
    </row>
    <row r="374" spans="1:13">
      <c r="A374" s="267">
        <v>364</v>
      </c>
      <c r="B374" s="276" t="s">
        <v>490</v>
      </c>
      <c r="C374" s="277">
        <v>555</v>
      </c>
      <c r="D374" s="278">
        <v>562</v>
      </c>
      <c r="E374" s="278">
        <v>545.15</v>
      </c>
      <c r="F374" s="278">
        <v>535.29999999999995</v>
      </c>
      <c r="G374" s="278">
        <v>518.44999999999993</v>
      </c>
      <c r="H374" s="278">
        <v>571.85</v>
      </c>
      <c r="I374" s="278">
        <v>588.69999999999993</v>
      </c>
      <c r="J374" s="278">
        <v>598.55000000000007</v>
      </c>
      <c r="K374" s="276">
        <v>578.85</v>
      </c>
      <c r="L374" s="276">
        <v>552.15</v>
      </c>
      <c r="M374" s="276">
        <v>0.71650999999999998</v>
      </c>
    </row>
    <row r="375" spans="1:13">
      <c r="A375" s="267">
        <v>365</v>
      </c>
      <c r="B375" s="276" t="s">
        <v>163</v>
      </c>
      <c r="C375" s="277">
        <v>1565.6</v>
      </c>
      <c r="D375" s="278">
        <v>1569.5333333333335</v>
      </c>
      <c r="E375" s="278">
        <v>1551.0666666666671</v>
      </c>
      <c r="F375" s="278">
        <v>1536.5333333333335</v>
      </c>
      <c r="G375" s="278">
        <v>1518.0666666666671</v>
      </c>
      <c r="H375" s="278">
        <v>1584.0666666666671</v>
      </c>
      <c r="I375" s="278">
        <v>1602.5333333333338</v>
      </c>
      <c r="J375" s="278">
        <v>1617.0666666666671</v>
      </c>
      <c r="K375" s="276">
        <v>1588</v>
      </c>
      <c r="L375" s="276">
        <v>1555</v>
      </c>
      <c r="M375" s="276">
        <v>6.5670200000000003</v>
      </c>
    </row>
    <row r="376" spans="1:13">
      <c r="A376" s="267">
        <v>366</v>
      </c>
      <c r="B376" s="276" t="s">
        <v>273</v>
      </c>
      <c r="C376" s="277">
        <v>2223.1</v>
      </c>
      <c r="D376" s="278">
        <v>2219.8833333333337</v>
      </c>
      <c r="E376" s="278">
        <v>2194.7666666666673</v>
      </c>
      <c r="F376" s="278">
        <v>2166.4333333333338</v>
      </c>
      <c r="G376" s="278">
        <v>2141.3166666666675</v>
      </c>
      <c r="H376" s="278">
        <v>2248.2166666666672</v>
      </c>
      <c r="I376" s="278">
        <v>2273.333333333333</v>
      </c>
      <c r="J376" s="278">
        <v>2301.666666666667</v>
      </c>
      <c r="K376" s="276">
        <v>2245</v>
      </c>
      <c r="L376" s="276">
        <v>2191.5500000000002</v>
      </c>
      <c r="M376" s="276">
        <v>3.2745500000000001</v>
      </c>
    </row>
    <row r="377" spans="1:13">
      <c r="A377" s="267">
        <v>367</v>
      </c>
      <c r="B377" s="276" t="s">
        <v>164</v>
      </c>
      <c r="C377" s="277">
        <v>27.8</v>
      </c>
      <c r="D377" s="278">
        <v>27.816666666666666</v>
      </c>
      <c r="E377" s="278">
        <v>27.283333333333331</v>
      </c>
      <c r="F377" s="278">
        <v>26.766666666666666</v>
      </c>
      <c r="G377" s="278">
        <v>26.233333333333331</v>
      </c>
      <c r="H377" s="278">
        <v>28.333333333333332</v>
      </c>
      <c r="I377" s="278">
        <v>28.866666666666671</v>
      </c>
      <c r="J377" s="278">
        <v>29.383333333333333</v>
      </c>
      <c r="K377" s="276">
        <v>28.35</v>
      </c>
      <c r="L377" s="276">
        <v>27.3</v>
      </c>
      <c r="M377" s="276">
        <v>724.03902000000005</v>
      </c>
    </row>
    <row r="378" spans="1:13">
      <c r="A378" s="267">
        <v>368</v>
      </c>
      <c r="B378" s="276" t="s">
        <v>274</v>
      </c>
      <c r="C378" s="277">
        <v>363.05</v>
      </c>
      <c r="D378" s="278">
        <v>361.40000000000003</v>
      </c>
      <c r="E378" s="278">
        <v>358.65000000000009</v>
      </c>
      <c r="F378" s="278">
        <v>354.25000000000006</v>
      </c>
      <c r="G378" s="278">
        <v>351.50000000000011</v>
      </c>
      <c r="H378" s="278">
        <v>365.80000000000007</v>
      </c>
      <c r="I378" s="278">
        <v>368.54999999999995</v>
      </c>
      <c r="J378" s="278">
        <v>372.95000000000005</v>
      </c>
      <c r="K378" s="276">
        <v>364.15</v>
      </c>
      <c r="L378" s="276">
        <v>357</v>
      </c>
      <c r="M378" s="276">
        <v>2.3711500000000001</v>
      </c>
    </row>
    <row r="379" spans="1:13">
      <c r="A379" s="267">
        <v>369</v>
      </c>
      <c r="B379" s="276" t="s">
        <v>485</v>
      </c>
      <c r="C379" s="277">
        <v>169.45</v>
      </c>
      <c r="D379" s="278">
        <v>168.26666666666665</v>
      </c>
      <c r="E379" s="278">
        <v>164.18333333333331</v>
      </c>
      <c r="F379" s="278">
        <v>158.91666666666666</v>
      </c>
      <c r="G379" s="278">
        <v>154.83333333333331</v>
      </c>
      <c r="H379" s="278">
        <v>173.5333333333333</v>
      </c>
      <c r="I379" s="278">
        <v>177.61666666666667</v>
      </c>
      <c r="J379" s="278">
        <v>182.8833333333333</v>
      </c>
      <c r="K379" s="276">
        <v>172.35</v>
      </c>
      <c r="L379" s="276">
        <v>163</v>
      </c>
      <c r="M379" s="276">
        <v>3.4673600000000002</v>
      </c>
    </row>
    <row r="380" spans="1:13">
      <c r="A380" s="267">
        <v>370</v>
      </c>
      <c r="B380" s="276" t="s">
        <v>491</v>
      </c>
      <c r="C380" s="277">
        <v>927.6</v>
      </c>
      <c r="D380" s="278">
        <v>929.44999999999993</v>
      </c>
      <c r="E380" s="278">
        <v>914.89999999999986</v>
      </c>
      <c r="F380" s="278">
        <v>902.19999999999993</v>
      </c>
      <c r="G380" s="278">
        <v>887.64999999999986</v>
      </c>
      <c r="H380" s="278">
        <v>942.14999999999986</v>
      </c>
      <c r="I380" s="278">
        <v>956.69999999999982</v>
      </c>
      <c r="J380" s="278">
        <v>969.39999999999986</v>
      </c>
      <c r="K380" s="276">
        <v>944</v>
      </c>
      <c r="L380" s="276">
        <v>916.75</v>
      </c>
      <c r="M380" s="276">
        <v>2.95208</v>
      </c>
    </row>
    <row r="381" spans="1:13">
      <c r="A381" s="267">
        <v>371</v>
      </c>
      <c r="B381" s="276" t="s">
        <v>2223</v>
      </c>
      <c r="C381" s="277">
        <v>497.8</v>
      </c>
      <c r="D381" s="278">
        <v>491.26666666666665</v>
      </c>
      <c r="E381" s="278">
        <v>477.5333333333333</v>
      </c>
      <c r="F381" s="278">
        <v>457.26666666666665</v>
      </c>
      <c r="G381" s="278">
        <v>443.5333333333333</v>
      </c>
      <c r="H381" s="278">
        <v>511.5333333333333</v>
      </c>
      <c r="I381" s="278">
        <v>525.26666666666665</v>
      </c>
      <c r="J381" s="278">
        <v>545.5333333333333</v>
      </c>
      <c r="K381" s="276">
        <v>505</v>
      </c>
      <c r="L381" s="276">
        <v>471</v>
      </c>
      <c r="M381" s="276">
        <v>2.3957099999999998</v>
      </c>
    </row>
    <row r="382" spans="1:13">
      <c r="A382" s="267">
        <v>372</v>
      </c>
      <c r="B382" s="276" t="s">
        <v>165</v>
      </c>
      <c r="C382" s="277">
        <v>179.95</v>
      </c>
      <c r="D382" s="278">
        <v>178.16666666666666</v>
      </c>
      <c r="E382" s="278">
        <v>175.63333333333333</v>
      </c>
      <c r="F382" s="278">
        <v>171.31666666666666</v>
      </c>
      <c r="G382" s="278">
        <v>168.78333333333333</v>
      </c>
      <c r="H382" s="278">
        <v>182.48333333333332</v>
      </c>
      <c r="I382" s="278">
        <v>185.01666666666668</v>
      </c>
      <c r="J382" s="278">
        <v>189.33333333333331</v>
      </c>
      <c r="K382" s="276">
        <v>180.7</v>
      </c>
      <c r="L382" s="276">
        <v>173.85</v>
      </c>
      <c r="M382" s="276">
        <v>154.3595</v>
      </c>
    </row>
    <row r="383" spans="1:13">
      <c r="A383" s="267">
        <v>373</v>
      </c>
      <c r="B383" s="276" t="s">
        <v>492</v>
      </c>
      <c r="C383" s="277">
        <v>74.650000000000006</v>
      </c>
      <c r="D383" s="278">
        <v>75.100000000000009</v>
      </c>
      <c r="E383" s="278">
        <v>73.800000000000011</v>
      </c>
      <c r="F383" s="278">
        <v>72.95</v>
      </c>
      <c r="G383" s="278">
        <v>71.650000000000006</v>
      </c>
      <c r="H383" s="278">
        <v>75.950000000000017</v>
      </c>
      <c r="I383" s="278">
        <v>77.25</v>
      </c>
      <c r="J383" s="278">
        <v>78.100000000000023</v>
      </c>
      <c r="K383" s="276">
        <v>76.400000000000006</v>
      </c>
      <c r="L383" s="276">
        <v>74.25</v>
      </c>
      <c r="M383" s="276">
        <v>2.70946</v>
      </c>
    </row>
    <row r="384" spans="1:13">
      <c r="A384" s="267">
        <v>374</v>
      </c>
      <c r="B384" s="276" t="s">
        <v>276</v>
      </c>
      <c r="C384" s="277">
        <v>246.35</v>
      </c>
      <c r="D384" s="278">
        <v>246.70000000000002</v>
      </c>
      <c r="E384" s="278">
        <v>244.90000000000003</v>
      </c>
      <c r="F384" s="278">
        <v>243.45000000000002</v>
      </c>
      <c r="G384" s="278">
        <v>241.65000000000003</v>
      </c>
      <c r="H384" s="278">
        <v>248.15000000000003</v>
      </c>
      <c r="I384" s="278">
        <v>249.95000000000005</v>
      </c>
      <c r="J384" s="278">
        <v>251.40000000000003</v>
      </c>
      <c r="K384" s="276">
        <v>248.5</v>
      </c>
      <c r="L384" s="276">
        <v>245.25</v>
      </c>
      <c r="M384" s="276">
        <v>1.46149</v>
      </c>
    </row>
    <row r="385" spans="1:13">
      <c r="A385" s="267">
        <v>375</v>
      </c>
      <c r="B385" s="276" t="s">
        <v>493</v>
      </c>
      <c r="C385" s="277">
        <v>75.5</v>
      </c>
      <c r="D385" s="278">
        <v>74.833333333333329</v>
      </c>
      <c r="E385" s="278">
        <v>71.86666666666666</v>
      </c>
      <c r="F385" s="278">
        <v>68.233333333333334</v>
      </c>
      <c r="G385" s="278">
        <v>65.266666666666666</v>
      </c>
      <c r="H385" s="278">
        <v>78.466666666666654</v>
      </c>
      <c r="I385" s="278">
        <v>81.433333333333323</v>
      </c>
      <c r="J385" s="278">
        <v>85.066666666666649</v>
      </c>
      <c r="K385" s="276">
        <v>77.8</v>
      </c>
      <c r="L385" s="276">
        <v>71.2</v>
      </c>
      <c r="M385" s="276">
        <v>9.91906</v>
      </c>
    </row>
    <row r="386" spans="1:13">
      <c r="A386" s="267">
        <v>376</v>
      </c>
      <c r="B386" s="276" t="s">
        <v>486</v>
      </c>
      <c r="C386" s="277">
        <v>47.9</v>
      </c>
      <c r="D386" s="278">
        <v>47.966666666666669</v>
      </c>
      <c r="E386" s="278">
        <v>47.533333333333339</v>
      </c>
      <c r="F386" s="278">
        <v>47.166666666666671</v>
      </c>
      <c r="G386" s="278">
        <v>46.733333333333341</v>
      </c>
      <c r="H386" s="278">
        <v>48.333333333333336</v>
      </c>
      <c r="I386" s="278">
        <v>48.766666666666673</v>
      </c>
      <c r="J386" s="278">
        <v>49.133333333333333</v>
      </c>
      <c r="K386" s="276">
        <v>48.4</v>
      </c>
      <c r="L386" s="276">
        <v>47.6</v>
      </c>
      <c r="M386" s="276">
        <v>13.784649999999999</v>
      </c>
    </row>
    <row r="387" spans="1:13">
      <c r="A387" s="267">
        <v>377</v>
      </c>
      <c r="B387" s="276" t="s">
        <v>166</v>
      </c>
      <c r="C387" s="277">
        <v>1101.6500000000001</v>
      </c>
      <c r="D387" s="278">
        <v>1104.6833333333334</v>
      </c>
      <c r="E387" s="278">
        <v>1087.6666666666667</v>
      </c>
      <c r="F387" s="278">
        <v>1073.6833333333334</v>
      </c>
      <c r="G387" s="278">
        <v>1056.6666666666667</v>
      </c>
      <c r="H387" s="278">
        <v>1118.6666666666667</v>
      </c>
      <c r="I387" s="278">
        <v>1135.6833333333332</v>
      </c>
      <c r="J387" s="278">
        <v>1149.6666666666667</v>
      </c>
      <c r="K387" s="276">
        <v>1121.7</v>
      </c>
      <c r="L387" s="276">
        <v>1090.7</v>
      </c>
      <c r="M387" s="276">
        <v>14.34789</v>
      </c>
    </row>
    <row r="388" spans="1:13">
      <c r="A388" s="267">
        <v>378</v>
      </c>
      <c r="B388" s="276" t="s">
        <v>278</v>
      </c>
      <c r="C388" s="277">
        <v>403.05</v>
      </c>
      <c r="D388" s="278">
        <v>406.23333333333335</v>
      </c>
      <c r="E388" s="278">
        <v>397.81666666666672</v>
      </c>
      <c r="F388" s="278">
        <v>392.58333333333337</v>
      </c>
      <c r="G388" s="278">
        <v>384.16666666666674</v>
      </c>
      <c r="H388" s="278">
        <v>411.4666666666667</v>
      </c>
      <c r="I388" s="278">
        <v>419.88333333333333</v>
      </c>
      <c r="J388" s="278">
        <v>425.11666666666667</v>
      </c>
      <c r="K388" s="276">
        <v>414.65</v>
      </c>
      <c r="L388" s="276">
        <v>401</v>
      </c>
      <c r="M388" s="276">
        <v>0.96104999999999996</v>
      </c>
    </row>
    <row r="389" spans="1:13">
      <c r="A389" s="267">
        <v>379</v>
      </c>
      <c r="B389" s="276" t="s">
        <v>496</v>
      </c>
      <c r="C389" s="277">
        <v>420.3</v>
      </c>
      <c r="D389" s="278">
        <v>423.11666666666673</v>
      </c>
      <c r="E389" s="278">
        <v>415.63333333333344</v>
      </c>
      <c r="F389" s="278">
        <v>410.9666666666667</v>
      </c>
      <c r="G389" s="278">
        <v>403.48333333333341</v>
      </c>
      <c r="H389" s="278">
        <v>427.78333333333347</v>
      </c>
      <c r="I389" s="278">
        <v>435.26666666666671</v>
      </c>
      <c r="J389" s="278">
        <v>439.93333333333351</v>
      </c>
      <c r="K389" s="276">
        <v>430.6</v>
      </c>
      <c r="L389" s="276">
        <v>418.45</v>
      </c>
      <c r="M389" s="276">
        <v>1.8873200000000001</v>
      </c>
    </row>
    <row r="390" spans="1:13">
      <c r="A390" s="267">
        <v>380</v>
      </c>
      <c r="B390" s="276" t="s">
        <v>498</v>
      </c>
      <c r="C390" s="277">
        <v>102.55</v>
      </c>
      <c r="D390" s="278">
        <v>102.81666666666666</v>
      </c>
      <c r="E390" s="278">
        <v>101.58333333333333</v>
      </c>
      <c r="F390" s="278">
        <v>100.61666666666666</v>
      </c>
      <c r="G390" s="278">
        <v>99.383333333333326</v>
      </c>
      <c r="H390" s="278">
        <v>103.78333333333333</v>
      </c>
      <c r="I390" s="278">
        <v>105.01666666666668</v>
      </c>
      <c r="J390" s="278">
        <v>105.98333333333333</v>
      </c>
      <c r="K390" s="276">
        <v>104.05</v>
      </c>
      <c r="L390" s="276">
        <v>101.85</v>
      </c>
      <c r="M390" s="276">
        <v>5.2739599999999998</v>
      </c>
    </row>
    <row r="391" spans="1:13">
      <c r="A391" s="267">
        <v>381</v>
      </c>
      <c r="B391" s="276" t="s">
        <v>279</v>
      </c>
      <c r="C391" s="277">
        <v>446.5</v>
      </c>
      <c r="D391" s="278">
        <v>447.75</v>
      </c>
      <c r="E391" s="278">
        <v>442.8</v>
      </c>
      <c r="F391" s="278">
        <v>439.1</v>
      </c>
      <c r="G391" s="278">
        <v>434.15000000000003</v>
      </c>
      <c r="H391" s="278">
        <v>451.45</v>
      </c>
      <c r="I391" s="278">
        <v>456.40000000000003</v>
      </c>
      <c r="J391" s="278">
        <v>460.09999999999997</v>
      </c>
      <c r="K391" s="276">
        <v>452.7</v>
      </c>
      <c r="L391" s="276">
        <v>444.05</v>
      </c>
      <c r="M391" s="276">
        <v>0.83562999999999998</v>
      </c>
    </row>
    <row r="392" spans="1:13">
      <c r="A392" s="267">
        <v>382</v>
      </c>
      <c r="B392" s="276" t="s">
        <v>499</v>
      </c>
      <c r="C392" s="277">
        <v>234.65</v>
      </c>
      <c r="D392" s="278">
        <v>236.81666666666669</v>
      </c>
      <c r="E392" s="278">
        <v>230.18333333333339</v>
      </c>
      <c r="F392" s="278">
        <v>225.7166666666667</v>
      </c>
      <c r="G392" s="278">
        <v>219.0833333333334</v>
      </c>
      <c r="H392" s="278">
        <v>241.28333333333339</v>
      </c>
      <c r="I392" s="278">
        <v>247.91666666666666</v>
      </c>
      <c r="J392" s="278">
        <v>252.38333333333338</v>
      </c>
      <c r="K392" s="276">
        <v>243.45</v>
      </c>
      <c r="L392" s="276">
        <v>232.35</v>
      </c>
      <c r="M392" s="276">
        <v>4.4053100000000001</v>
      </c>
    </row>
    <row r="393" spans="1:13">
      <c r="A393" s="267">
        <v>383</v>
      </c>
      <c r="B393" s="276" t="s">
        <v>167</v>
      </c>
      <c r="C393" s="277">
        <v>827.05</v>
      </c>
      <c r="D393" s="278">
        <v>824.66666666666663</v>
      </c>
      <c r="E393" s="278">
        <v>808.38333333333321</v>
      </c>
      <c r="F393" s="278">
        <v>789.71666666666658</v>
      </c>
      <c r="G393" s="278">
        <v>773.43333333333317</v>
      </c>
      <c r="H393" s="278">
        <v>843.33333333333326</v>
      </c>
      <c r="I393" s="278">
        <v>859.61666666666679</v>
      </c>
      <c r="J393" s="278">
        <v>878.2833333333333</v>
      </c>
      <c r="K393" s="276">
        <v>840.95</v>
      </c>
      <c r="L393" s="276">
        <v>806</v>
      </c>
      <c r="M393" s="276">
        <v>22.177050000000001</v>
      </c>
    </row>
    <row r="394" spans="1:13">
      <c r="A394" s="267">
        <v>384</v>
      </c>
      <c r="B394" s="276" t="s">
        <v>501</v>
      </c>
      <c r="C394" s="277">
        <v>1247.8499999999999</v>
      </c>
      <c r="D394" s="278">
        <v>1245.3833333333332</v>
      </c>
      <c r="E394" s="278">
        <v>1232.4666666666665</v>
      </c>
      <c r="F394" s="278">
        <v>1217.0833333333333</v>
      </c>
      <c r="G394" s="278">
        <v>1204.1666666666665</v>
      </c>
      <c r="H394" s="278">
        <v>1260.7666666666664</v>
      </c>
      <c r="I394" s="278">
        <v>1273.6833333333334</v>
      </c>
      <c r="J394" s="278">
        <v>1289.0666666666664</v>
      </c>
      <c r="K394" s="276">
        <v>1258.3</v>
      </c>
      <c r="L394" s="276">
        <v>1230</v>
      </c>
      <c r="M394" s="276">
        <v>3.4680000000000002E-2</v>
      </c>
    </row>
    <row r="395" spans="1:13">
      <c r="A395" s="267">
        <v>385</v>
      </c>
      <c r="B395" s="276" t="s">
        <v>502</v>
      </c>
      <c r="C395" s="277">
        <v>272.14999999999998</v>
      </c>
      <c r="D395" s="278">
        <v>272.75</v>
      </c>
      <c r="E395" s="278">
        <v>270.45</v>
      </c>
      <c r="F395" s="278">
        <v>268.75</v>
      </c>
      <c r="G395" s="278">
        <v>266.45</v>
      </c>
      <c r="H395" s="278">
        <v>274.45</v>
      </c>
      <c r="I395" s="278">
        <v>276.74999999999994</v>
      </c>
      <c r="J395" s="278">
        <v>278.45</v>
      </c>
      <c r="K395" s="276">
        <v>275.05</v>
      </c>
      <c r="L395" s="276">
        <v>271.05</v>
      </c>
      <c r="M395" s="276">
        <v>1.72909</v>
      </c>
    </row>
    <row r="396" spans="1:13">
      <c r="A396" s="267">
        <v>386</v>
      </c>
      <c r="B396" s="276" t="s">
        <v>168</v>
      </c>
      <c r="C396" s="277">
        <v>184.5</v>
      </c>
      <c r="D396" s="278">
        <v>184.85</v>
      </c>
      <c r="E396" s="278">
        <v>180.85</v>
      </c>
      <c r="F396" s="278">
        <v>177.2</v>
      </c>
      <c r="G396" s="278">
        <v>173.2</v>
      </c>
      <c r="H396" s="278">
        <v>188.5</v>
      </c>
      <c r="I396" s="278">
        <v>192.5</v>
      </c>
      <c r="J396" s="278">
        <v>196.15</v>
      </c>
      <c r="K396" s="276">
        <v>188.85</v>
      </c>
      <c r="L396" s="276">
        <v>181.2</v>
      </c>
      <c r="M396" s="276">
        <v>261.86426999999998</v>
      </c>
    </row>
    <row r="397" spans="1:13">
      <c r="A397" s="267">
        <v>387</v>
      </c>
      <c r="B397" s="276" t="s">
        <v>500</v>
      </c>
      <c r="C397" s="277">
        <v>43.9</v>
      </c>
      <c r="D397" s="278">
        <v>44.133333333333326</v>
      </c>
      <c r="E397" s="278">
        <v>43.316666666666649</v>
      </c>
      <c r="F397" s="278">
        <v>42.73333333333332</v>
      </c>
      <c r="G397" s="278">
        <v>41.916666666666643</v>
      </c>
      <c r="H397" s="278">
        <v>44.716666666666654</v>
      </c>
      <c r="I397" s="278">
        <v>45.533333333333331</v>
      </c>
      <c r="J397" s="278">
        <v>46.11666666666666</v>
      </c>
      <c r="K397" s="276">
        <v>44.95</v>
      </c>
      <c r="L397" s="276">
        <v>43.55</v>
      </c>
      <c r="M397" s="276">
        <v>27.668089999999999</v>
      </c>
    </row>
    <row r="398" spans="1:13">
      <c r="A398" s="267">
        <v>388</v>
      </c>
      <c r="B398" s="276" t="s">
        <v>169</v>
      </c>
      <c r="C398" s="277">
        <v>104.8</v>
      </c>
      <c r="D398" s="278">
        <v>104.7</v>
      </c>
      <c r="E398" s="278">
        <v>103.75</v>
      </c>
      <c r="F398" s="278">
        <v>102.7</v>
      </c>
      <c r="G398" s="278">
        <v>101.75</v>
      </c>
      <c r="H398" s="278">
        <v>105.75</v>
      </c>
      <c r="I398" s="278">
        <v>106.70000000000002</v>
      </c>
      <c r="J398" s="278">
        <v>107.75</v>
      </c>
      <c r="K398" s="276">
        <v>105.65</v>
      </c>
      <c r="L398" s="276">
        <v>103.65</v>
      </c>
      <c r="M398" s="276">
        <v>37.140079999999998</v>
      </c>
    </row>
    <row r="399" spans="1:13">
      <c r="A399" s="267">
        <v>389</v>
      </c>
      <c r="B399" s="276" t="s">
        <v>503</v>
      </c>
      <c r="C399" s="277">
        <v>122.15</v>
      </c>
      <c r="D399" s="278">
        <v>122.7</v>
      </c>
      <c r="E399" s="278">
        <v>121.45</v>
      </c>
      <c r="F399" s="278">
        <v>120.75</v>
      </c>
      <c r="G399" s="278">
        <v>119.5</v>
      </c>
      <c r="H399" s="278">
        <v>123.4</v>
      </c>
      <c r="I399" s="278">
        <v>124.65</v>
      </c>
      <c r="J399" s="278">
        <v>125.35000000000001</v>
      </c>
      <c r="K399" s="276">
        <v>123.95</v>
      </c>
      <c r="L399" s="276">
        <v>122</v>
      </c>
      <c r="M399" s="276">
        <v>1.29078</v>
      </c>
    </row>
    <row r="400" spans="1:13">
      <c r="A400" s="267">
        <v>390</v>
      </c>
      <c r="B400" s="276" t="s">
        <v>504</v>
      </c>
      <c r="C400" s="277">
        <v>685.85</v>
      </c>
      <c r="D400" s="278">
        <v>680.06666666666672</v>
      </c>
      <c r="E400" s="278">
        <v>670.78333333333342</v>
      </c>
      <c r="F400" s="278">
        <v>655.7166666666667</v>
      </c>
      <c r="G400" s="278">
        <v>646.43333333333339</v>
      </c>
      <c r="H400" s="278">
        <v>695.13333333333344</v>
      </c>
      <c r="I400" s="278">
        <v>704.41666666666674</v>
      </c>
      <c r="J400" s="278">
        <v>719.48333333333346</v>
      </c>
      <c r="K400" s="276">
        <v>689.35</v>
      </c>
      <c r="L400" s="276">
        <v>665</v>
      </c>
      <c r="M400" s="276">
        <v>4.0678200000000002</v>
      </c>
    </row>
    <row r="401" spans="1:13">
      <c r="A401" s="267">
        <v>391</v>
      </c>
      <c r="B401" s="276" t="s">
        <v>170</v>
      </c>
      <c r="C401" s="277">
        <v>1850.4</v>
      </c>
      <c r="D401" s="278">
        <v>1864.8333333333333</v>
      </c>
      <c r="E401" s="278">
        <v>1820.6666666666665</v>
      </c>
      <c r="F401" s="278">
        <v>1790.9333333333332</v>
      </c>
      <c r="G401" s="278">
        <v>1746.7666666666664</v>
      </c>
      <c r="H401" s="278">
        <v>1894.5666666666666</v>
      </c>
      <c r="I401" s="278">
        <v>1938.7333333333331</v>
      </c>
      <c r="J401" s="278">
        <v>1968.4666666666667</v>
      </c>
      <c r="K401" s="276">
        <v>1909</v>
      </c>
      <c r="L401" s="276">
        <v>1835.1</v>
      </c>
      <c r="M401" s="276">
        <v>409.31169999999997</v>
      </c>
    </row>
    <row r="402" spans="1:13">
      <c r="A402" s="267">
        <v>392</v>
      </c>
      <c r="B402" s="276" t="s">
        <v>519</v>
      </c>
      <c r="C402" s="277">
        <v>10.15</v>
      </c>
      <c r="D402" s="278">
        <v>10.116666666666665</v>
      </c>
      <c r="E402" s="278">
        <v>9.9833333333333307</v>
      </c>
      <c r="F402" s="278">
        <v>9.8166666666666647</v>
      </c>
      <c r="G402" s="278">
        <v>9.68333333333333</v>
      </c>
      <c r="H402" s="278">
        <v>10.283333333333331</v>
      </c>
      <c r="I402" s="278">
        <v>10.416666666666668</v>
      </c>
      <c r="J402" s="278">
        <v>10.583333333333332</v>
      </c>
      <c r="K402" s="276">
        <v>10.25</v>
      </c>
      <c r="L402" s="276">
        <v>9.9499999999999993</v>
      </c>
      <c r="M402" s="276">
        <v>10.441649999999999</v>
      </c>
    </row>
    <row r="403" spans="1:13">
      <c r="A403" s="267">
        <v>393</v>
      </c>
      <c r="B403" s="276" t="s">
        <v>508</v>
      </c>
      <c r="C403" s="277">
        <v>199.05</v>
      </c>
      <c r="D403" s="278">
        <v>199.33333333333334</v>
      </c>
      <c r="E403" s="278">
        <v>195.7166666666667</v>
      </c>
      <c r="F403" s="278">
        <v>192.38333333333335</v>
      </c>
      <c r="G403" s="278">
        <v>188.76666666666671</v>
      </c>
      <c r="H403" s="278">
        <v>202.66666666666669</v>
      </c>
      <c r="I403" s="278">
        <v>206.2833333333333</v>
      </c>
      <c r="J403" s="278">
        <v>209.61666666666667</v>
      </c>
      <c r="K403" s="276">
        <v>202.95</v>
      </c>
      <c r="L403" s="276">
        <v>196</v>
      </c>
      <c r="M403" s="276">
        <v>2.0533299999999999</v>
      </c>
    </row>
    <row r="404" spans="1:13">
      <c r="A404" s="267">
        <v>394</v>
      </c>
      <c r="B404" s="276" t="s">
        <v>495</v>
      </c>
      <c r="C404" s="277">
        <v>239.5</v>
      </c>
      <c r="D404" s="278">
        <v>239.66666666666666</v>
      </c>
      <c r="E404" s="278">
        <v>238.5333333333333</v>
      </c>
      <c r="F404" s="278">
        <v>237.56666666666663</v>
      </c>
      <c r="G404" s="278">
        <v>236.43333333333328</v>
      </c>
      <c r="H404" s="278">
        <v>240.63333333333333</v>
      </c>
      <c r="I404" s="278">
        <v>241.76666666666671</v>
      </c>
      <c r="J404" s="278">
        <v>242.73333333333335</v>
      </c>
      <c r="K404" s="276">
        <v>240.8</v>
      </c>
      <c r="L404" s="276">
        <v>238.7</v>
      </c>
      <c r="M404" s="276">
        <v>0.73407</v>
      </c>
    </row>
    <row r="405" spans="1:13">
      <c r="A405" s="267">
        <v>395</v>
      </c>
      <c r="B405" s="276" t="s">
        <v>512</v>
      </c>
      <c r="C405" s="277">
        <v>46.65</v>
      </c>
      <c r="D405" s="278">
        <v>46.933333333333337</v>
      </c>
      <c r="E405" s="278">
        <v>45.966666666666676</v>
      </c>
      <c r="F405" s="278">
        <v>45.283333333333339</v>
      </c>
      <c r="G405" s="278">
        <v>44.316666666666677</v>
      </c>
      <c r="H405" s="278">
        <v>47.616666666666674</v>
      </c>
      <c r="I405" s="278">
        <v>48.583333333333343</v>
      </c>
      <c r="J405" s="278">
        <v>49.266666666666673</v>
      </c>
      <c r="K405" s="276">
        <v>47.9</v>
      </c>
      <c r="L405" s="276">
        <v>46.25</v>
      </c>
      <c r="M405" s="276">
        <v>1.49081</v>
      </c>
    </row>
    <row r="406" spans="1:13">
      <c r="A406" s="267">
        <v>396</v>
      </c>
      <c r="B406" s="276" t="s">
        <v>171</v>
      </c>
      <c r="C406" s="277">
        <v>34.700000000000003</v>
      </c>
      <c r="D406" s="278">
        <v>34.683333333333337</v>
      </c>
      <c r="E406" s="278">
        <v>34.416666666666671</v>
      </c>
      <c r="F406" s="278">
        <v>34.133333333333333</v>
      </c>
      <c r="G406" s="278">
        <v>33.866666666666667</v>
      </c>
      <c r="H406" s="278">
        <v>34.966666666666676</v>
      </c>
      <c r="I406" s="278">
        <v>35.233333333333341</v>
      </c>
      <c r="J406" s="278">
        <v>35.51666666666668</v>
      </c>
      <c r="K406" s="276">
        <v>34.950000000000003</v>
      </c>
      <c r="L406" s="276">
        <v>34.4</v>
      </c>
      <c r="M406" s="276">
        <v>122.99345</v>
      </c>
    </row>
    <row r="407" spans="1:13">
      <c r="A407" s="267">
        <v>397</v>
      </c>
      <c r="B407" s="276" t="s">
        <v>513</v>
      </c>
      <c r="C407" s="277">
        <v>8238.7000000000007</v>
      </c>
      <c r="D407" s="278">
        <v>8262.9333333333325</v>
      </c>
      <c r="E407" s="278">
        <v>8138.0666666666657</v>
      </c>
      <c r="F407" s="278">
        <v>8037.4333333333334</v>
      </c>
      <c r="G407" s="278">
        <v>7912.5666666666666</v>
      </c>
      <c r="H407" s="278">
        <v>8363.5666666666657</v>
      </c>
      <c r="I407" s="278">
        <v>8488.4333333333307</v>
      </c>
      <c r="J407" s="278">
        <v>8589.0666666666639</v>
      </c>
      <c r="K407" s="276">
        <v>8387.7999999999993</v>
      </c>
      <c r="L407" s="276">
        <v>8162.3</v>
      </c>
      <c r="M407" s="276">
        <v>0.11172</v>
      </c>
    </row>
    <row r="408" spans="1:13">
      <c r="A408" s="267">
        <v>398</v>
      </c>
      <c r="B408" s="276" t="s">
        <v>3523</v>
      </c>
      <c r="C408" s="277">
        <v>813.65</v>
      </c>
      <c r="D408" s="278">
        <v>812.68333333333339</v>
      </c>
      <c r="E408" s="278">
        <v>805.96666666666681</v>
      </c>
      <c r="F408" s="278">
        <v>798.28333333333342</v>
      </c>
      <c r="G408" s="278">
        <v>791.56666666666683</v>
      </c>
      <c r="H408" s="278">
        <v>820.36666666666679</v>
      </c>
      <c r="I408" s="278">
        <v>827.08333333333348</v>
      </c>
      <c r="J408" s="278">
        <v>834.76666666666677</v>
      </c>
      <c r="K408" s="276">
        <v>819.4</v>
      </c>
      <c r="L408" s="276">
        <v>805</v>
      </c>
      <c r="M408" s="276">
        <v>6.8415499999999998</v>
      </c>
    </row>
    <row r="409" spans="1:13">
      <c r="A409" s="267">
        <v>399</v>
      </c>
      <c r="B409" s="276" t="s">
        <v>280</v>
      </c>
      <c r="C409" s="277">
        <v>788.9</v>
      </c>
      <c r="D409" s="278">
        <v>785.2833333333333</v>
      </c>
      <c r="E409" s="278">
        <v>772.76666666666665</v>
      </c>
      <c r="F409" s="278">
        <v>756.63333333333333</v>
      </c>
      <c r="G409" s="278">
        <v>744.11666666666667</v>
      </c>
      <c r="H409" s="278">
        <v>801.41666666666663</v>
      </c>
      <c r="I409" s="278">
        <v>813.93333333333328</v>
      </c>
      <c r="J409" s="278">
        <v>830.06666666666661</v>
      </c>
      <c r="K409" s="276">
        <v>797.8</v>
      </c>
      <c r="L409" s="276">
        <v>769.15</v>
      </c>
      <c r="M409" s="276">
        <v>15.42962</v>
      </c>
    </row>
    <row r="410" spans="1:13">
      <c r="A410" s="267">
        <v>400</v>
      </c>
      <c r="B410" s="276" t="s">
        <v>172</v>
      </c>
      <c r="C410" s="277">
        <v>204.75</v>
      </c>
      <c r="D410" s="278">
        <v>202.71666666666667</v>
      </c>
      <c r="E410" s="278">
        <v>199.63333333333333</v>
      </c>
      <c r="F410" s="278">
        <v>194.51666666666665</v>
      </c>
      <c r="G410" s="278">
        <v>191.43333333333331</v>
      </c>
      <c r="H410" s="278">
        <v>207.83333333333334</v>
      </c>
      <c r="I410" s="278">
        <v>210.91666666666666</v>
      </c>
      <c r="J410" s="278">
        <v>216.03333333333336</v>
      </c>
      <c r="K410" s="276">
        <v>205.8</v>
      </c>
      <c r="L410" s="276">
        <v>197.6</v>
      </c>
      <c r="M410" s="276">
        <v>698.90201000000002</v>
      </c>
    </row>
    <row r="411" spans="1:13">
      <c r="A411" s="267">
        <v>401</v>
      </c>
      <c r="B411" s="276" t="s">
        <v>514</v>
      </c>
      <c r="C411" s="277">
        <v>3648.05</v>
      </c>
      <c r="D411" s="278">
        <v>3674.4333333333329</v>
      </c>
      <c r="E411" s="278">
        <v>3598.8666666666659</v>
      </c>
      <c r="F411" s="278">
        <v>3549.6833333333329</v>
      </c>
      <c r="G411" s="278">
        <v>3474.1166666666659</v>
      </c>
      <c r="H411" s="278">
        <v>3723.6166666666659</v>
      </c>
      <c r="I411" s="278">
        <v>3799.1833333333325</v>
      </c>
      <c r="J411" s="278">
        <v>3848.3666666666659</v>
      </c>
      <c r="K411" s="276">
        <v>3750</v>
      </c>
      <c r="L411" s="276">
        <v>3625.25</v>
      </c>
      <c r="M411" s="276">
        <v>2.606E-2</v>
      </c>
    </row>
    <row r="412" spans="1:13">
      <c r="A412" s="267">
        <v>402</v>
      </c>
      <c r="B412" s="276" t="s">
        <v>2402</v>
      </c>
      <c r="C412" s="277">
        <v>68.75</v>
      </c>
      <c r="D412" s="278">
        <v>69.416666666666671</v>
      </c>
      <c r="E412" s="278">
        <v>67.88333333333334</v>
      </c>
      <c r="F412" s="278">
        <v>67.016666666666666</v>
      </c>
      <c r="G412" s="278">
        <v>65.483333333333334</v>
      </c>
      <c r="H412" s="278">
        <v>70.283333333333346</v>
      </c>
      <c r="I412" s="278">
        <v>71.816666666666677</v>
      </c>
      <c r="J412" s="278">
        <v>72.683333333333351</v>
      </c>
      <c r="K412" s="276">
        <v>70.95</v>
      </c>
      <c r="L412" s="276">
        <v>68.55</v>
      </c>
      <c r="M412" s="276">
        <v>0.64466000000000001</v>
      </c>
    </row>
    <row r="413" spans="1:13">
      <c r="A413" s="267">
        <v>403</v>
      </c>
      <c r="B413" s="276" t="s">
        <v>2404</v>
      </c>
      <c r="C413" s="277">
        <v>51.25</v>
      </c>
      <c r="D413" s="278">
        <v>51.266666666666673</v>
      </c>
      <c r="E413" s="278">
        <v>50.233333333333348</v>
      </c>
      <c r="F413" s="278">
        <v>49.216666666666676</v>
      </c>
      <c r="G413" s="278">
        <v>48.183333333333351</v>
      </c>
      <c r="H413" s="278">
        <v>52.283333333333346</v>
      </c>
      <c r="I413" s="278">
        <v>53.316666666666663</v>
      </c>
      <c r="J413" s="278">
        <v>54.333333333333343</v>
      </c>
      <c r="K413" s="276">
        <v>52.3</v>
      </c>
      <c r="L413" s="276">
        <v>50.25</v>
      </c>
      <c r="M413" s="276">
        <v>11.4443</v>
      </c>
    </row>
    <row r="414" spans="1:13">
      <c r="A414" s="267">
        <v>404</v>
      </c>
      <c r="B414" s="276" t="s">
        <v>2412</v>
      </c>
      <c r="C414" s="277">
        <v>144.30000000000001</v>
      </c>
      <c r="D414" s="278">
        <v>142.93333333333334</v>
      </c>
      <c r="E414" s="278">
        <v>140.36666666666667</v>
      </c>
      <c r="F414" s="278">
        <v>136.43333333333334</v>
      </c>
      <c r="G414" s="278">
        <v>133.86666666666667</v>
      </c>
      <c r="H414" s="278">
        <v>146.86666666666667</v>
      </c>
      <c r="I414" s="278">
        <v>149.43333333333334</v>
      </c>
      <c r="J414" s="278">
        <v>153.36666666666667</v>
      </c>
      <c r="K414" s="276">
        <v>145.5</v>
      </c>
      <c r="L414" s="276">
        <v>139</v>
      </c>
      <c r="M414" s="276">
        <v>6.7062299999999997</v>
      </c>
    </row>
    <row r="415" spans="1:13">
      <c r="A415" s="267">
        <v>405</v>
      </c>
      <c r="B415" s="276" t="s">
        <v>516</v>
      </c>
      <c r="C415" s="277">
        <v>1254.55</v>
      </c>
      <c r="D415" s="278">
        <v>1274.5833333333333</v>
      </c>
      <c r="E415" s="278">
        <v>1224.9166666666665</v>
      </c>
      <c r="F415" s="278">
        <v>1195.2833333333333</v>
      </c>
      <c r="G415" s="278">
        <v>1145.6166666666666</v>
      </c>
      <c r="H415" s="278">
        <v>1304.2166666666665</v>
      </c>
      <c r="I415" s="278">
        <v>1353.883333333333</v>
      </c>
      <c r="J415" s="278">
        <v>1383.5166666666664</v>
      </c>
      <c r="K415" s="276">
        <v>1324.25</v>
      </c>
      <c r="L415" s="276">
        <v>1244.95</v>
      </c>
      <c r="M415" s="276">
        <v>0.4365</v>
      </c>
    </row>
    <row r="416" spans="1:13">
      <c r="A416" s="267">
        <v>406</v>
      </c>
      <c r="B416" s="276" t="s">
        <v>518</v>
      </c>
      <c r="C416" s="277">
        <v>177.35</v>
      </c>
      <c r="D416" s="278">
        <v>177.11666666666667</v>
      </c>
      <c r="E416" s="278">
        <v>175.23333333333335</v>
      </c>
      <c r="F416" s="278">
        <v>173.11666666666667</v>
      </c>
      <c r="G416" s="278">
        <v>171.23333333333335</v>
      </c>
      <c r="H416" s="278">
        <v>179.23333333333335</v>
      </c>
      <c r="I416" s="278">
        <v>181.11666666666667</v>
      </c>
      <c r="J416" s="278">
        <v>183.23333333333335</v>
      </c>
      <c r="K416" s="276">
        <v>179</v>
      </c>
      <c r="L416" s="276">
        <v>175</v>
      </c>
      <c r="M416" s="276">
        <v>0.46847</v>
      </c>
    </row>
    <row r="417" spans="1:13">
      <c r="A417" s="267">
        <v>407</v>
      </c>
      <c r="B417" s="276" t="s">
        <v>173</v>
      </c>
      <c r="C417" s="277">
        <v>21876.1</v>
      </c>
      <c r="D417" s="278">
        <v>21849.133333333331</v>
      </c>
      <c r="E417" s="278">
        <v>21698.316666666662</v>
      </c>
      <c r="F417" s="278">
        <v>21520.533333333329</v>
      </c>
      <c r="G417" s="278">
        <v>21369.71666666666</v>
      </c>
      <c r="H417" s="278">
        <v>22026.916666666664</v>
      </c>
      <c r="I417" s="278">
        <v>22177.73333333333</v>
      </c>
      <c r="J417" s="278">
        <v>22355.516666666666</v>
      </c>
      <c r="K417" s="276">
        <v>21999.95</v>
      </c>
      <c r="L417" s="276">
        <v>21671.35</v>
      </c>
      <c r="M417" s="276">
        <v>0.49230000000000002</v>
      </c>
    </row>
    <row r="418" spans="1:13">
      <c r="A418" s="267">
        <v>408</v>
      </c>
      <c r="B418" s="276" t="s">
        <v>520</v>
      </c>
      <c r="C418" s="277">
        <v>860.15</v>
      </c>
      <c r="D418" s="278">
        <v>856.25</v>
      </c>
      <c r="E418" s="278">
        <v>843.15</v>
      </c>
      <c r="F418" s="278">
        <v>826.15</v>
      </c>
      <c r="G418" s="278">
        <v>813.05</v>
      </c>
      <c r="H418" s="278">
        <v>873.25</v>
      </c>
      <c r="I418" s="278">
        <v>886.34999999999991</v>
      </c>
      <c r="J418" s="278">
        <v>903.35</v>
      </c>
      <c r="K418" s="276">
        <v>869.35</v>
      </c>
      <c r="L418" s="276">
        <v>839.25</v>
      </c>
      <c r="M418" s="276">
        <v>0.89209000000000005</v>
      </c>
    </row>
    <row r="419" spans="1:13">
      <c r="A419" s="267">
        <v>409</v>
      </c>
      <c r="B419" s="276" t="s">
        <v>174</v>
      </c>
      <c r="C419" s="277">
        <v>1306.3499999999999</v>
      </c>
      <c r="D419" s="278">
        <v>1302.9333333333334</v>
      </c>
      <c r="E419" s="278">
        <v>1286.8666666666668</v>
      </c>
      <c r="F419" s="278">
        <v>1267.3833333333334</v>
      </c>
      <c r="G419" s="278">
        <v>1251.3166666666668</v>
      </c>
      <c r="H419" s="278">
        <v>1322.4166666666667</v>
      </c>
      <c r="I419" s="278">
        <v>1338.4833333333333</v>
      </c>
      <c r="J419" s="278">
        <v>1357.9666666666667</v>
      </c>
      <c r="K419" s="276">
        <v>1319</v>
      </c>
      <c r="L419" s="276">
        <v>1283.45</v>
      </c>
      <c r="M419" s="276">
        <v>4.1881000000000004</v>
      </c>
    </row>
    <row r="420" spans="1:13">
      <c r="A420" s="267">
        <v>410</v>
      </c>
      <c r="B420" s="276" t="s">
        <v>515</v>
      </c>
      <c r="C420" s="277">
        <v>383.25</v>
      </c>
      <c r="D420" s="278">
        <v>388.05</v>
      </c>
      <c r="E420" s="278">
        <v>376.20000000000005</v>
      </c>
      <c r="F420" s="278">
        <v>369.15000000000003</v>
      </c>
      <c r="G420" s="278">
        <v>357.30000000000007</v>
      </c>
      <c r="H420" s="278">
        <v>395.1</v>
      </c>
      <c r="I420" s="278">
        <v>406.95000000000005</v>
      </c>
      <c r="J420" s="278">
        <v>414</v>
      </c>
      <c r="K420" s="276">
        <v>399.9</v>
      </c>
      <c r="L420" s="276">
        <v>381</v>
      </c>
      <c r="M420" s="276">
        <v>2.6159699999999999</v>
      </c>
    </row>
    <row r="421" spans="1:13">
      <c r="A421" s="267">
        <v>411</v>
      </c>
      <c r="B421" s="276" t="s">
        <v>510</v>
      </c>
      <c r="C421" s="277">
        <v>22.2</v>
      </c>
      <c r="D421" s="278">
        <v>22.216666666666669</v>
      </c>
      <c r="E421" s="278">
        <v>21.983333333333338</v>
      </c>
      <c r="F421" s="278">
        <v>21.766666666666669</v>
      </c>
      <c r="G421" s="278">
        <v>21.533333333333339</v>
      </c>
      <c r="H421" s="278">
        <v>22.433333333333337</v>
      </c>
      <c r="I421" s="278">
        <v>22.666666666666671</v>
      </c>
      <c r="J421" s="278">
        <v>22.883333333333336</v>
      </c>
      <c r="K421" s="276">
        <v>22.45</v>
      </c>
      <c r="L421" s="276">
        <v>22</v>
      </c>
      <c r="M421" s="276">
        <v>8.5256299999999996</v>
      </c>
    </row>
    <row r="422" spans="1:13">
      <c r="A422" s="267">
        <v>412</v>
      </c>
      <c r="B422" s="276" t="s">
        <v>511</v>
      </c>
      <c r="C422" s="277">
        <v>1502.65</v>
      </c>
      <c r="D422" s="278">
        <v>1493.6499999999999</v>
      </c>
      <c r="E422" s="278">
        <v>1482.2999999999997</v>
      </c>
      <c r="F422" s="278">
        <v>1461.9499999999998</v>
      </c>
      <c r="G422" s="278">
        <v>1450.5999999999997</v>
      </c>
      <c r="H422" s="278">
        <v>1513.9999999999998</v>
      </c>
      <c r="I422" s="278">
        <v>1525.3499999999997</v>
      </c>
      <c r="J422" s="278">
        <v>1545.6999999999998</v>
      </c>
      <c r="K422" s="276">
        <v>1505</v>
      </c>
      <c r="L422" s="276">
        <v>1473.3</v>
      </c>
      <c r="M422" s="276">
        <v>0.10072</v>
      </c>
    </row>
    <row r="423" spans="1:13">
      <c r="A423" s="267">
        <v>413</v>
      </c>
      <c r="B423" s="276" t="s">
        <v>521</v>
      </c>
      <c r="C423" s="277">
        <v>294.95</v>
      </c>
      <c r="D423" s="278">
        <v>294.58333333333331</v>
      </c>
      <c r="E423" s="278">
        <v>287.71666666666664</v>
      </c>
      <c r="F423" s="278">
        <v>280.48333333333335</v>
      </c>
      <c r="G423" s="278">
        <v>273.61666666666667</v>
      </c>
      <c r="H423" s="278">
        <v>301.81666666666661</v>
      </c>
      <c r="I423" s="278">
        <v>308.68333333333328</v>
      </c>
      <c r="J423" s="278">
        <v>315.91666666666657</v>
      </c>
      <c r="K423" s="276">
        <v>301.45</v>
      </c>
      <c r="L423" s="276">
        <v>287.35000000000002</v>
      </c>
      <c r="M423" s="276">
        <v>4.8609900000000001</v>
      </c>
    </row>
    <row r="424" spans="1:13">
      <c r="A424" s="267">
        <v>414</v>
      </c>
      <c r="B424" s="276" t="s">
        <v>522</v>
      </c>
      <c r="C424" s="277">
        <v>1012</v>
      </c>
      <c r="D424" s="278">
        <v>1017.3333333333334</v>
      </c>
      <c r="E424" s="278">
        <v>1004.6666666666667</v>
      </c>
      <c r="F424" s="278">
        <v>997.33333333333337</v>
      </c>
      <c r="G424" s="278">
        <v>984.66666666666674</v>
      </c>
      <c r="H424" s="278">
        <v>1024.6666666666667</v>
      </c>
      <c r="I424" s="278">
        <v>1037.3333333333335</v>
      </c>
      <c r="J424" s="278">
        <v>1044.6666666666667</v>
      </c>
      <c r="K424" s="276">
        <v>1030</v>
      </c>
      <c r="L424" s="276">
        <v>1010</v>
      </c>
      <c r="M424" s="276">
        <v>5.1929999999999997E-2</v>
      </c>
    </row>
    <row r="425" spans="1:13">
      <c r="A425" s="267">
        <v>415</v>
      </c>
      <c r="B425" s="276" t="s">
        <v>523</v>
      </c>
      <c r="C425" s="277">
        <v>320.5</v>
      </c>
      <c r="D425" s="278">
        <v>321.84999999999997</v>
      </c>
      <c r="E425" s="278">
        <v>311.69999999999993</v>
      </c>
      <c r="F425" s="278">
        <v>302.89999999999998</v>
      </c>
      <c r="G425" s="278">
        <v>292.74999999999994</v>
      </c>
      <c r="H425" s="278">
        <v>330.64999999999992</v>
      </c>
      <c r="I425" s="278">
        <v>340.7999999999999</v>
      </c>
      <c r="J425" s="278">
        <v>349.59999999999991</v>
      </c>
      <c r="K425" s="276">
        <v>332</v>
      </c>
      <c r="L425" s="276">
        <v>313.05</v>
      </c>
      <c r="M425" s="276">
        <v>4.50664</v>
      </c>
    </row>
    <row r="426" spans="1:13">
      <c r="A426" s="267">
        <v>416</v>
      </c>
      <c r="B426" s="276" t="s">
        <v>524</v>
      </c>
      <c r="C426" s="277">
        <v>6.4</v>
      </c>
      <c r="D426" s="278">
        <v>6.4333333333333336</v>
      </c>
      <c r="E426" s="278">
        <v>6.3666666666666671</v>
      </c>
      <c r="F426" s="278">
        <v>6.3333333333333339</v>
      </c>
      <c r="G426" s="278">
        <v>6.2666666666666675</v>
      </c>
      <c r="H426" s="278">
        <v>6.4666666666666668</v>
      </c>
      <c r="I426" s="278">
        <v>6.5333333333333332</v>
      </c>
      <c r="J426" s="278">
        <v>6.5666666666666664</v>
      </c>
      <c r="K426" s="276">
        <v>6.5</v>
      </c>
      <c r="L426" s="276">
        <v>6.4</v>
      </c>
      <c r="M426" s="276">
        <v>39.577179999999998</v>
      </c>
    </row>
    <row r="427" spans="1:13">
      <c r="A427" s="267">
        <v>417</v>
      </c>
      <c r="B427" s="276" t="s">
        <v>2516</v>
      </c>
      <c r="C427" s="277">
        <v>544</v>
      </c>
      <c r="D427" s="278">
        <v>546.83333333333337</v>
      </c>
      <c r="E427" s="278">
        <v>533.9666666666667</v>
      </c>
      <c r="F427" s="278">
        <v>523.93333333333328</v>
      </c>
      <c r="G427" s="278">
        <v>511.06666666666661</v>
      </c>
      <c r="H427" s="278">
        <v>556.86666666666679</v>
      </c>
      <c r="I427" s="278">
        <v>569.73333333333335</v>
      </c>
      <c r="J427" s="278">
        <v>579.76666666666688</v>
      </c>
      <c r="K427" s="276">
        <v>559.70000000000005</v>
      </c>
      <c r="L427" s="276">
        <v>536.79999999999995</v>
      </c>
      <c r="M427" s="276">
        <v>0.12377000000000001</v>
      </c>
    </row>
    <row r="428" spans="1:13">
      <c r="A428" s="267">
        <v>418</v>
      </c>
      <c r="B428" s="276" t="s">
        <v>527</v>
      </c>
      <c r="C428" s="277">
        <v>168.45</v>
      </c>
      <c r="D428" s="278">
        <v>167.08333333333334</v>
      </c>
      <c r="E428" s="278">
        <v>163.4666666666667</v>
      </c>
      <c r="F428" s="278">
        <v>158.48333333333335</v>
      </c>
      <c r="G428" s="278">
        <v>154.8666666666667</v>
      </c>
      <c r="H428" s="278">
        <v>172.06666666666669</v>
      </c>
      <c r="I428" s="278">
        <v>175.68333333333331</v>
      </c>
      <c r="J428" s="278">
        <v>180.66666666666669</v>
      </c>
      <c r="K428" s="276">
        <v>170.7</v>
      </c>
      <c r="L428" s="276">
        <v>162.1</v>
      </c>
      <c r="M428" s="276">
        <v>8.3135700000000003</v>
      </c>
    </row>
    <row r="429" spans="1:13">
      <c r="A429" s="267">
        <v>419</v>
      </c>
      <c r="B429" s="276" t="s">
        <v>2525</v>
      </c>
      <c r="C429" s="277">
        <v>49.15</v>
      </c>
      <c r="D429" s="278">
        <v>49.333333333333336</v>
      </c>
      <c r="E429" s="278">
        <v>48.666666666666671</v>
      </c>
      <c r="F429" s="278">
        <v>48.183333333333337</v>
      </c>
      <c r="G429" s="278">
        <v>47.516666666666673</v>
      </c>
      <c r="H429" s="278">
        <v>49.81666666666667</v>
      </c>
      <c r="I429" s="278">
        <v>50.483333333333341</v>
      </c>
      <c r="J429" s="278">
        <v>50.966666666666669</v>
      </c>
      <c r="K429" s="276">
        <v>50</v>
      </c>
      <c r="L429" s="276">
        <v>48.85</v>
      </c>
      <c r="M429" s="276">
        <v>13.348000000000001</v>
      </c>
    </row>
    <row r="430" spans="1:13">
      <c r="A430" s="267">
        <v>420</v>
      </c>
      <c r="B430" s="276" t="s">
        <v>175</v>
      </c>
      <c r="C430" s="285">
        <v>4393.8</v>
      </c>
      <c r="D430" s="286">
        <v>4390.95</v>
      </c>
      <c r="E430" s="286">
        <v>4337</v>
      </c>
      <c r="F430" s="286">
        <v>4280.2</v>
      </c>
      <c r="G430" s="286">
        <v>4226.25</v>
      </c>
      <c r="H430" s="286">
        <v>4447.75</v>
      </c>
      <c r="I430" s="286">
        <v>4501.6999999999989</v>
      </c>
      <c r="J430" s="286">
        <v>4558.5</v>
      </c>
      <c r="K430" s="287">
        <v>4444.8999999999996</v>
      </c>
      <c r="L430" s="287">
        <v>4334.1499999999996</v>
      </c>
      <c r="M430" s="287">
        <v>1.16245</v>
      </c>
    </row>
    <row r="431" spans="1:13">
      <c r="A431" s="267">
        <v>421</v>
      </c>
      <c r="B431" s="276" t="s">
        <v>176</v>
      </c>
      <c r="C431" s="276">
        <v>762.85</v>
      </c>
      <c r="D431" s="278">
        <v>761.88333333333333</v>
      </c>
      <c r="E431" s="278">
        <v>750.9666666666667</v>
      </c>
      <c r="F431" s="278">
        <v>739.08333333333337</v>
      </c>
      <c r="G431" s="278">
        <v>728.16666666666674</v>
      </c>
      <c r="H431" s="278">
        <v>773.76666666666665</v>
      </c>
      <c r="I431" s="278">
        <v>784.68333333333339</v>
      </c>
      <c r="J431" s="278">
        <v>796.56666666666661</v>
      </c>
      <c r="K431" s="276">
        <v>772.8</v>
      </c>
      <c r="L431" s="276">
        <v>750</v>
      </c>
      <c r="M431" s="276">
        <v>32.5366</v>
      </c>
    </row>
    <row r="432" spans="1:13">
      <c r="A432" s="267">
        <v>422</v>
      </c>
      <c r="B432" s="276" t="s">
        <v>177</v>
      </c>
      <c r="C432" s="276">
        <v>654.4</v>
      </c>
      <c r="D432" s="278">
        <v>665.68333333333328</v>
      </c>
      <c r="E432" s="278">
        <v>637.01666666666654</v>
      </c>
      <c r="F432" s="278">
        <v>619.63333333333321</v>
      </c>
      <c r="G432" s="278">
        <v>590.96666666666647</v>
      </c>
      <c r="H432" s="278">
        <v>683.06666666666661</v>
      </c>
      <c r="I432" s="278">
        <v>711.73333333333335</v>
      </c>
      <c r="J432" s="278">
        <v>729.11666666666667</v>
      </c>
      <c r="K432" s="276">
        <v>694.35</v>
      </c>
      <c r="L432" s="276">
        <v>648.29999999999995</v>
      </c>
      <c r="M432" s="276">
        <v>7.5389699999999999</v>
      </c>
    </row>
    <row r="433" spans="1:13">
      <c r="A433" s="267">
        <v>423</v>
      </c>
      <c r="B433" s="276" t="s">
        <v>525</v>
      </c>
      <c r="C433" s="276">
        <v>82.75</v>
      </c>
      <c r="D433" s="278">
        <v>83.100000000000009</v>
      </c>
      <c r="E433" s="278">
        <v>82.200000000000017</v>
      </c>
      <c r="F433" s="278">
        <v>81.650000000000006</v>
      </c>
      <c r="G433" s="278">
        <v>80.750000000000014</v>
      </c>
      <c r="H433" s="278">
        <v>83.65000000000002</v>
      </c>
      <c r="I433" s="278">
        <v>84.550000000000026</v>
      </c>
      <c r="J433" s="278">
        <v>85.100000000000023</v>
      </c>
      <c r="K433" s="276">
        <v>84</v>
      </c>
      <c r="L433" s="276">
        <v>82.55</v>
      </c>
      <c r="M433" s="276">
        <v>1.15568</v>
      </c>
    </row>
    <row r="434" spans="1:13">
      <c r="A434" s="267">
        <v>424</v>
      </c>
      <c r="B434" s="276" t="s">
        <v>281</v>
      </c>
      <c r="C434" s="276" t="e">
        <v>#N/A</v>
      </c>
      <c r="D434" s="278" t="e">
        <v>#N/A</v>
      </c>
      <c r="E434" s="278" t="e">
        <v>#N/A</v>
      </c>
      <c r="F434" s="278" t="e">
        <v>#N/A</v>
      </c>
      <c r="G434" s="278" t="e">
        <v>#N/A</v>
      </c>
      <c r="H434" s="278" t="e">
        <v>#N/A</v>
      </c>
      <c r="I434" s="278" t="e">
        <v>#N/A</v>
      </c>
      <c r="J434" s="278" t="e">
        <v>#N/A</v>
      </c>
      <c r="K434" s="276" t="e">
        <v>#N/A</v>
      </c>
      <c r="L434" s="276" t="e">
        <v>#N/A</v>
      </c>
      <c r="M434" s="276" t="e">
        <v>#N/A</v>
      </c>
    </row>
    <row r="435" spans="1:13">
      <c r="A435" s="267">
        <v>425</v>
      </c>
      <c r="B435" s="276" t="s">
        <v>526</v>
      </c>
      <c r="C435" s="276">
        <v>439.85</v>
      </c>
      <c r="D435" s="278">
        <v>442.31666666666666</v>
      </c>
      <c r="E435" s="278">
        <v>431.63333333333333</v>
      </c>
      <c r="F435" s="278">
        <v>423.41666666666669</v>
      </c>
      <c r="G435" s="278">
        <v>412.73333333333335</v>
      </c>
      <c r="H435" s="278">
        <v>450.5333333333333</v>
      </c>
      <c r="I435" s="278">
        <v>461.21666666666658</v>
      </c>
      <c r="J435" s="278">
        <v>469.43333333333328</v>
      </c>
      <c r="K435" s="276">
        <v>453</v>
      </c>
      <c r="L435" s="276">
        <v>434.1</v>
      </c>
      <c r="M435" s="276">
        <v>1.3182100000000001</v>
      </c>
    </row>
    <row r="436" spans="1:13">
      <c r="A436" s="267">
        <v>426</v>
      </c>
      <c r="B436" s="276" t="s">
        <v>3387</v>
      </c>
      <c r="C436" s="276">
        <v>271.60000000000002</v>
      </c>
      <c r="D436" s="278">
        <v>270.01666666666665</v>
      </c>
      <c r="E436" s="278">
        <v>267.13333333333333</v>
      </c>
      <c r="F436" s="278">
        <v>262.66666666666669</v>
      </c>
      <c r="G436" s="278">
        <v>259.78333333333336</v>
      </c>
      <c r="H436" s="278">
        <v>274.48333333333329</v>
      </c>
      <c r="I436" s="278">
        <v>277.36666666666662</v>
      </c>
      <c r="J436" s="278">
        <v>281.83333333333326</v>
      </c>
      <c r="K436" s="276">
        <v>272.89999999999998</v>
      </c>
      <c r="L436" s="276">
        <v>265.55</v>
      </c>
      <c r="M436" s="276">
        <v>3.0882000000000001</v>
      </c>
    </row>
    <row r="437" spans="1:13">
      <c r="A437" s="267">
        <v>427</v>
      </c>
      <c r="B437" s="276" t="s">
        <v>529</v>
      </c>
      <c r="C437" s="276">
        <v>1591.65</v>
      </c>
      <c r="D437" s="278">
        <v>1551.4833333333333</v>
      </c>
      <c r="E437" s="278">
        <v>1493.1666666666667</v>
      </c>
      <c r="F437" s="278">
        <v>1394.6833333333334</v>
      </c>
      <c r="G437" s="278">
        <v>1336.3666666666668</v>
      </c>
      <c r="H437" s="278">
        <v>1649.9666666666667</v>
      </c>
      <c r="I437" s="278">
        <v>1708.2833333333333</v>
      </c>
      <c r="J437" s="278">
        <v>1806.7666666666667</v>
      </c>
      <c r="K437" s="276">
        <v>1609.8</v>
      </c>
      <c r="L437" s="276">
        <v>1453</v>
      </c>
      <c r="M437" s="276">
        <v>2.9279000000000002</v>
      </c>
    </row>
    <row r="438" spans="1:13">
      <c r="A438" s="267">
        <v>428</v>
      </c>
      <c r="B438" s="276" t="s">
        <v>530</v>
      </c>
      <c r="C438" s="276">
        <v>426.65</v>
      </c>
      <c r="D438" s="278">
        <v>427.8</v>
      </c>
      <c r="E438" s="278">
        <v>422.85</v>
      </c>
      <c r="F438" s="278">
        <v>419.05</v>
      </c>
      <c r="G438" s="278">
        <v>414.1</v>
      </c>
      <c r="H438" s="278">
        <v>431.6</v>
      </c>
      <c r="I438" s="278">
        <v>436.54999999999995</v>
      </c>
      <c r="J438" s="278">
        <v>440.35</v>
      </c>
      <c r="K438" s="276">
        <v>432.75</v>
      </c>
      <c r="L438" s="276">
        <v>424</v>
      </c>
      <c r="M438" s="276">
        <v>0.21127000000000001</v>
      </c>
    </row>
    <row r="439" spans="1:13">
      <c r="A439" s="267">
        <v>429</v>
      </c>
      <c r="B439" s="276" t="s">
        <v>178</v>
      </c>
      <c r="C439" s="276">
        <v>485.6</v>
      </c>
      <c r="D439" s="278">
        <v>480.65000000000003</v>
      </c>
      <c r="E439" s="278">
        <v>470.70000000000005</v>
      </c>
      <c r="F439" s="278">
        <v>455.8</v>
      </c>
      <c r="G439" s="278">
        <v>445.85</v>
      </c>
      <c r="H439" s="278">
        <v>495.55000000000007</v>
      </c>
      <c r="I439" s="278">
        <v>505.5</v>
      </c>
      <c r="J439" s="278">
        <v>520.40000000000009</v>
      </c>
      <c r="K439" s="276">
        <v>490.6</v>
      </c>
      <c r="L439" s="276">
        <v>465.75</v>
      </c>
      <c r="M439" s="276">
        <v>168.53461999999999</v>
      </c>
    </row>
    <row r="440" spans="1:13">
      <c r="A440" s="267">
        <v>430</v>
      </c>
      <c r="B440" s="276" t="s">
        <v>531</v>
      </c>
      <c r="C440" s="276">
        <v>273</v>
      </c>
      <c r="D440" s="278">
        <v>272.83333333333331</v>
      </c>
      <c r="E440" s="278">
        <v>267.66666666666663</v>
      </c>
      <c r="F440" s="278">
        <v>262.33333333333331</v>
      </c>
      <c r="G440" s="278">
        <v>257.16666666666663</v>
      </c>
      <c r="H440" s="278">
        <v>278.16666666666663</v>
      </c>
      <c r="I440" s="278">
        <v>283.33333333333326</v>
      </c>
      <c r="J440" s="278">
        <v>288.66666666666663</v>
      </c>
      <c r="K440" s="276">
        <v>278</v>
      </c>
      <c r="L440" s="276">
        <v>267.5</v>
      </c>
      <c r="M440" s="276">
        <v>2.2402099999999998</v>
      </c>
    </row>
    <row r="441" spans="1:13">
      <c r="A441" s="267">
        <v>431</v>
      </c>
      <c r="B441" s="276" t="s">
        <v>179</v>
      </c>
      <c r="C441" s="276">
        <v>417.15</v>
      </c>
      <c r="D441" s="278">
        <v>419.58333333333331</v>
      </c>
      <c r="E441" s="278">
        <v>412.26666666666665</v>
      </c>
      <c r="F441" s="278">
        <v>407.38333333333333</v>
      </c>
      <c r="G441" s="278">
        <v>400.06666666666666</v>
      </c>
      <c r="H441" s="278">
        <v>424.46666666666664</v>
      </c>
      <c r="I441" s="278">
        <v>431.78333333333336</v>
      </c>
      <c r="J441" s="278">
        <v>436.66666666666663</v>
      </c>
      <c r="K441" s="276">
        <v>426.9</v>
      </c>
      <c r="L441" s="276">
        <v>414.7</v>
      </c>
      <c r="M441" s="276">
        <v>27.14892</v>
      </c>
    </row>
    <row r="442" spans="1:13">
      <c r="A442" s="267">
        <v>432</v>
      </c>
      <c r="B442" s="276" t="s">
        <v>532</v>
      </c>
      <c r="C442" s="276">
        <v>177.25</v>
      </c>
      <c r="D442" s="278">
        <v>178.08333333333334</v>
      </c>
      <c r="E442" s="278">
        <v>175.16666666666669</v>
      </c>
      <c r="F442" s="278">
        <v>173.08333333333334</v>
      </c>
      <c r="G442" s="278">
        <v>170.16666666666669</v>
      </c>
      <c r="H442" s="278">
        <v>180.16666666666669</v>
      </c>
      <c r="I442" s="278">
        <v>183.08333333333337</v>
      </c>
      <c r="J442" s="278">
        <v>185.16666666666669</v>
      </c>
      <c r="K442" s="276">
        <v>181</v>
      </c>
      <c r="L442" s="276">
        <v>176</v>
      </c>
      <c r="M442" s="276">
        <v>0.50126000000000004</v>
      </c>
    </row>
    <row r="443" spans="1:13">
      <c r="A443" s="267">
        <v>433</v>
      </c>
      <c r="B443" s="276" t="s">
        <v>533</v>
      </c>
      <c r="C443" s="276">
        <v>1468.2</v>
      </c>
      <c r="D443" s="278">
        <v>1467.4166666666667</v>
      </c>
      <c r="E443" s="278">
        <v>1450.8333333333335</v>
      </c>
      <c r="F443" s="278">
        <v>1433.4666666666667</v>
      </c>
      <c r="G443" s="278">
        <v>1416.8833333333334</v>
      </c>
      <c r="H443" s="278">
        <v>1484.7833333333335</v>
      </c>
      <c r="I443" s="278">
        <v>1501.366666666667</v>
      </c>
      <c r="J443" s="278">
        <v>1518.7333333333336</v>
      </c>
      <c r="K443" s="276">
        <v>1484</v>
      </c>
      <c r="L443" s="276">
        <v>1450.05</v>
      </c>
      <c r="M443" s="276">
        <v>1.1238999999999999</v>
      </c>
    </row>
    <row r="444" spans="1:13">
      <c r="A444" s="267">
        <v>434</v>
      </c>
      <c r="B444" s="276" t="s">
        <v>534</v>
      </c>
      <c r="C444" s="276">
        <v>3.35</v>
      </c>
      <c r="D444" s="278">
        <v>3.4</v>
      </c>
      <c r="E444" s="278">
        <v>3.3</v>
      </c>
      <c r="F444" s="278">
        <v>3.25</v>
      </c>
      <c r="G444" s="278">
        <v>3.15</v>
      </c>
      <c r="H444" s="278">
        <v>3.4499999999999997</v>
      </c>
      <c r="I444" s="278">
        <v>3.5500000000000003</v>
      </c>
      <c r="J444" s="278">
        <v>3.5999999999999996</v>
      </c>
      <c r="K444" s="276">
        <v>3.5</v>
      </c>
      <c r="L444" s="276">
        <v>3.35</v>
      </c>
      <c r="M444" s="276">
        <v>227.89610999999999</v>
      </c>
    </row>
    <row r="445" spans="1:13">
      <c r="A445" s="267">
        <v>435</v>
      </c>
      <c r="B445" s="276" t="s">
        <v>535</v>
      </c>
      <c r="C445" s="276">
        <v>141.1</v>
      </c>
      <c r="D445" s="278">
        <v>142.66666666666666</v>
      </c>
      <c r="E445" s="278">
        <v>136.58333333333331</v>
      </c>
      <c r="F445" s="278">
        <v>132.06666666666666</v>
      </c>
      <c r="G445" s="278">
        <v>125.98333333333332</v>
      </c>
      <c r="H445" s="278">
        <v>147.18333333333331</v>
      </c>
      <c r="I445" s="278">
        <v>153.26666666666662</v>
      </c>
      <c r="J445" s="278">
        <v>157.7833333333333</v>
      </c>
      <c r="K445" s="276">
        <v>148.75</v>
      </c>
      <c r="L445" s="276">
        <v>138.15</v>
      </c>
      <c r="M445" s="276">
        <v>2.1474700000000002</v>
      </c>
    </row>
    <row r="446" spans="1:13">
      <c r="A446" s="267">
        <v>436</v>
      </c>
      <c r="B446" s="276" t="s">
        <v>2593</v>
      </c>
      <c r="C446" s="276">
        <v>214.5</v>
      </c>
      <c r="D446" s="278">
        <v>215.83333333333334</v>
      </c>
      <c r="E446" s="278">
        <v>211.66666666666669</v>
      </c>
      <c r="F446" s="278">
        <v>208.83333333333334</v>
      </c>
      <c r="G446" s="278">
        <v>204.66666666666669</v>
      </c>
      <c r="H446" s="278">
        <v>218.66666666666669</v>
      </c>
      <c r="I446" s="278">
        <v>222.83333333333337</v>
      </c>
      <c r="J446" s="278">
        <v>225.66666666666669</v>
      </c>
      <c r="K446" s="276">
        <v>220</v>
      </c>
      <c r="L446" s="276">
        <v>213</v>
      </c>
      <c r="M446" s="276">
        <v>0.73833000000000004</v>
      </c>
    </row>
    <row r="447" spans="1:13">
      <c r="A447" s="267">
        <v>437</v>
      </c>
      <c r="B447" s="276" t="s">
        <v>536</v>
      </c>
      <c r="C447" s="276">
        <v>840.15</v>
      </c>
      <c r="D447" s="278">
        <v>841.68333333333328</v>
      </c>
      <c r="E447" s="278">
        <v>832.56666666666661</v>
      </c>
      <c r="F447" s="278">
        <v>824.98333333333335</v>
      </c>
      <c r="G447" s="278">
        <v>815.86666666666667</v>
      </c>
      <c r="H447" s="278">
        <v>849.26666666666654</v>
      </c>
      <c r="I447" s="278">
        <v>858.3833333333331</v>
      </c>
      <c r="J447" s="278">
        <v>865.96666666666647</v>
      </c>
      <c r="K447" s="276">
        <v>850.8</v>
      </c>
      <c r="L447" s="276">
        <v>834.1</v>
      </c>
      <c r="M447" s="276">
        <v>0.22531000000000001</v>
      </c>
    </row>
    <row r="448" spans="1:13">
      <c r="A448" s="267">
        <v>438</v>
      </c>
      <c r="B448" s="276" t="s">
        <v>282</v>
      </c>
      <c r="C448" s="276">
        <v>547.65</v>
      </c>
      <c r="D448" s="278">
        <v>543.01666666666665</v>
      </c>
      <c r="E448" s="278">
        <v>536.63333333333333</v>
      </c>
      <c r="F448" s="278">
        <v>525.61666666666667</v>
      </c>
      <c r="G448" s="278">
        <v>519.23333333333335</v>
      </c>
      <c r="H448" s="278">
        <v>554.0333333333333</v>
      </c>
      <c r="I448" s="278">
        <v>560.41666666666652</v>
      </c>
      <c r="J448" s="278">
        <v>571.43333333333328</v>
      </c>
      <c r="K448" s="276">
        <v>549.4</v>
      </c>
      <c r="L448" s="276">
        <v>532</v>
      </c>
      <c r="M448" s="276">
        <v>4.0482399999999998</v>
      </c>
    </row>
    <row r="449" spans="1:13">
      <c r="A449" s="267">
        <v>439</v>
      </c>
      <c r="B449" s="276" t="s">
        <v>542</v>
      </c>
      <c r="C449" s="276">
        <v>40.35</v>
      </c>
      <c r="D449" s="278">
        <v>40.516666666666666</v>
      </c>
      <c r="E449" s="278">
        <v>40.033333333333331</v>
      </c>
      <c r="F449" s="278">
        <v>39.716666666666669</v>
      </c>
      <c r="G449" s="278">
        <v>39.233333333333334</v>
      </c>
      <c r="H449" s="278">
        <v>40.833333333333329</v>
      </c>
      <c r="I449" s="278">
        <v>41.316666666666663</v>
      </c>
      <c r="J449" s="278">
        <v>41.633333333333326</v>
      </c>
      <c r="K449" s="276">
        <v>41</v>
      </c>
      <c r="L449" s="276">
        <v>40.200000000000003</v>
      </c>
      <c r="M449" s="276">
        <v>1.41709</v>
      </c>
    </row>
    <row r="450" spans="1:13">
      <c r="A450" s="267">
        <v>440</v>
      </c>
      <c r="B450" s="276" t="s">
        <v>2608</v>
      </c>
      <c r="C450" s="276">
        <v>10175.200000000001</v>
      </c>
      <c r="D450" s="278">
        <v>10291.733333333334</v>
      </c>
      <c r="E450" s="278">
        <v>9983.4666666666672</v>
      </c>
      <c r="F450" s="278">
        <v>9791.7333333333336</v>
      </c>
      <c r="G450" s="278">
        <v>9483.4666666666672</v>
      </c>
      <c r="H450" s="278">
        <v>10483.466666666667</v>
      </c>
      <c r="I450" s="278">
        <v>10791.733333333334</v>
      </c>
      <c r="J450" s="278">
        <v>10983.466666666667</v>
      </c>
      <c r="K450" s="276">
        <v>10600</v>
      </c>
      <c r="L450" s="276">
        <v>10100</v>
      </c>
      <c r="M450" s="276">
        <v>1.308E-2</v>
      </c>
    </row>
    <row r="451" spans="1:13">
      <c r="A451" s="267">
        <v>441</v>
      </c>
      <c r="B451" s="276" t="s">
        <v>2613</v>
      </c>
      <c r="C451" s="276">
        <v>967.55</v>
      </c>
      <c r="D451" s="278">
        <v>960.4</v>
      </c>
      <c r="E451" s="278">
        <v>950.8</v>
      </c>
      <c r="F451" s="278">
        <v>934.05</v>
      </c>
      <c r="G451" s="278">
        <v>924.44999999999993</v>
      </c>
      <c r="H451" s="278">
        <v>977.15</v>
      </c>
      <c r="I451" s="278">
        <v>986.75000000000011</v>
      </c>
      <c r="J451" s="278">
        <v>1003.5</v>
      </c>
      <c r="K451" s="276">
        <v>970</v>
      </c>
      <c r="L451" s="276">
        <v>943.65</v>
      </c>
      <c r="M451" s="276">
        <v>0.6966</v>
      </c>
    </row>
    <row r="452" spans="1:13">
      <c r="A452" s="267">
        <v>442</v>
      </c>
      <c r="B452" s="276" t="s">
        <v>3464</v>
      </c>
      <c r="C452" s="276">
        <v>489.5</v>
      </c>
      <c r="D452" s="278">
        <v>494.11666666666662</v>
      </c>
      <c r="E452" s="278">
        <v>483.68333333333322</v>
      </c>
      <c r="F452" s="278">
        <v>477.86666666666662</v>
      </c>
      <c r="G452" s="278">
        <v>467.43333333333322</v>
      </c>
      <c r="H452" s="278">
        <v>499.93333333333322</v>
      </c>
      <c r="I452" s="278">
        <v>510.36666666666662</v>
      </c>
      <c r="J452" s="278">
        <v>516.18333333333317</v>
      </c>
      <c r="K452" s="276">
        <v>504.55</v>
      </c>
      <c r="L452" s="276">
        <v>488.3</v>
      </c>
      <c r="M452" s="276">
        <v>81.035799999999995</v>
      </c>
    </row>
    <row r="453" spans="1:13">
      <c r="A453" s="267">
        <v>443</v>
      </c>
      <c r="B453" s="276" t="s">
        <v>182</v>
      </c>
      <c r="C453" s="276">
        <v>1529.8</v>
      </c>
      <c r="D453" s="278">
        <v>1511.6833333333334</v>
      </c>
      <c r="E453" s="278">
        <v>1483.5666666666668</v>
      </c>
      <c r="F453" s="278">
        <v>1437.3333333333335</v>
      </c>
      <c r="G453" s="278">
        <v>1409.2166666666669</v>
      </c>
      <c r="H453" s="278">
        <v>1557.9166666666667</v>
      </c>
      <c r="I453" s="278">
        <v>1586.0333333333335</v>
      </c>
      <c r="J453" s="278">
        <v>1632.2666666666667</v>
      </c>
      <c r="K453" s="276">
        <v>1539.8</v>
      </c>
      <c r="L453" s="276">
        <v>1465.45</v>
      </c>
      <c r="M453" s="276">
        <v>4.5297900000000002</v>
      </c>
    </row>
    <row r="454" spans="1:13">
      <c r="A454" s="267">
        <v>444</v>
      </c>
      <c r="B454" s="276" t="s">
        <v>543</v>
      </c>
      <c r="C454" s="276">
        <v>858.5</v>
      </c>
      <c r="D454" s="278">
        <v>858.83333333333337</v>
      </c>
      <c r="E454" s="278">
        <v>852.66666666666674</v>
      </c>
      <c r="F454" s="278">
        <v>846.83333333333337</v>
      </c>
      <c r="G454" s="278">
        <v>840.66666666666674</v>
      </c>
      <c r="H454" s="278">
        <v>864.66666666666674</v>
      </c>
      <c r="I454" s="278">
        <v>870.83333333333348</v>
      </c>
      <c r="J454" s="278">
        <v>876.66666666666674</v>
      </c>
      <c r="K454" s="276">
        <v>865</v>
      </c>
      <c r="L454" s="276">
        <v>853</v>
      </c>
      <c r="M454" s="276">
        <v>0.25346999999999997</v>
      </c>
    </row>
    <row r="455" spans="1:13">
      <c r="A455" s="267">
        <v>445</v>
      </c>
      <c r="B455" s="276" t="s">
        <v>183</v>
      </c>
      <c r="C455" s="276">
        <v>134.1</v>
      </c>
      <c r="D455" s="278">
        <v>135.01666666666668</v>
      </c>
      <c r="E455" s="278">
        <v>132.63333333333335</v>
      </c>
      <c r="F455" s="278">
        <v>131.16666666666669</v>
      </c>
      <c r="G455" s="278">
        <v>128.78333333333336</v>
      </c>
      <c r="H455" s="278">
        <v>136.48333333333335</v>
      </c>
      <c r="I455" s="278">
        <v>138.86666666666667</v>
      </c>
      <c r="J455" s="278">
        <v>140.33333333333334</v>
      </c>
      <c r="K455" s="276">
        <v>137.4</v>
      </c>
      <c r="L455" s="276">
        <v>133.55000000000001</v>
      </c>
      <c r="M455" s="276">
        <v>520.71475999999996</v>
      </c>
    </row>
    <row r="456" spans="1:13">
      <c r="A456" s="267">
        <v>446</v>
      </c>
      <c r="B456" s="276" t="s">
        <v>184</v>
      </c>
      <c r="C456" s="276">
        <v>55.3</v>
      </c>
      <c r="D456" s="278">
        <v>55.566666666666663</v>
      </c>
      <c r="E456" s="278">
        <v>54.833333333333329</v>
      </c>
      <c r="F456" s="278">
        <v>54.366666666666667</v>
      </c>
      <c r="G456" s="278">
        <v>53.633333333333333</v>
      </c>
      <c r="H456" s="278">
        <v>56.033333333333324</v>
      </c>
      <c r="I456" s="278">
        <v>56.766666666666659</v>
      </c>
      <c r="J456" s="278">
        <v>57.23333333333332</v>
      </c>
      <c r="K456" s="276">
        <v>56.3</v>
      </c>
      <c r="L456" s="276">
        <v>55.1</v>
      </c>
      <c r="M456" s="276">
        <v>27.810169999999999</v>
      </c>
    </row>
    <row r="457" spans="1:13">
      <c r="A457" s="267">
        <v>447</v>
      </c>
      <c r="B457" s="276" t="s">
        <v>185</v>
      </c>
      <c r="C457" s="276">
        <v>53.6</v>
      </c>
      <c r="D457" s="278">
        <v>53.366666666666667</v>
      </c>
      <c r="E457" s="278">
        <v>52.883333333333333</v>
      </c>
      <c r="F457" s="278">
        <v>52.166666666666664</v>
      </c>
      <c r="G457" s="278">
        <v>51.68333333333333</v>
      </c>
      <c r="H457" s="278">
        <v>54.083333333333336</v>
      </c>
      <c r="I457" s="278">
        <v>54.56666666666667</v>
      </c>
      <c r="J457" s="278">
        <v>55.283333333333339</v>
      </c>
      <c r="K457" s="276">
        <v>53.85</v>
      </c>
      <c r="L457" s="276">
        <v>52.65</v>
      </c>
      <c r="M457" s="276">
        <v>116.71919</v>
      </c>
    </row>
    <row r="458" spans="1:13">
      <c r="A458" s="267">
        <v>448</v>
      </c>
      <c r="B458" s="276" t="s">
        <v>186</v>
      </c>
      <c r="C458" s="276">
        <v>406.9</v>
      </c>
      <c r="D458" s="278">
        <v>407.84999999999997</v>
      </c>
      <c r="E458" s="278">
        <v>403.49999999999994</v>
      </c>
      <c r="F458" s="278">
        <v>400.09999999999997</v>
      </c>
      <c r="G458" s="278">
        <v>395.74999999999994</v>
      </c>
      <c r="H458" s="278">
        <v>411.24999999999994</v>
      </c>
      <c r="I458" s="278">
        <v>415.59999999999997</v>
      </c>
      <c r="J458" s="278">
        <v>418.99999999999994</v>
      </c>
      <c r="K458" s="276">
        <v>412.2</v>
      </c>
      <c r="L458" s="276">
        <v>404.45</v>
      </c>
      <c r="M458" s="276">
        <v>122.58034000000001</v>
      </c>
    </row>
    <row r="459" spans="1:13">
      <c r="A459" s="267">
        <v>449</v>
      </c>
      <c r="B459" s="276" t="s">
        <v>2624</v>
      </c>
      <c r="C459" s="276">
        <v>24.75</v>
      </c>
      <c r="D459" s="278">
        <v>24.833333333333332</v>
      </c>
      <c r="E459" s="278">
        <v>24.516666666666666</v>
      </c>
      <c r="F459" s="278">
        <v>24.283333333333335</v>
      </c>
      <c r="G459" s="278">
        <v>23.966666666666669</v>
      </c>
      <c r="H459" s="278">
        <v>25.066666666666663</v>
      </c>
      <c r="I459" s="278">
        <v>25.383333333333333</v>
      </c>
      <c r="J459" s="278">
        <v>25.61666666666666</v>
      </c>
      <c r="K459" s="276">
        <v>25.15</v>
      </c>
      <c r="L459" s="276">
        <v>24.6</v>
      </c>
      <c r="M459" s="276">
        <v>12.76553</v>
      </c>
    </row>
    <row r="460" spans="1:13">
      <c r="A460" s="267">
        <v>450</v>
      </c>
      <c r="B460" s="276" t="s">
        <v>537</v>
      </c>
      <c r="C460" s="276">
        <v>786.7</v>
      </c>
      <c r="D460" s="278">
        <v>783.93333333333339</v>
      </c>
      <c r="E460" s="278">
        <v>772.86666666666679</v>
      </c>
      <c r="F460" s="278">
        <v>759.03333333333342</v>
      </c>
      <c r="G460" s="278">
        <v>747.96666666666681</v>
      </c>
      <c r="H460" s="278">
        <v>797.76666666666677</v>
      </c>
      <c r="I460" s="278">
        <v>808.83333333333337</v>
      </c>
      <c r="J460" s="278">
        <v>822.66666666666674</v>
      </c>
      <c r="K460" s="276">
        <v>795</v>
      </c>
      <c r="L460" s="276">
        <v>770.1</v>
      </c>
      <c r="M460" s="276">
        <v>0.13589000000000001</v>
      </c>
    </row>
    <row r="461" spans="1:13">
      <c r="A461" s="267">
        <v>451</v>
      </c>
      <c r="B461" s="276" t="s">
        <v>538</v>
      </c>
      <c r="C461" s="276">
        <v>387.9</v>
      </c>
      <c r="D461" s="278">
        <v>383.9666666666667</v>
      </c>
      <c r="E461" s="278">
        <v>376.93333333333339</v>
      </c>
      <c r="F461" s="278">
        <v>365.9666666666667</v>
      </c>
      <c r="G461" s="278">
        <v>358.93333333333339</v>
      </c>
      <c r="H461" s="278">
        <v>394.93333333333339</v>
      </c>
      <c r="I461" s="278">
        <v>401.9666666666667</v>
      </c>
      <c r="J461" s="278">
        <v>412.93333333333339</v>
      </c>
      <c r="K461" s="276">
        <v>391</v>
      </c>
      <c r="L461" s="276">
        <v>373</v>
      </c>
      <c r="M461" s="276">
        <v>0.14019999999999999</v>
      </c>
    </row>
    <row r="462" spans="1:13">
      <c r="A462" s="267">
        <v>452</v>
      </c>
      <c r="B462" s="276" t="s">
        <v>187</v>
      </c>
      <c r="C462" s="276">
        <v>2633.6</v>
      </c>
      <c r="D462" s="278">
        <v>2633.2166666666667</v>
      </c>
      <c r="E462" s="278">
        <v>2601.4333333333334</v>
      </c>
      <c r="F462" s="278">
        <v>2569.2666666666669</v>
      </c>
      <c r="G462" s="278">
        <v>2537.4833333333336</v>
      </c>
      <c r="H462" s="278">
        <v>2665.3833333333332</v>
      </c>
      <c r="I462" s="278">
        <v>2697.166666666667</v>
      </c>
      <c r="J462" s="278">
        <v>2729.333333333333</v>
      </c>
      <c r="K462" s="276">
        <v>2665</v>
      </c>
      <c r="L462" s="276">
        <v>2601.0500000000002</v>
      </c>
      <c r="M462" s="276">
        <v>28.79269</v>
      </c>
    </row>
    <row r="463" spans="1:13">
      <c r="A463" s="267">
        <v>453</v>
      </c>
      <c r="B463" s="276" t="s">
        <v>544</v>
      </c>
      <c r="C463" s="276">
        <v>2181.1</v>
      </c>
      <c r="D463" s="278">
        <v>2195.3333333333335</v>
      </c>
      <c r="E463" s="278">
        <v>2161.7666666666669</v>
      </c>
      <c r="F463" s="278">
        <v>2142.4333333333334</v>
      </c>
      <c r="G463" s="278">
        <v>2108.8666666666668</v>
      </c>
      <c r="H463" s="278">
        <v>2214.666666666667</v>
      </c>
      <c r="I463" s="278">
        <v>2248.2333333333336</v>
      </c>
      <c r="J463" s="278">
        <v>2267.5666666666671</v>
      </c>
      <c r="K463" s="276">
        <v>2228.9</v>
      </c>
      <c r="L463" s="276">
        <v>2176</v>
      </c>
      <c r="M463" s="276">
        <v>2.7529999999999999E-2</v>
      </c>
    </row>
    <row r="464" spans="1:13">
      <c r="A464" s="267">
        <v>454</v>
      </c>
      <c r="B464" s="276" t="s">
        <v>188</v>
      </c>
      <c r="C464" s="276">
        <v>808.1</v>
      </c>
      <c r="D464" s="278">
        <v>812.46666666666658</v>
      </c>
      <c r="E464" s="278">
        <v>799.93333333333317</v>
      </c>
      <c r="F464" s="278">
        <v>791.76666666666654</v>
      </c>
      <c r="G464" s="278">
        <v>779.23333333333312</v>
      </c>
      <c r="H464" s="278">
        <v>820.63333333333321</v>
      </c>
      <c r="I464" s="278">
        <v>833.16666666666674</v>
      </c>
      <c r="J464" s="278">
        <v>841.33333333333326</v>
      </c>
      <c r="K464" s="276">
        <v>825</v>
      </c>
      <c r="L464" s="276">
        <v>804.3</v>
      </c>
      <c r="M464" s="276">
        <v>45.997410000000002</v>
      </c>
    </row>
    <row r="465" spans="1:13">
      <c r="A465" s="267">
        <v>455</v>
      </c>
      <c r="B465" s="276" t="s">
        <v>546</v>
      </c>
      <c r="C465" s="276">
        <v>755</v>
      </c>
      <c r="D465" s="278">
        <v>757.5333333333333</v>
      </c>
      <c r="E465" s="278">
        <v>749.11666666666656</v>
      </c>
      <c r="F465" s="278">
        <v>743.23333333333323</v>
      </c>
      <c r="G465" s="278">
        <v>734.81666666666649</v>
      </c>
      <c r="H465" s="278">
        <v>763.41666666666663</v>
      </c>
      <c r="I465" s="278">
        <v>771.83333333333337</v>
      </c>
      <c r="J465" s="278">
        <v>777.7166666666667</v>
      </c>
      <c r="K465" s="276">
        <v>765.95</v>
      </c>
      <c r="L465" s="276">
        <v>751.65</v>
      </c>
      <c r="M465" s="276">
        <v>0.40616999999999998</v>
      </c>
    </row>
    <row r="466" spans="1:13">
      <c r="A466" s="267">
        <v>456</v>
      </c>
      <c r="B466" s="276" t="s">
        <v>547</v>
      </c>
      <c r="C466" s="276">
        <v>1141.0999999999999</v>
      </c>
      <c r="D466" s="278">
        <v>1152.8666666666666</v>
      </c>
      <c r="E466" s="278">
        <v>1126.2333333333331</v>
      </c>
      <c r="F466" s="278">
        <v>1111.3666666666666</v>
      </c>
      <c r="G466" s="278">
        <v>1084.7333333333331</v>
      </c>
      <c r="H466" s="278">
        <v>1167.7333333333331</v>
      </c>
      <c r="I466" s="278">
        <v>1194.3666666666668</v>
      </c>
      <c r="J466" s="278">
        <v>1209.2333333333331</v>
      </c>
      <c r="K466" s="276">
        <v>1179.5</v>
      </c>
      <c r="L466" s="276">
        <v>1138</v>
      </c>
      <c r="M466" s="276">
        <v>2.20174</v>
      </c>
    </row>
    <row r="467" spans="1:13">
      <c r="A467" s="267">
        <v>457</v>
      </c>
      <c r="B467" s="276" t="s">
        <v>552</v>
      </c>
      <c r="C467" s="276">
        <v>667.5</v>
      </c>
      <c r="D467" s="278">
        <v>664.81666666666661</v>
      </c>
      <c r="E467" s="278">
        <v>654.83333333333326</v>
      </c>
      <c r="F467" s="278">
        <v>642.16666666666663</v>
      </c>
      <c r="G467" s="278">
        <v>632.18333333333328</v>
      </c>
      <c r="H467" s="278">
        <v>677.48333333333323</v>
      </c>
      <c r="I467" s="278">
        <v>687.46666666666658</v>
      </c>
      <c r="J467" s="278">
        <v>700.13333333333321</v>
      </c>
      <c r="K467" s="276">
        <v>674.8</v>
      </c>
      <c r="L467" s="276">
        <v>652.15</v>
      </c>
      <c r="M467" s="276">
        <v>2.6693099999999998</v>
      </c>
    </row>
    <row r="468" spans="1:13">
      <c r="A468" s="267">
        <v>458</v>
      </c>
      <c r="B468" s="276" t="s">
        <v>548</v>
      </c>
      <c r="C468" s="276">
        <v>38.75</v>
      </c>
      <c r="D468" s="278">
        <v>38.68333333333333</v>
      </c>
      <c r="E468" s="278">
        <v>38.11666666666666</v>
      </c>
      <c r="F468" s="278">
        <v>37.483333333333327</v>
      </c>
      <c r="G468" s="278">
        <v>36.916666666666657</v>
      </c>
      <c r="H468" s="278">
        <v>39.316666666666663</v>
      </c>
      <c r="I468" s="278">
        <v>39.88333333333334</v>
      </c>
      <c r="J468" s="278">
        <v>40.516666666666666</v>
      </c>
      <c r="K468" s="276">
        <v>39.25</v>
      </c>
      <c r="L468" s="276">
        <v>38.049999999999997</v>
      </c>
      <c r="M468" s="276">
        <v>5.58432</v>
      </c>
    </row>
    <row r="469" spans="1:13">
      <c r="A469" s="267">
        <v>459</v>
      </c>
      <c r="B469" s="276" t="s">
        <v>549</v>
      </c>
      <c r="C469" s="276">
        <v>1059.8</v>
      </c>
      <c r="D469" s="278">
        <v>1068.9333333333334</v>
      </c>
      <c r="E469" s="278">
        <v>1044.8666666666668</v>
      </c>
      <c r="F469" s="278">
        <v>1029.9333333333334</v>
      </c>
      <c r="G469" s="278">
        <v>1005.8666666666668</v>
      </c>
      <c r="H469" s="278">
        <v>1083.8666666666668</v>
      </c>
      <c r="I469" s="278">
        <v>1107.9333333333334</v>
      </c>
      <c r="J469" s="278">
        <v>1122.8666666666668</v>
      </c>
      <c r="K469" s="276">
        <v>1093</v>
      </c>
      <c r="L469" s="276">
        <v>1054</v>
      </c>
      <c r="M469" s="276">
        <v>7.8100000000000003E-2</v>
      </c>
    </row>
    <row r="470" spans="1:13">
      <c r="A470" s="267">
        <v>460</v>
      </c>
      <c r="B470" s="276" t="s">
        <v>189</v>
      </c>
      <c r="C470" s="276">
        <v>1199.95</v>
      </c>
      <c r="D470" s="278">
        <v>1193.3500000000001</v>
      </c>
      <c r="E470" s="278">
        <v>1181.4000000000003</v>
      </c>
      <c r="F470" s="278">
        <v>1162.8500000000001</v>
      </c>
      <c r="G470" s="278">
        <v>1150.9000000000003</v>
      </c>
      <c r="H470" s="278">
        <v>1211.9000000000003</v>
      </c>
      <c r="I470" s="278">
        <v>1223.8500000000001</v>
      </c>
      <c r="J470" s="278">
        <v>1242.4000000000003</v>
      </c>
      <c r="K470" s="276">
        <v>1205.3</v>
      </c>
      <c r="L470" s="276">
        <v>1174.8</v>
      </c>
      <c r="M470" s="276">
        <v>20.796279999999999</v>
      </c>
    </row>
    <row r="471" spans="1:13">
      <c r="A471" s="267">
        <v>461</v>
      </c>
      <c r="B471" s="276" t="s">
        <v>190</v>
      </c>
      <c r="C471" s="276">
        <v>2576.9499999999998</v>
      </c>
      <c r="D471" s="278">
        <v>2571.6666666666665</v>
      </c>
      <c r="E471" s="278">
        <v>2544.583333333333</v>
      </c>
      <c r="F471" s="278">
        <v>2512.2166666666667</v>
      </c>
      <c r="G471" s="278">
        <v>2485.1333333333332</v>
      </c>
      <c r="H471" s="278">
        <v>2604.0333333333328</v>
      </c>
      <c r="I471" s="278">
        <v>2631.1166666666659</v>
      </c>
      <c r="J471" s="278">
        <v>2663.4833333333327</v>
      </c>
      <c r="K471" s="276">
        <v>2598.75</v>
      </c>
      <c r="L471" s="276">
        <v>2539.3000000000002</v>
      </c>
      <c r="M471" s="276">
        <v>4.0304399999999996</v>
      </c>
    </row>
    <row r="472" spans="1:13">
      <c r="A472" s="267">
        <v>462</v>
      </c>
      <c r="B472" s="276" t="s">
        <v>191</v>
      </c>
      <c r="C472" s="276">
        <v>312.7</v>
      </c>
      <c r="D472" s="278">
        <v>311.2833333333333</v>
      </c>
      <c r="E472" s="278">
        <v>308.21666666666658</v>
      </c>
      <c r="F472" s="278">
        <v>303.73333333333329</v>
      </c>
      <c r="G472" s="278">
        <v>300.66666666666657</v>
      </c>
      <c r="H472" s="278">
        <v>315.76666666666659</v>
      </c>
      <c r="I472" s="278">
        <v>318.83333333333331</v>
      </c>
      <c r="J472" s="278">
        <v>323.31666666666661</v>
      </c>
      <c r="K472" s="276">
        <v>314.35000000000002</v>
      </c>
      <c r="L472" s="276">
        <v>306.8</v>
      </c>
      <c r="M472" s="276">
        <v>5.2896700000000001</v>
      </c>
    </row>
    <row r="473" spans="1:13">
      <c r="A473" s="267">
        <v>463</v>
      </c>
      <c r="B473" s="276" t="s">
        <v>550</v>
      </c>
      <c r="C473" s="276">
        <v>654.75</v>
      </c>
      <c r="D473" s="278">
        <v>663.51666666666665</v>
      </c>
      <c r="E473" s="278">
        <v>643.23333333333335</v>
      </c>
      <c r="F473" s="278">
        <v>631.7166666666667</v>
      </c>
      <c r="G473" s="278">
        <v>611.43333333333339</v>
      </c>
      <c r="H473" s="278">
        <v>675.0333333333333</v>
      </c>
      <c r="I473" s="278">
        <v>695.31666666666661</v>
      </c>
      <c r="J473" s="278">
        <v>706.83333333333326</v>
      </c>
      <c r="K473" s="276">
        <v>683.8</v>
      </c>
      <c r="L473" s="276">
        <v>652</v>
      </c>
      <c r="M473" s="276">
        <v>3.7236799999999999</v>
      </c>
    </row>
    <row r="474" spans="1:13">
      <c r="A474" s="267">
        <v>464</v>
      </c>
      <c r="B474" s="244" t="s">
        <v>551</v>
      </c>
      <c r="C474" s="276">
        <v>7.75</v>
      </c>
      <c r="D474" s="278">
        <v>7.6166666666666671</v>
      </c>
      <c r="E474" s="278">
        <v>7.4333333333333345</v>
      </c>
      <c r="F474" s="278">
        <v>7.1166666666666671</v>
      </c>
      <c r="G474" s="278">
        <v>6.9333333333333345</v>
      </c>
      <c r="H474" s="278">
        <v>7.9333333333333345</v>
      </c>
      <c r="I474" s="278">
        <v>8.1166666666666671</v>
      </c>
      <c r="J474" s="278">
        <v>8.4333333333333336</v>
      </c>
      <c r="K474" s="276">
        <v>7.8</v>
      </c>
      <c r="L474" s="276">
        <v>7.3</v>
      </c>
      <c r="M474" s="276">
        <v>87.181870000000004</v>
      </c>
    </row>
    <row r="475" spans="1:13">
      <c r="A475" s="267">
        <v>465</v>
      </c>
      <c r="B475" s="244" t="s">
        <v>539</v>
      </c>
      <c r="C475" s="276">
        <v>5700.3</v>
      </c>
      <c r="D475" s="278">
        <v>5666.2666666666664</v>
      </c>
      <c r="E475" s="278">
        <v>5586.833333333333</v>
      </c>
      <c r="F475" s="278">
        <v>5473.3666666666668</v>
      </c>
      <c r="G475" s="278">
        <v>5393.9333333333334</v>
      </c>
      <c r="H475" s="278">
        <v>5779.7333333333327</v>
      </c>
      <c r="I475" s="278">
        <v>5859.166666666667</v>
      </c>
      <c r="J475" s="278">
        <v>5972.6333333333323</v>
      </c>
      <c r="K475" s="276">
        <v>5745.7</v>
      </c>
      <c r="L475" s="276">
        <v>5552.8</v>
      </c>
      <c r="M475" s="276">
        <v>3.3489999999999999E-2</v>
      </c>
    </row>
    <row r="476" spans="1:13">
      <c r="A476" s="267">
        <v>466</v>
      </c>
      <c r="B476" s="244" t="s">
        <v>541</v>
      </c>
      <c r="C476" s="276">
        <v>27.95</v>
      </c>
      <c r="D476" s="278">
        <v>28.099999999999998</v>
      </c>
      <c r="E476" s="278">
        <v>27.749999999999996</v>
      </c>
      <c r="F476" s="278">
        <v>27.549999999999997</v>
      </c>
      <c r="G476" s="278">
        <v>27.199999999999996</v>
      </c>
      <c r="H476" s="278">
        <v>28.299999999999997</v>
      </c>
      <c r="I476" s="278">
        <v>28.65</v>
      </c>
      <c r="J476" s="278">
        <v>28.849999999999998</v>
      </c>
      <c r="K476" s="276">
        <v>28.45</v>
      </c>
      <c r="L476" s="276">
        <v>27.9</v>
      </c>
      <c r="M476" s="276">
        <v>15.249129999999999</v>
      </c>
    </row>
    <row r="477" spans="1:13">
      <c r="A477" s="267">
        <v>467</v>
      </c>
      <c r="B477" s="244" t="s">
        <v>192</v>
      </c>
      <c r="C477" s="276">
        <v>465.7</v>
      </c>
      <c r="D477" s="278">
        <v>463.01666666666665</v>
      </c>
      <c r="E477" s="278">
        <v>455.23333333333329</v>
      </c>
      <c r="F477" s="278">
        <v>444.76666666666665</v>
      </c>
      <c r="G477" s="278">
        <v>436.98333333333329</v>
      </c>
      <c r="H477" s="278">
        <v>473.48333333333329</v>
      </c>
      <c r="I477" s="278">
        <v>481.26666666666659</v>
      </c>
      <c r="J477" s="278">
        <v>491.73333333333329</v>
      </c>
      <c r="K477" s="276">
        <v>470.8</v>
      </c>
      <c r="L477" s="276">
        <v>452.55</v>
      </c>
      <c r="M477" s="276">
        <v>28.717680000000001</v>
      </c>
    </row>
    <row r="478" spans="1:13">
      <c r="A478" s="267">
        <v>468</v>
      </c>
      <c r="B478" s="244" t="s">
        <v>540</v>
      </c>
      <c r="C478" s="276">
        <v>198.3</v>
      </c>
      <c r="D478" s="278">
        <v>199.16666666666666</v>
      </c>
      <c r="E478" s="278">
        <v>195.33333333333331</v>
      </c>
      <c r="F478" s="278">
        <v>192.36666666666665</v>
      </c>
      <c r="G478" s="278">
        <v>188.5333333333333</v>
      </c>
      <c r="H478" s="278">
        <v>202.13333333333333</v>
      </c>
      <c r="I478" s="278">
        <v>205.96666666666664</v>
      </c>
      <c r="J478" s="278">
        <v>208.93333333333334</v>
      </c>
      <c r="K478" s="276">
        <v>203</v>
      </c>
      <c r="L478" s="276">
        <v>196.2</v>
      </c>
      <c r="M478" s="276">
        <v>0.11293</v>
      </c>
    </row>
    <row r="479" spans="1:13">
      <c r="A479" s="267">
        <v>469</v>
      </c>
      <c r="B479" s="244" t="s">
        <v>193</v>
      </c>
      <c r="C479" s="276">
        <v>932.7</v>
      </c>
      <c r="D479" s="278">
        <v>928.86666666666667</v>
      </c>
      <c r="E479" s="278">
        <v>920.68333333333339</v>
      </c>
      <c r="F479" s="278">
        <v>908.66666666666674</v>
      </c>
      <c r="G479" s="278">
        <v>900.48333333333346</v>
      </c>
      <c r="H479" s="278">
        <v>940.88333333333333</v>
      </c>
      <c r="I479" s="278">
        <v>949.06666666666649</v>
      </c>
      <c r="J479" s="278">
        <v>961.08333333333326</v>
      </c>
      <c r="K479" s="276">
        <v>937.05</v>
      </c>
      <c r="L479" s="276">
        <v>916.85</v>
      </c>
      <c r="M479" s="276">
        <v>3.3134700000000001</v>
      </c>
    </row>
    <row r="480" spans="1:13">
      <c r="A480" s="267">
        <v>470</v>
      </c>
      <c r="B480" s="244" t="s">
        <v>553</v>
      </c>
      <c r="C480" s="276">
        <v>11.7</v>
      </c>
      <c r="D480" s="278">
        <v>11.766666666666666</v>
      </c>
      <c r="E480" s="278">
        <v>11.583333333333332</v>
      </c>
      <c r="F480" s="276">
        <v>11.466666666666667</v>
      </c>
      <c r="G480" s="278">
        <v>11.283333333333333</v>
      </c>
      <c r="H480" s="278">
        <v>11.883333333333331</v>
      </c>
      <c r="I480" s="276">
        <v>12.066666666666665</v>
      </c>
      <c r="J480" s="278">
        <v>12.18333333333333</v>
      </c>
      <c r="K480" s="278">
        <v>11.95</v>
      </c>
      <c r="L480" s="276">
        <v>11.65</v>
      </c>
      <c r="M480" s="278">
        <v>6.4295900000000001</v>
      </c>
    </row>
    <row r="481" spans="1:13">
      <c r="A481" s="267">
        <v>471</v>
      </c>
      <c r="B481" s="244" t="s">
        <v>554</v>
      </c>
      <c r="C481" s="276">
        <v>320.39999999999998</v>
      </c>
      <c r="D481" s="278">
        <v>321.40000000000003</v>
      </c>
      <c r="E481" s="278">
        <v>315.00000000000006</v>
      </c>
      <c r="F481" s="276">
        <v>309.60000000000002</v>
      </c>
      <c r="G481" s="278">
        <v>303.20000000000005</v>
      </c>
      <c r="H481" s="278">
        <v>326.80000000000007</v>
      </c>
      <c r="I481" s="276">
        <v>333.20000000000005</v>
      </c>
      <c r="J481" s="278">
        <v>338.60000000000008</v>
      </c>
      <c r="K481" s="278">
        <v>327.8</v>
      </c>
      <c r="L481" s="276">
        <v>316</v>
      </c>
      <c r="M481" s="278">
        <v>0.65417999999999998</v>
      </c>
    </row>
    <row r="482" spans="1:13">
      <c r="A482" s="267">
        <v>472</v>
      </c>
      <c r="B482" s="244" t="s">
        <v>194</v>
      </c>
      <c r="C482" s="244">
        <v>213.95</v>
      </c>
      <c r="D482" s="288">
        <v>213.98333333333335</v>
      </c>
      <c r="E482" s="288">
        <v>212.4666666666667</v>
      </c>
      <c r="F482" s="288">
        <v>210.98333333333335</v>
      </c>
      <c r="G482" s="288">
        <v>209.4666666666667</v>
      </c>
      <c r="H482" s="288">
        <v>215.4666666666667</v>
      </c>
      <c r="I482" s="288">
        <v>216.98333333333335</v>
      </c>
      <c r="J482" s="288">
        <v>218.4666666666667</v>
      </c>
      <c r="K482" s="288">
        <v>215.5</v>
      </c>
      <c r="L482" s="288">
        <v>212.5</v>
      </c>
      <c r="M482" s="288">
        <v>2.26945</v>
      </c>
    </row>
    <row r="483" spans="1:13">
      <c r="A483" s="267">
        <v>473</v>
      </c>
      <c r="B483" s="244" t="s">
        <v>3098</v>
      </c>
      <c r="C483" s="244">
        <v>30.9</v>
      </c>
      <c r="D483" s="288">
        <v>30.95</v>
      </c>
      <c r="E483" s="288">
        <v>30.7</v>
      </c>
      <c r="F483" s="288">
        <v>30.5</v>
      </c>
      <c r="G483" s="288">
        <v>30.25</v>
      </c>
      <c r="H483" s="288">
        <v>31.15</v>
      </c>
      <c r="I483" s="288">
        <v>31.4</v>
      </c>
      <c r="J483" s="288">
        <v>31.599999999999998</v>
      </c>
      <c r="K483" s="288">
        <v>31.2</v>
      </c>
      <c r="L483" s="288">
        <v>30.75</v>
      </c>
      <c r="M483" s="288">
        <v>5.1681999999999997</v>
      </c>
    </row>
    <row r="484" spans="1:13">
      <c r="A484" s="267">
        <v>474</v>
      </c>
      <c r="B484" s="244" t="s">
        <v>195</v>
      </c>
      <c r="C484" s="288">
        <v>4549.55</v>
      </c>
      <c r="D484" s="288">
        <v>4550.5333333333328</v>
      </c>
      <c r="E484" s="288">
        <v>4514.0666666666657</v>
      </c>
      <c r="F484" s="288">
        <v>4478.583333333333</v>
      </c>
      <c r="G484" s="288">
        <v>4442.1166666666659</v>
      </c>
      <c r="H484" s="288">
        <v>4586.0166666666655</v>
      </c>
      <c r="I484" s="288">
        <v>4622.4833333333327</v>
      </c>
      <c r="J484" s="288">
        <v>4657.9666666666653</v>
      </c>
      <c r="K484" s="288">
        <v>4587</v>
      </c>
      <c r="L484" s="288">
        <v>4515.05</v>
      </c>
      <c r="M484" s="288">
        <v>5.8270200000000001</v>
      </c>
    </row>
    <row r="485" spans="1:13">
      <c r="A485" s="267">
        <v>475</v>
      </c>
      <c r="B485" s="244" t="s">
        <v>196</v>
      </c>
      <c r="C485" s="288">
        <v>23.85</v>
      </c>
      <c r="D485" s="288">
        <v>23.966666666666669</v>
      </c>
      <c r="E485" s="288">
        <v>23.533333333333339</v>
      </c>
      <c r="F485" s="288">
        <v>23.216666666666669</v>
      </c>
      <c r="G485" s="288">
        <v>22.783333333333339</v>
      </c>
      <c r="H485" s="288">
        <v>24.283333333333339</v>
      </c>
      <c r="I485" s="288">
        <v>24.716666666666669</v>
      </c>
      <c r="J485" s="288">
        <v>25.033333333333339</v>
      </c>
      <c r="K485" s="288">
        <v>24.4</v>
      </c>
      <c r="L485" s="288">
        <v>23.65</v>
      </c>
      <c r="M485" s="288">
        <v>32.490180000000002</v>
      </c>
    </row>
    <row r="486" spans="1:13">
      <c r="A486" s="267">
        <v>476</v>
      </c>
      <c r="B486" s="244" t="s">
        <v>197</v>
      </c>
      <c r="C486" s="288">
        <v>417.05</v>
      </c>
      <c r="D486" s="288">
        <v>426.84999999999997</v>
      </c>
      <c r="E486" s="288">
        <v>404.19999999999993</v>
      </c>
      <c r="F486" s="288">
        <v>391.34999999999997</v>
      </c>
      <c r="G486" s="288">
        <v>368.69999999999993</v>
      </c>
      <c r="H486" s="288">
        <v>439.69999999999993</v>
      </c>
      <c r="I486" s="288">
        <v>462.34999999999991</v>
      </c>
      <c r="J486" s="288">
        <v>475.19999999999993</v>
      </c>
      <c r="K486" s="288">
        <v>449.5</v>
      </c>
      <c r="L486" s="288">
        <v>414</v>
      </c>
      <c r="M486" s="288">
        <v>165.12536</v>
      </c>
    </row>
    <row r="487" spans="1:13">
      <c r="A487" s="267">
        <v>477</v>
      </c>
      <c r="B487" s="244" t="s">
        <v>560</v>
      </c>
      <c r="C487" s="288">
        <v>1898.15</v>
      </c>
      <c r="D487" s="288">
        <v>1911.0333333333335</v>
      </c>
      <c r="E487" s="288">
        <v>1882.116666666667</v>
      </c>
      <c r="F487" s="288">
        <v>1866.0833333333335</v>
      </c>
      <c r="G487" s="288">
        <v>1837.166666666667</v>
      </c>
      <c r="H487" s="288">
        <v>1927.0666666666671</v>
      </c>
      <c r="I487" s="288">
        <v>1955.9833333333336</v>
      </c>
      <c r="J487" s="288">
        <v>1972.0166666666671</v>
      </c>
      <c r="K487" s="288">
        <v>1939.95</v>
      </c>
      <c r="L487" s="288">
        <v>1895</v>
      </c>
      <c r="M487" s="288">
        <v>0.2235</v>
      </c>
    </row>
    <row r="488" spans="1:13">
      <c r="A488" s="267">
        <v>478</v>
      </c>
      <c r="B488" s="244" t="s">
        <v>561</v>
      </c>
      <c r="C488" s="288">
        <v>26.95</v>
      </c>
      <c r="D488" s="288">
        <v>26.983333333333334</v>
      </c>
      <c r="E488" s="288">
        <v>26.766666666666669</v>
      </c>
      <c r="F488" s="288">
        <v>26.583333333333336</v>
      </c>
      <c r="G488" s="288">
        <v>26.366666666666671</v>
      </c>
      <c r="H488" s="288">
        <v>27.166666666666668</v>
      </c>
      <c r="I488" s="288">
        <v>27.383333333333336</v>
      </c>
      <c r="J488" s="288">
        <v>27.566666666666666</v>
      </c>
      <c r="K488" s="288">
        <v>27.2</v>
      </c>
      <c r="L488" s="288">
        <v>26.8</v>
      </c>
      <c r="M488" s="288">
        <v>12.762409999999999</v>
      </c>
    </row>
    <row r="489" spans="1:13">
      <c r="A489" s="267">
        <v>479</v>
      </c>
      <c r="B489" s="244" t="s">
        <v>285</v>
      </c>
      <c r="C489" s="288">
        <v>286.60000000000002</v>
      </c>
      <c r="D489" s="288">
        <v>287.5333333333333</v>
      </c>
      <c r="E489" s="288">
        <v>284.11666666666662</v>
      </c>
      <c r="F489" s="288">
        <v>281.63333333333333</v>
      </c>
      <c r="G489" s="288">
        <v>278.21666666666664</v>
      </c>
      <c r="H489" s="288">
        <v>290.01666666666659</v>
      </c>
      <c r="I489" s="288">
        <v>293.43333333333334</v>
      </c>
      <c r="J489" s="288">
        <v>295.91666666666657</v>
      </c>
      <c r="K489" s="288">
        <v>290.95</v>
      </c>
      <c r="L489" s="288">
        <v>285.05</v>
      </c>
      <c r="M489" s="288">
        <v>0.50371999999999995</v>
      </c>
    </row>
    <row r="490" spans="1:13">
      <c r="A490" s="267">
        <v>480</v>
      </c>
      <c r="B490" s="244" t="s">
        <v>563</v>
      </c>
      <c r="C490" s="288">
        <v>672.15</v>
      </c>
      <c r="D490" s="288">
        <v>672.76666666666665</v>
      </c>
      <c r="E490" s="288">
        <v>661.63333333333333</v>
      </c>
      <c r="F490" s="288">
        <v>651.11666666666667</v>
      </c>
      <c r="G490" s="288">
        <v>639.98333333333335</v>
      </c>
      <c r="H490" s="288">
        <v>683.2833333333333</v>
      </c>
      <c r="I490" s="288">
        <v>694.41666666666652</v>
      </c>
      <c r="J490" s="288">
        <v>704.93333333333328</v>
      </c>
      <c r="K490" s="288">
        <v>683.9</v>
      </c>
      <c r="L490" s="288">
        <v>662.25</v>
      </c>
      <c r="M490" s="288">
        <v>5.3383000000000003</v>
      </c>
    </row>
    <row r="491" spans="1:13">
      <c r="A491" s="267">
        <v>481</v>
      </c>
      <c r="B491" s="244" t="s">
        <v>564</v>
      </c>
      <c r="C491" s="288">
        <v>1448.95</v>
      </c>
      <c r="D491" s="288">
        <v>1458.3333333333333</v>
      </c>
      <c r="E491" s="288">
        <v>1432.6666666666665</v>
      </c>
      <c r="F491" s="288">
        <v>1416.3833333333332</v>
      </c>
      <c r="G491" s="288">
        <v>1390.7166666666665</v>
      </c>
      <c r="H491" s="288">
        <v>1474.6166666666666</v>
      </c>
      <c r="I491" s="288">
        <v>1500.2833333333331</v>
      </c>
      <c r="J491" s="288">
        <v>1516.5666666666666</v>
      </c>
      <c r="K491" s="288">
        <v>1484</v>
      </c>
      <c r="L491" s="288">
        <v>1442.05</v>
      </c>
      <c r="M491" s="288">
        <v>0.45238</v>
      </c>
    </row>
    <row r="492" spans="1:13">
      <c r="A492" s="267">
        <v>482</v>
      </c>
      <c r="B492" s="244" t="s">
        <v>2780</v>
      </c>
      <c r="C492" s="288">
        <v>881.85</v>
      </c>
      <c r="D492" s="288">
        <v>886.41666666666663</v>
      </c>
      <c r="E492" s="288">
        <v>875.43333333333328</v>
      </c>
      <c r="F492" s="288">
        <v>869.01666666666665</v>
      </c>
      <c r="G492" s="288">
        <v>858.0333333333333</v>
      </c>
      <c r="H492" s="288">
        <v>892.83333333333326</v>
      </c>
      <c r="I492" s="288">
        <v>903.81666666666661</v>
      </c>
      <c r="J492" s="288">
        <v>910.23333333333323</v>
      </c>
      <c r="K492" s="288">
        <v>897.4</v>
      </c>
      <c r="L492" s="288">
        <v>880</v>
      </c>
      <c r="M492" s="288">
        <v>4.777E-2</v>
      </c>
    </row>
    <row r="493" spans="1:13">
      <c r="A493" s="267">
        <v>483</v>
      </c>
      <c r="B493" s="244" t="s">
        <v>284</v>
      </c>
      <c r="C493" s="288">
        <v>171</v>
      </c>
      <c r="D493" s="288">
        <v>170.63333333333335</v>
      </c>
      <c r="E493" s="288">
        <v>169.41666666666671</v>
      </c>
      <c r="F493" s="288">
        <v>167.83333333333337</v>
      </c>
      <c r="G493" s="288">
        <v>166.61666666666673</v>
      </c>
      <c r="H493" s="288">
        <v>172.2166666666667</v>
      </c>
      <c r="I493" s="288">
        <v>173.43333333333334</v>
      </c>
      <c r="J493" s="288">
        <v>175.01666666666668</v>
      </c>
      <c r="K493" s="288">
        <v>171.85</v>
      </c>
      <c r="L493" s="288">
        <v>169.05</v>
      </c>
      <c r="M493" s="288">
        <v>1.6111599999999999</v>
      </c>
    </row>
    <row r="494" spans="1:13">
      <c r="A494" s="267">
        <v>484</v>
      </c>
      <c r="B494" s="244" t="s">
        <v>565</v>
      </c>
      <c r="C494" s="288">
        <v>1158</v>
      </c>
      <c r="D494" s="288">
        <v>1166.5333333333333</v>
      </c>
      <c r="E494" s="288">
        <v>1141.4666666666667</v>
      </c>
      <c r="F494" s="288">
        <v>1124.9333333333334</v>
      </c>
      <c r="G494" s="288">
        <v>1099.8666666666668</v>
      </c>
      <c r="H494" s="288">
        <v>1183.0666666666666</v>
      </c>
      <c r="I494" s="288">
        <v>1208.1333333333332</v>
      </c>
      <c r="J494" s="288">
        <v>1224.6666666666665</v>
      </c>
      <c r="K494" s="288">
        <v>1191.5999999999999</v>
      </c>
      <c r="L494" s="288">
        <v>1150</v>
      </c>
      <c r="M494" s="288">
        <v>1.17519</v>
      </c>
    </row>
    <row r="495" spans="1:13">
      <c r="A495" s="267">
        <v>485</v>
      </c>
      <c r="B495" s="244" t="s">
        <v>556</v>
      </c>
      <c r="C495" s="288">
        <v>271.75</v>
      </c>
      <c r="D495" s="288">
        <v>272.58333333333331</v>
      </c>
      <c r="E495" s="288">
        <v>269.26666666666665</v>
      </c>
      <c r="F495" s="288">
        <v>266.78333333333336</v>
      </c>
      <c r="G495" s="288">
        <v>263.4666666666667</v>
      </c>
      <c r="H495" s="288">
        <v>275.06666666666661</v>
      </c>
      <c r="I495" s="288">
        <v>278.38333333333333</v>
      </c>
      <c r="J495" s="288">
        <v>280.86666666666656</v>
      </c>
      <c r="K495" s="288">
        <v>275.89999999999998</v>
      </c>
      <c r="L495" s="288">
        <v>270.10000000000002</v>
      </c>
      <c r="M495" s="288">
        <v>1.8254999999999999</v>
      </c>
    </row>
    <row r="496" spans="1:13">
      <c r="A496" s="267">
        <v>486</v>
      </c>
      <c r="B496" s="244" t="s">
        <v>555</v>
      </c>
      <c r="C496" s="288">
        <v>1929.5</v>
      </c>
      <c r="D496" s="288">
        <v>1935.1333333333332</v>
      </c>
      <c r="E496" s="288">
        <v>1920.2666666666664</v>
      </c>
      <c r="F496" s="288">
        <v>1911.0333333333333</v>
      </c>
      <c r="G496" s="288">
        <v>1896.1666666666665</v>
      </c>
      <c r="H496" s="288">
        <v>1944.3666666666663</v>
      </c>
      <c r="I496" s="288">
        <v>1959.2333333333331</v>
      </c>
      <c r="J496" s="288">
        <v>1968.4666666666662</v>
      </c>
      <c r="K496" s="288">
        <v>1950</v>
      </c>
      <c r="L496" s="288">
        <v>1925.9</v>
      </c>
      <c r="M496" s="288">
        <v>0.36041000000000001</v>
      </c>
    </row>
    <row r="497" spans="1:13">
      <c r="A497" s="267">
        <v>487</v>
      </c>
      <c r="B497" s="244" t="s">
        <v>199</v>
      </c>
      <c r="C497" s="288">
        <v>710</v>
      </c>
      <c r="D497" s="288">
        <v>716.56666666666661</v>
      </c>
      <c r="E497" s="288">
        <v>699.93333333333317</v>
      </c>
      <c r="F497" s="288">
        <v>689.86666666666656</v>
      </c>
      <c r="G497" s="288">
        <v>673.23333333333312</v>
      </c>
      <c r="H497" s="288">
        <v>726.63333333333321</v>
      </c>
      <c r="I497" s="288">
        <v>743.26666666666665</v>
      </c>
      <c r="J497" s="288">
        <v>753.33333333333326</v>
      </c>
      <c r="K497" s="288">
        <v>733.2</v>
      </c>
      <c r="L497" s="288">
        <v>706.5</v>
      </c>
      <c r="M497" s="288">
        <v>32.40943</v>
      </c>
    </row>
    <row r="498" spans="1:13">
      <c r="A498" s="267">
        <v>488</v>
      </c>
      <c r="B498" s="244" t="s">
        <v>557</v>
      </c>
      <c r="C498" s="288">
        <v>150.65</v>
      </c>
      <c r="D498" s="288">
        <v>151.18333333333334</v>
      </c>
      <c r="E498" s="288">
        <v>149.41666666666669</v>
      </c>
      <c r="F498" s="288">
        <v>148.18333333333334</v>
      </c>
      <c r="G498" s="288">
        <v>146.41666666666669</v>
      </c>
      <c r="H498" s="288">
        <v>152.41666666666669</v>
      </c>
      <c r="I498" s="288">
        <v>154.18333333333334</v>
      </c>
      <c r="J498" s="288">
        <v>155.41666666666669</v>
      </c>
      <c r="K498" s="288">
        <v>152.94999999999999</v>
      </c>
      <c r="L498" s="288">
        <v>149.94999999999999</v>
      </c>
      <c r="M498" s="288">
        <v>0.38962000000000002</v>
      </c>
    </row>
    <row r="499" spans="1:13">
      <c r="A499" s="267">
        <v>489</v>
      </c>
      <c r="B499" s="244" t="s">
        <v>558</v>
      </c>
      <c r="C499" s="288">
        <v>3412.9</v>
      </c>
      <c r="D499" s="288">
        <v>3409.15</v>
      </c>
      <c r="E499" s="288">
        <v>3391.75</v>
      </c>
      <c r="F499" s="288">
        <v>3370.6</v>
      </c>
      <c r="G499" s="288">
        <v>3353.2</v>
      </c>
      <c r="H499" s="288">
        <v>3430.3</v>
      </c>
      <c r="I499" s="288">
        <v>3447.7000000000007</v>
      </c>
      <c r="J499" s="288">
        <v>3468.8500000000004</v>
      </c>
      <c r="K499" s="288">
        <v>3426.55</v>
      </c>
      <c r="L499" s="288">
        <v>3388</v>
      </c>
      <c r="M499" s="288">
        <v>0.28799999999999998</v>
      </c>
    </row>
    <row r="500" spans="1:13">
      <c r="A500" s="267">
        <v>490</v>
      </c>
      <c r="B500" s="244" t="s">
        <v>562</v>
      </c>
      <c r="C500" s="288">
        <v>770.3</v>
      </c>
      <c r="D500" s="288">
        <v>773.4</v>
      </c>
      <c r="E500" s="288">
        <v>758.9</v>
      </c>
      <c r="F500" s="288">
        <v>747.5</v>
      </c>
      <c r="G500" s="288">
        <v>733</v>
      </c>
      <c r="H500" s="288">
        <v>784.8</v>
      </c>
      <c r="I500" s="288">
        <v>799.3</v>
      </c>
      <c r="J500" s="288">
        <v>810.69999999999993</v>
      </c>
      <c r="K500" s="288">
        <v>787.9</v>
      </c>
      <c r="L500" s="288">
        <v>762</v>
      </c>
      <c r="M500" s="288">
        <v>0.36180000000000001</v>
      </c>
    </row>
    <row r="501" spans="1:13">
      <c r="A501" s="267">
        <v>491</v>
      </c>
      <c r="B501" s="244" t="s">
        <v>566</v>
      </c>
      <c r="C501" s="288">
        <v>4842.2</v>
      </c>
      <c r="D501" s="288">
        <v>4838.4666666666662</v>
      </c>
      <c r="E501" s="288">
        <v>4798.7333333333327</v>
      </c>
      <c r="F501" s="288">
        <v>4755.2666666666664</v>
      </c>
      <c r="G501" s="288">
        <v>4715.5333333333328</v>
      </c>
      <c r="H501" s="288">
        <v>4881.9333333333325</v>
      </c>
      <c r="I501" s="288">
        <v>4921.6666666666661</v>
      </c>
      <c r="J501" s="288">
        <v>4965.1333333333323</v>
      </c>
      <c r="K501" s="288">
        <v>4878.2</v>
      </c>
      <c r="L501" s="288">
        <v>4795</v>
      </c>
      <c r="M501" s="288">
        <v>1.192E-2</v>
      </c>
    </row>
    <row r="502" spans="1:13">
      <c r="A502" s="267">
        <v>492</v>
      </c>
      <c r="B502" s="244" t="s">
        <v>567</v>
      </c>
      <c r="C502" s="288">
        <v>101.3</v>
      </c>
      <c r="D502" s="288">
        <v>101.91666666666667</v>
      </c>
      <c r="E502" s="288">
        <v>99.483333333333348</v>
      </c>
      <c r="F502" s="288">
        <v>97.666666666666671</v>
      </c>
      <c r="G502" s="288">
        <v>95.233333333333348</v>
      </c>
      <c r="H502" s="288">
        <v>103.73333333333335</v>
      </c>
      <c r="I502" s="288">
        <v>106.16666666666666</v>
      </c>
      <c r="J502" s="288">
        <v>107.98333333333335</v>
      </c>
      <c r="K502" s="288">
        <v>104.35</v>
      </c>
      <c r="L502" s="288">
        <v>100.1</v>
      </c>
      <c r="M502" s="288">
        <v>8.7706300000000006</v>
      </c>
    </row>
    <row r="503" spans="1:13">
      <c r="A503" s="267">
        <v>493</v>
      </c>
      <c r="B503" s="244" t="s">
        <v>568</v>
      </c>
      <c r="C503" s="288">
        <v>67.400000000000006</v>
      </c>
      <c r="D503" s="288">
        <v>66.95</v>
      </c>
      <c r="E503" s="288">
        <v>64.150000000000006</v>
      </c>
      <c r="F503" s="288">
        <v>60.900000000000006</v>
      </c>
      <c r="G503" s="288">
        <v>58.100000000000009</v>
      </c>
      <c r="H503" s="288">
        <v>70.2</v>
      </c>
      <c r="I503" s="288">
        <v>72.999999999999986</v>
      </c>
      <c r="J503" s="288">
        <v>76.25</v>
      </c>
      <c r="K503" s="288">
        <v>69.75</v>
      </c>
      <c r="L503" s="288">
        <v>63.7</v>
      </c>
      <c r="M503" s="288">
        <v>9.9525799999999993</v>
      </c>
    </row>
    <row r="504" spans="1:13">
      <c r="A504" s="267">
        <v>494</v>
      </c>
      <c r="B504" s="244" t="s">
        <v>2851</v>
      </c>
      <c r="C504" s="288">
        <v>372.3</v>
      </c>
      <c r="D504" s="288">
        <v>373</v>
      </c>
      <c r="E504" s="288">
        <v>369.15</v>
      </c>
      <c r="F504" s="288">
        <v>366</v>
      </c>
      <c r="G504" s="288">
        <v>362.15</v>
      </c>
      <c r="H504" s="288">
        <v>376.15</v>
      </c>
      <c r="I504" s="288">
        <v>380</v>
      </c>
      <c r="J504" s="288">
        <v>383.15</v>
      </c>
      <c r="K504" s="288">
        <v>376.85</v>
      </c>
      <c r="L504" s="288">
        <v>369.85</v>
      </c>
      <c r="M504" s="288">
        <v>2.90116</v>
      </c>
    </row>
    <row r="505" spans="1:13">
      <c r="A505" s="267">
        <v>495</v>
      </c>
      <c r="B505" s="244" t="s">
        <v>569</v>
      </c>
      <c r="C505" s="288">
        <v>2038.6</v>
      </c>
      <c r="D505" s="288">
        <v>2053.0166666666664</v>
      </c>
      <c r="E505" s="288">
        <v>2016.583333333333</v>
      </c>
      <c r="F505" s="288">
        <v>1994.5666666666666</v>
      </c>
      <c r="G505" s="288">
        <v>1958.1333333333332</v>
      </c>
      <c r="H505" s="288">
        <v>2075.0333333333328</v>
      </c>
      <c r="I505" s="288">
        <v>2111.4666666666662</v>
      </c>
      <c r="J505" s="288">
        <v>2133.4833333333327</v>
      </c>
      <c r="K505" s="288">
        <v>2089.4499999999998</v>
      </c>
      <c r="L505" s="288">
        <v>2031</v>
      </c>
      <c r="M505" s="288">
        <v>0.72780999999999996</v>
      </c>
    </row>
    <row r="506" spans="1:13">
      <c r="A506" s="267">
        <v>496</v>
      </c>
      <c r="B506" s="244" t="s">
        <v>200</v>
      </c>
      <c r="C506" s="288">
        <v>335.65</v>
      </c>
      <c r="D506" s="288">
        <v>335.91666666666663</v>
      </c>
      <c r="E506" s="288">
        <v>332.38333333333327</v>
      </c>
      <c r="F506" s="288">
        <v>329.11666666666662</v>
      </c>
      <c r="G506" s="288">
        <v>325.58333333333326</v>
      </c>
      <c r="H506" s="288">
        <v>339.18333333333328</v>
      </c>
      <c r="I506" s="288">
        <v>342.71666666666658</v>
      </c>
      <c r="J506" s="288">
        <v>345.98333333333329</v>
      </c>
      <c r="K506" s="288">
        <v>339.45</v>
      </c>
      <c r="L506" s="288">
        <v>332.65</v>
      </c>
      <c r="M506" s="288">
        <v>47.577979999999997</v>
      </c>
    </row>
    <row r="507" spans="1:13">
      <c r="A507" s="267">
        <v>497</v>
      </c>
      <c r="B507" s="244" t="s">
        <v>570</v>
      </c>
      <c r="C507" s="288">
        <v>290.89999999999998</v>
      </c>
      <c r="D507" s="288">
        <v>296.25</v>
      </c>
      <c r="E507" s="288">
        <v>284.64999999999998</v>
      </c>
      <c r="F507" s="288">
        <v>278.39999999999998</v>
      </c>
      <c r="G507" s="288">
        <v>266.79999999999995</v>
      </c>
      <c r="H507" s="288">
        <v>302.5</v>
      </c>
      <c r="I507" s="288">
        <v>314.10000000000002</v>
      </c>
      <c r="J507" s="288">
        <v>320.35000000000002</v>
      </c>
      <c r="K507" s="288">
        <v>307.85000000000002</v>
      </c>
      <c r="L507" s="288">
        <v>290</v>
      </c>
      <c r="M507" s="288">
        <v>8.3449100000000005</v>
      </c>
    </row>
    <row r="508" spans="1:13">
      <c r="A508" s="267">
        <v>498</v>
      </c>
      <c r="B508" s="244" t="s">
        <v>202</v>
      </c>
      <c r="C508" s="288">
        <v>182.05</v>
      </c>
      <c r="D508" s="288">
        <v>184.5</v>
      </c>
      <c r="E508" s="288">
        <v>178.25</v>
      </c>
      <c r="F508" s="288">
        <v>174.45</v>
      </c>
      <c r="G508" s="288">
        <v>168.2</v>
      </c>
      <c r="H508" s="288">
        <v>188.3</v>
      </c>
      <c r="I508" s="288">
        <v>194.55</v>
      </c>
      <c r="J508" s="288">
        <v>198.35000000000002</v>
      </c>
      <c r="K508" s="288">
        <v>190.75</v>
      </c>
      <c r="L508" s="288">
        <v>180.7</v>
      </c>
      <c r="M508" s="288">
        <v>291.30333999999999</v>
      </c>
    </row>
    <row r="509" spans="1:13">
      <c r="A509" s="267">
        <v>499</v>
      </c>
      <c r="B509" s="244" t="s">
        <v>571</v>
      </c>
      <c r="C509" s="288">
        <v>177.15</v>
      </c>
      <c r="D509" s="288">
        <v>176.96666666666667</v>
      </c>
      <c r="E509" s="288">
        <v>174.18333333333334</v>
      </c>
      <c r="F509" s="288">
        <v>171.21666666666667</v>
      </c>
      <c r="G509" s="288">
        <v>168.43333333333334</v>
      </c>
      <c r="H509" s="288">
        <v>179.93333333333334</v>
      </c>
      <c r="I509" s="288">
        <v>182.7166666666667</v>
      </c>
      <c r="J509" s="288">
        <v>185.68333333333334</v>
      </c>
      <c r="K509" s="288">
        <v>179.75</v>
      </c>
      <c r="L509" s="288">
        <v>174</v>
      </c>
      <c r="M509" s="288">
        <v>1.0128699999999999</v>
      </c>
    </row>
    <row r="510" spans="1:13">
      <c r="A510" s="267">
        <v>500</v>
      </c>
      <c r="B510" s="244" t="s">
        <v>572</v>
      </c>
      <c r="C510" s="288">
        <v>1760.6</v>
      </c>
      <c r="D510" s="288">
        <v>1774.1833333333334</v>
      </c>
      <c r="E510" s="288">
        <v>1738.4166666666667</v>
      </c>
      <c r="F510" s="288">
        <v>1716.2333333333333</v>
      </c>
      <c r="G510" s="288">
        <v>1680.4666666666667</v>
      </c>
      <c r="H510" s="288">
        <v>1796.3666666666668</v>
      </c>
      <c r="I510" s="288">
        <v>1832.1333333333332</v>
      </c>
      <c r="J510" s="288">
        <v>1854.3166666666668</v>
      </c>
      <c r="K510" s="288">
        <v>1809.95</v>
      </c>
      <c r="L510" s="288">
        <v>1752</v>
      </c>
      <c r="M510" s="288">
        <v>0.26841999999999999</v>
      </c>
    </row>
    <row r="511" spans="1:13">
      <c r="A511" s="267"/>
      <c r="B511" s="244"/>
      <c r="C511" s="288"/>
      <c r="D511" s="288"/>
      <c r="E511" s="288"/>
      <c r="F511" s="288"/>
      <c r="G511" s="288"/>
      <c r="H511" s="288"/>
      <c r="I511" s="288"/>
      <c r="J511" s="288"/>
      <c r="K511" s="288"/>
      <c r="L511" s="288"/>
      <c r="M511" s="288"/>
    </row>
    <row r="512" spans="1:13">
      <c r="A512" s="267"/>
    </row>
    <row r="513" spans="1:1">
      <c r="A513" s="267"/>
    </row>
    <row r="514" spans="1:1">
      <c r="A514" s="291"/>
    </row>
    <row r="515" spans="1:1">
      <c r="A515" s="291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3"/>
    </row>
    <row r="522" spans="1:1">
      <c r="A522" s="270"/>
    </row>
    <row r="523" spans="1:1">
      <c r="A523" s="293"/>
    </row>
    <row r="524" spans="1:1">
      <c r="A524" s="293"/>
    </row>
    <row r="525" spans="1:1">
      <c r="A525" s="294" t="s">
        <v>288</v>
      </c>
    </row>
    <row r="526" spans="1:1">
      <c r="A526" s="295" t="s">
        <v>203</v>
      </c>
    </row>
    <row r="527" spans="1:1">
      <c r="A527" s="295" t="s">
        <v>204</v>
      </c>
    </row>
    <row r="528" spans="1:1">
      <c r="A528" s="295" t="s">
        <v>205</v>
      </c>
    </row>
    <row r="529" spans="1:1">
      <c r="A529" s="295" t="s">
        <v>206</v>
      </c>
    </row>
    <row r="530" spans="1:1">
      <c r="A530" s="295" t="s">
        <v>207</v>
      </c>
    </row>
    <row r="531" spans="1:1">
      <c r="A531" s="296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0" t="s">
        <v>208</v>
      </c>
    </row>
    <row r="537" spans="1:1">
      <c r="A537" s="293" t="s">
        <v>209</v>
      </c>
    </row>
    <row r="538" spans="1:1">
      <c r="A538" s="293" t="s">
        <v>210</v>
      </c>
    </row>
    <row r="539" spans="1:1">
      <c r="A539" s="293" t="s">
        <v>211</v>
      </c>
    </row>
    <row r="540" spans="1:1">
      <c r="A540" s="297" t="s">
        <v>212</v>
      </c>
    </row>
    <row r="541" spans="1:1">
      <c r="A541" s="297" t="s">
        <v>213</v>
      </c>
    </row>
    <row r="542" spans="1:1">
      <c r="A542" s="297" t="s">
        <v>214</v>
      </c>
    </row>
    <row r="543" spans="1:1">
      <c r="A543" s="297" t="s">
        <v>215</v>
      </c>
    </row>
    <row r="544" spans="1:1">
      <c r="A544" s="297" t="s">
        <v>216</v>
      </c>
    </row>
    <row r="545" spans="1:1">
      <c r="A545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59"/>
      <c r="B5" s="559"/>
      <c r="C5" s="560"/>
      <c r="D5" s="560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61" t="s">
        <v>574</v>
      </c>
      <c r="C7" s="561"/>
      <c r="D7" s="261">
        <f>Main!B10</f>
        <v>44139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44138</v>
      </c>
      <c r="B10" s="266">
        <v>538778</v>
      </c>
      <c r="C10" s="267" t="s">
        <v>3697</v>
      </c>
      <c r="D10" s="267" t="s">
        <v>3698</v>
      </c>
      <c r="E10" s="267" t="s">
        <v>583</v>
      </c>
      <c r="F10" s="380">
        <v>50000</v>
      </c>
      <c r="G10" s="266">
        <v>29.79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44138</v>
      </c>
      <c r="B11" s="266">
        <v>538778</v>
      </c>
      <c r="C11" s="267" t="s">
        <v>3697</v>
      </c>
      <c r="D11" s="267" t="s">
        <v>3699</v>
      </c>
      <c r="E11" s="267" t="s">
        <v>584</v>
      </c>
      <c r="F11" s="380">
        <v>49967</v>
      </c>
      <c r="G11" s="266">
        <v>29.8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44138</v>
      </c>
      <c r="B12" s="266">
        <v>538778</v>
      </c>
      <c r="C12" s="267" t="s">
        <v>3697</v>
      </c>
      <c r="D12" s="267" t="s">
        <v>3698</v>
      </c>
      <c r="E12" s="267" t="s">
        <v>584</v>
      </c>
      <c r="F12" s="380">
        <v>50000</v>
      </c>
      <c r="G12" s="266">
        <v>29.8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44138</v>
      </c>
      <c r="B13" s="266">
        <v>538778</v>
      </c>
      <c r="C13" s="267" t="s">
        <v>3697</v>
      </c>
      <c r="D13" s="267" t="s">
        <v>3700</v>
      </c>
      <c r="E13" s="267" t="s">
        <v>583</v>
      </c>
      <c r="F13" s="380">
        <v>52503</v>
      </c>
      <c r="G13" s="266">
        <v>29.8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44138</v>
      </c>
      <c r="B14" s="266">
        <v>538881</v>
      </c>
      <c r="C14" s="267" t="s">
        <v>3701</v>
      </c>
      <c r="D14" s="267" t="s">
        <v>3702</v>
      </c>
      <c r="E14" s="267" t="s">
        <v>583</v>
      </c>
      <c r="F14" s="380">
        <v>204800</v>
      </c>
      <c r="G14" s="266">
        <v>10.92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44138</v>
      </c>
      <c r="B15" s="266">
        <v>538881</v>
      </c>
      <c r="C15" s="267" t="s">
        <v>3701</v>
      </c>
      <c r="D15" s="267" t="s">
        <v>3703</v>
      </c>
      <c r="E15" s="267" t="s">
        <v>584</v>
      </c>
      <c r="F15" s="380">
        <v>199977</v>
      </c>
      <c r="G15" s="266">
        <v>10.92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44138</v>
      </c>
      <c r="B16" s="266">
        <v>540152</v>
      </c>
      <c r="C16" s="267" t="s">
        <v>3704</v>
      </c>
      <c r="D16" s="267" t="s">
        <v>3705</v>
      </c>
      <c r="E16" s="267" t="s">
        <v>583</v>
      </c>
      <c r="F16" s="380">
        <v>132000</v>
      </c>
      <c r="G16" s="266">
        <v>6.01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44138</v>
      </c>
      <c r="B17" s="266">
        <v>539679</v>
      </c>
      <c r="C17" s="267" t="s">
        <v>3706</v>
      </c>
      <c r="D17" s="267" t="s">
        <v>3707</v>
      </c>
      <c r="E17" s="267" t="s">
        <v>584</v>
      </c>
      <c r="F17" s="380">
        <v>30763</v>
      </c>
      <c r="G17" s="266">
        <v>10.5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44138</v>
      </c>
      <c r="B18" s="266">
        <v>539767</v>
      </c>
      <c r="C18" s="267" t="s">
        <v>3708</v>
      </c>
      <c r="D18" s="267" t="s">
        <v>3709</v>
      </c>
      <c r="E18" s="267" t="s">
        <v>583</v>
      </c>
      <c r="F18" s="380">
        <v>17000</v>
      </c>
      <c r="G18" s="266">
        <v>21.95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44138</v>
      </c>
      <c r="B19" s="266">
        <v>540198</v>
      </c>
      <c r="C19" s="267" t="s">
        <v>3710</v>
      </c>
      <c r="D19" s="267" t="s">
        <v>3711</v>
      </c>
      <c r="E19" s="267" t="s">
        <v>584</v>
      </c>
      <c r="F19" s="380">
        <v>37072</v>
      </c>
      <c r="G19" s="266">
        <v>39.549999999999997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44138</v>
      </c>
      <c r="B20" s="266">
        <v>519191</v>
      </c>
      <c r="C20" s="267" t="s">
        <v>3712</v>
      </c>
      <c r="D20" s="267" t="s">
        <v>3713</v>
      </c>
      <c r="E20" s="267" t="s">
        <v>583</v>
      </c>
      <c r="F20" s="380">
        <v>25400</v>
      </c>
      <c r="G20" s="266">
        <v>14.6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44138</v>
      </c>
      <c r="B21" s="266">
        <v>513472</v>
      </c>
      <c r="C21" s="267" t="s">
        <v>3680</v>
      </c>
      <c r="D21" s="267" t="s">
        <v>3681</v>
      </c>
      <c r="E21" s="267" t="s">
        <v>584</v>
      </c>
      <c r="F21" s="380">
        <v>50000</v>
      </c>
      <c r="G21" s="266">
        <v>19.5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44138</v>
      </c>
      <c r="B22" s="266">
        <v>519367</v>
      </c>
      <c r="C22" s="267" t="s">
        <v>3714</v>
      </c>
      <c r="D22" s="267" t="s">
        <v>3715</v>
      </c>
      <c r="E22" s="267" t="s">
        <v>583</v>
      </c>
      <c r="F22" s="380">
        <v>1000</v>
      </c>
      <c r="G22" s="266">
        <v>273.45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44138</v>
      </c>
      <c r="B23" s="266">
        <v>541445</v>
      </c>
      <c r="C23" s="267" t="s">
        <v>3716</v>
      </c>
      <c r="D23" s="267" t="s">
        <v>3717</v>
      </c>
      <c r="E23" s="267" t="s">
        <v>584</v>
      </c>
      <c r="F23" s="380">
        <v>44000</v>
      </c>
      <c r="G23" s="266">
        <v>40.25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44138</v>
      </c>
      <c r="B24" s="266">
        <v>541445</v>
      </c>
      <c r="C24" s="267" t="s">
        <v>3716</v>
      </c>
      <c r="D24" s="267" t="s">
        <v>3682</v>
      </c>
      <c r="E24" s="267" t="s">
        <v>583</v>
      </c>
      <c r="F24" s="380">
        <v>64000</v>
      </c>
      <c r="G24" s="266">
        <v>40.25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44138</v>
      </c>
      <c r="B25" s="266" t="s">
        <v>3162</v>
      </c>
      <c r="C25" s="267" t="s">
        <v>3718</v>
      </c>
      <c r="D25" s="267" t="s">
        <v>3719</v>
      </c>
      <c r="E25" s="267" t="s">
        <v>583</v>
      </c>
      <c r="F25" s="380">
        <v>100000</v>
      </c>
      <c r="G25" s="266">
        <v>6.5</v>
      </c>
      <c r="H25" s="344" t="s">
        <v>2952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44138</v>
      </c>
      <c r="B26" s="266" t="s">
        <v>3720</v>
      </c>
      <c r="C26" s="267" t="s">
        <v>3721</v>
      </c>
      <c r="D26" s="267" t="s">
        <v>3722</v>
      </c>
      <c r="E26" s="267" t="s">
        <v>583</v>
      </c>
      <c r="F26" s="380">
        <v>54569</v>
      </c>
      <c r="G26" s="266">
        <v>53.76</v>
      </c>
      <c r="H26" s="344" t="s">
        <v>2952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44138</v>
      </c>
      <c r="B27" s="266" t="s">
        <v>132</v>
      </c>
      <c r="C27" s="267" t="s">
        <v>3683</v>
      </c>
      <c r="D27" s="267" t="s">
        <v>3684</v>
      </c>
      <c r="E27" s="267" t="s">
        <v>583</v>
      </c>
      <c r="F27" s="380">
        <v>469607</v>
      </c>
      <c r="G27" s="266">
        <v>603.51</v>
      </c>
      <c r="H27" s="344" t="s">
        <v>2952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44138</v>
      </c>
      <c r="B28" s="266" t="s">
        <v>2074</v>
      </c>
      <c r="C28" s="267" t="s">
        <v>3723</v>
      </c>
      <c r="D28" s="267" t="s">
        <v>3684</v>
      </c>
      <c r="E28" s="267" t="s">
        <v>583</v>
      </c>
      <c r="F28" s="380">
        <v>66180</v>
      </c>
      <c r="G28" s="266">
        <v>1238.73</v>
      </c>
      <c r="H28" s="344" t="s">
        <v>2952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44138</v>
      </c>
      <c r="B29" s="266" t="s">
        <v>3371</v>
      </c>
      <c r="C29" s="267" t="s">
        <v>3651</v>
      </c>
      <c r="D29" s="267" t="s">
        <v>3668</v>
      </c>
      <c r="E29" s="267" t="s">
        <v>583</v>
      </c>
      <c r="F29" s="380">
        <v>7300000</v>
      </c>
      <c r="G29" s="266">
        <v>0.56000000000000005</v>
      </c>
      <c r="H29" s="344" t="s">
        <v>2952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44138</v>
      </c>
      <c r="B30" s="266" t="s">
        <v>3371</v>
      </c>
      <c r="C30" s="267" t="s">
        <v>3651</v>
      </c>
      <c r="D30" s="267" t="s">
        <v>3686</v>
      </c>
      <c r="E30" s="267" t="s">
        <v>583</v>
      </c>
      <c r="F30" s="380">
        <v>5000001</v>
      </c>
      <c r="G30" s="266">
        <v>0.6</v>
      </c>
      <c r="H30" s="344" t="s">
        <v>2952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44138</v>
      </c>
      <c r="B31" s="266" t="s">
        <v>3371</v>
      </c>
      <c r="C31" s="267" t="s">
        <v>3651</v>
      </c>
      <c r="D31" s="267" t="s">
        <v>3724</v>
      </c>
      <c r="E31" s="267" t="s">
        <v>583</v>
      </c>
      <c r="F31" s="380">
        <v>5880238</v>
      </c>
      <c r="G31" s="266">
        <v>0.6</v>
      </c>
      <c r="H31" s="344" t="s">
        <v>2952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44138</v>
      </c>
      <c r="B32" s="266" t="s">
        <v>3371</v>
      </c>
      <c r="C32" s="267" t="s">
        <v>3651</v>
      </c>
      <c r="D32" s="267" t="s">
        <v>3685</v>
      </c>
      <c r="E32" s="267" t="s">
        <v>583</v>
      </c>
      <c r="F32" s="380">
        <v>5000010</v>
      </c>
      <c r="G32" s="266">
        <v>0.55000000000000004</v>
      </c>
      <c r="H32" s="344" t="s">
        <v>2952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44138</v>
      </c>
      <c r="B33" s="266" t="s">
        <v>3725</v>
      </c>
      <c r="C33" s="267" t="s">
        <v>3726</v>
      </c>
      <c r="D33" s="267" t="s">
        <v>3727</v>
      </c>
      <c r="E33" s="267" t="s">
        <v>583</v>
      </c>
      <c r="F33" s="380">
        <v>200000</v>
      </c>
      <c r="G33" s="266">
        <v>3.45</v>
      </c>
      <c r="H33" s="344" t="s">
        <v>2952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44138</v>
      </c>
      <c r="B34" s="266" t="s">
        <v>3725</v>
      </c>
      <c r="C34" s="267" t="s">
        <v>3726</v>
      </c>
      <c r="D34" s="267" t="s">
        <v>3728</v>
      </c>
      <c r="E34" s="267" t="s">
        <v>583</v>
      </c>
      <c r="F34" s="380">
        <v>1200000</v>
      </c>
      <c r="G34" s="266">
        <v>3.45</v>
      </c>
      <c r="H34" s="344" t="s">
        <v>2952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44138</v>
      </c>
      <c r="B35" s="266" t="s">
        <v>2597</v>
      </c>
      <c r="C35" s="267" t="s">
        <v>3729</v>
      </c>
      <c r="D35" s="267" t="s">
        <v>3730</v>
      </c>
      <c r="E35" s="267" t="s">
        <v>583</v>
      </c>
      <c r="F35" s="380">
        <v>47230</v>
      </c>
      <c r="G35" s="266">
        <v>59.81</v>
      </c>
      <c r="H35" s="344" t="s">
        <v>2952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44138</v>
      </c>
      <c r="B36" s="266" t="s">
        <v>2916</v>
      </c>
      <c r="C36" s="267" t="s">
        <v>3731</v>
      </c>
      <c r="D36" s="267" t="s">
        <v>3732</v>
      </c>
      <c r="E36" s="267" t="s">
        <v>583</v>
      </c>
      <c r="F36" s="380">
        <v>40800</v>
      </c>
      <c r="G36" s="266">
        <v>116</v>
      </c>
      <c r="H36" s="344" t="s">
        <v>2952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44138</v>
      </c>
      <c r="B37" s="266" t="s">
        <v>2923</v>
      </c>
      <c r="C37" s="267" t="s">
        <v>3733</v>
      </c>
      <c r="D37" s="267" t="s">
        <v>3722</v>
      </c>
      <c r="E37" s="267" t="s">
        <v>583</v>
      </c>
      <c r="F37" s="380">
        <v>112652</v>
      </c>
      <c r="G37" s="266">
        <v>177.35</v>
      </c>
      <c r="H37" s="344" t="s">
        <v>2952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44138</v>
      </c>
      <c r="B38" s="266" t="s">
        <v>2923</v>
      </c>
      <c r="C38" s="267" t="s">
        <v>3733</v>
      </c>
      <c r="D38" s="267" t="s">
        <v>3734</v>
      </c>
      <c r="E38" s="267" t="s">
        <v>583</v>
      </c>
      <c r="F38" s="380">
        <v>65520</v>
      </c>
      <c r="G38" s="266">
        <v>177.16</v>
      </c>
      <c r="H38" s="344" t="s">
        <v>2952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44138</v>
      </c>
      <c r="B39" s="266" t="s">
        <v>2793</v>
      </c>
      <c r="C39" s="267" t="s">
        <v>3735</v>
      </c>
      <c r="D39" s="267" t="s">
        <v>3736</v>
      </c>
      <c r="E39" s="267" t="s">
        <v>583</v>
      </c>
      <c r="F39" s="380">
        <v>3500000</v>
      </c>
      <c r="G39" s="266">
        <v>7.3</v>
      </c>
      <c r="H39" s="344" t="s">
        <v>2952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44138</v>
      </c>
      <c r="B40" s="266" t="s">
        <v>3162</v>
      </c>
      <c r="C40" s="267" t="s">
        <v>3718</v>
      </c>
      <c r="D40" s="267" t="s">
        <v>3737</v>
      </c>
      <c r="E40" s="267" t="s">
        <v>584</v>
      </c>
      <c r="F40" s="380">
        <v>100000</v>
      </c>
      <c r="G40" s="266">
        <v>6.5</v>
      </c>
      <c r="H40" s="344" t="s">
        <v>2952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44138</v>
      </c>
      <c r="B41" s="266" t="s">
        <v>3720</v>
      </c>
      <c r="C41" s="267" t="s">
        <v>3721</v>
      </c>
      <c r="D41" s="267" t="s">
        <v>3722</v>
      </c>
      <c r="E41" s="267" t="s">
        <v>584</v>
      </c>
      <c r="F41" s="380">
        <v>7595</v>
      </c>
      <c r="G41" s="266">
        <v>53.5</v>
      </c>
      <c r="H41" s="344" t="s">
        <v>2952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44138</v>
      </c>
      <c r="B42" s="266" t="s">
        <v>132</v>
      </c>
      <c r="C42" s="267" t="s">
        <v>3683</v>
      </c>
      <c r="D42" s="267" t="s">
        <v>3684</v>
      </c>
      <c r="E42" s="267" t="s">
        <v>584</v>
      </c>
      <c r="F42" s="380">
        <v>474579</v>
      </c>
      <c r="G42" s="266">
        <v>603.97</v>
      </c>
      <c r="H42" s="344" t="s">
        <v>2952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44138</v>
      </c>
      <c r="B43" s="266" t="s">
        <v>2074</v>
      </c>
      <c r="C43" s="267" t="s">
        <v>3723</v>
      </c>
      <c r="D43" s="267" t="s">
        <v>3684</v>
      </c>
      <c r="E43" s="267" t="s">
        <v>584</v>
      </c>
      <c r="F43" s="380">
        <v>66605</v>
      </c>
      <c r="G43" s="266">
        <v>1240.8800000000001</v>
      </c>
      <c r="H43" s="344" t="s">
        <v>2952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44138</v>
      </c>
      <c r="B44" s="266" t="s">
        <v>3371</v>
      </c>
      <c r="C44" s="267" t="s">
        <v>3651</v>
      </c>
      <c r="D44" s="267" t="s">
        <v>3652</v>
      </c>
      <c r="E44" s="267" t="s">
        <v>584</v>
      </c>
      <c r="F44" s="380">
        <v>19200000</v>
      </c>
      <c r="G44" s="266">
        <v>0.56999999999999995</v>
      </c>
      <c r="H44" s="344" t="s">
        <v>2952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44138</v>
      </c>
      <c r="B45" s="266" t="s">
        <v>3371</v>
      </c>
      <c r="C45" s="267" t="s">
        <v>3651</v>
      </c>
      <c r="D45" s="267" t="s">
        <v>3685</v>
      </c>
      <c r="E45" s="267" t="s">
        <v>584</v>
      </c>
      <c r="F45" s="380">
        <v>1282794</v>
      </c>
      <c r="G45" s="266">
        <v>0.65</v>
      </c>
      <c r="H45" s="344" t="s">
        <v>2952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44138</v>
      </c>
      <c r="B46" s="266" t="s">
        <v>3371</v>
      </c>
      <c r="C46" s="267" t="s">
        <v>3651</v>
      </c>
      <c r="D46" s="267" t="s">
        <v>3686</v>
      </c>
      <c r="E46" s="267" t="s">
        <v>584</v>
      </c>
      <c r="F46" s="380">
        <v>5000000</v>
      </c>
      <c r="G46" s="266">
        <v>0.6</v>
      </c>
      <c r="H46" s="344" t="s">
        <v>2952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44138</v>
      </c>
      <c r="B47" s="266" t="s">
        <v>3371</v>
      </c>
      <c r="C47" s="267" t="s">
        <v>3651</v>
      </c>
      <c r="D47" s="267" t="s">
        <v>3668</v>
      </c>
      <c r="E47" s="267" t="s">
        <v>584</v>
      </c>
      <c r="F47" s="380">
        <v>4900000</v>
      </c>
      <c r="G47" s="266">
        <v>0.6</v>
      </c>
      <c r="H47" s="344" t="s">
        <v>2952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44138</v>
      </c>
      <c r="B48" s="266" t="s">
        <v>3371</v>
      </c>
      <c r="C48" s="267" t="s">
        <v>3651</v>
      </c>
      <c r="D48" s="267" t="s">
        <v>3724</v>
      </c>
      <c r="E48" s="267" t="s">
        <v>584</v>
      </c>
      <c r="F48" s="380">
        <v>2880238</v>
      </c>
      <c r="G48" s="266">
        <v>0.6</v>
      </c>
      <c r="H48" s="344" t="s">
        <v>2952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44138</v>
      </c>
      <c r="B49" s="266" t="s">
        <v>3725</v>
      </c>
      <c r="C49" s="267" t="s">
        <v>3726</v>
      </c>
      <c r="D49" s="267" t="s">
        <v>3738</v>
      </c>
      <c r="E49" s="267" t="s">
        <v>584</v>
      </c>
      <c r="F49" s="380">
        <v>1400000</v>
      </c>
      <c r="G49" s="266">
        <v>3.45</v>
      </c>
      <c r="H49" s="344" t="s">
        <v>2952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44138</v>
      </c>
      <c r="B50" s="266" t="s">
        <v>2597</v>
      </c>
      <c r="C50" s="267" t="s">
        <v>3729</v>
      </c>
      <c r="D50" s="267" t="s">
        <v>3730</v>
      </c>
      <c r="E50" s="267" t="s">
        <v>584</v>
      </c>
      <c r="F50" s="380">
        <v>4230</v>
      </c>
      <c r="G50" s="266">
        <v>61.87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44138</v>
      </c>
      <c r="B51" s="266" t="s">
        <v>2916</v>
      </c>
      <c r="C51" s="267" t="s">
        <v>3731</v>
      </c>
      <c r="D51" s="267" t="s">
        <v>3739</v>
      </c>
      <c r="E51" s="267" t="s">
        <v>584</v>
      </c>
      <c r="F51" s="380">
        <v>42000</v>
      </c>
      <c r="G51" s="266">
        <v>116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44138</v>
      </c>
      <c r="B52" s="266" t="s">
        <v>2923</v>
      </c>
      <c r="C52" s="267" t="s">
        <v>3733</v>
      </c>
      <c r="D52" s="267" t="s">
        <v>3734</v>
      </c>
      <c r="E52" s="267" t="s">
        <v>584</v>
      </c>
      <c r="F52" s="380">
        <v>65530</v>
      </c>
      <c r="G52" s="266">
        <v>177.53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44138</v>
      </c>
      <c r="B53" s="266" t="s">
        <v>2923</v>
      </c>
      <c r="C53" s="267" t="s">
        <v>3733</v>
      </c>
      <c r="D53" s="267" t="s">
        <v>3722</v>
      </c>
      <c r="E53" s="267" t="s">
        <v>584</v>
      </c>
      <c r="F53" s="380">
        <v>69638</v>
      </c>
      <c r="G53" s="266">
        <v>177.03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B54" s="266"/>
      <c r="C54" s="267"/>
      <c r="D54" s="267"/>
      <c r="E54" s="267"/>
      <c r="F54" s="380"/>
      <c r="G54" s="266"/>
      <c r="H54" s="344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B55" s="266"/>
      <c r="C55" s="267"/>
      <c r="D55" s="267"/>
      <c r="E55" s="267"/>
      <c r="F55" s="380"/>
      <c r="G55" s="266"/>
      <c r="H55" s="344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B56" s="266"/>
      <c r="C56" s="267"/>
      <c r="D56" s="267"/>
      <c r="E56" s="267"/>
      <c r="F56" s="380"/>
      <c r="G56" s="266"/>
      <c r="H56" s="344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B57" s="266"/>
      <c r="C57" s="267"/>
      <c r="D57" s="267"/>
      <c r="E57" s="267"/>
      <c r="F57" s="380"/>
      <c r="G57" s="266"/>
      <c r="H57" s="344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B58" s="266"/>
      <c r="C58" s="267"/>
      <c r="D58" s="267"/>
      <c r="E58" s="267"/>
      <c r="F58" s="380"/>
      <c r="G58" s="266"/>
      <c r="H58" s="344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B59" s="266"/>
      <c r="C59" s="267"/>
      <c r="D59" s="267"/>
      <c r="E59" s="267"/>
      <c r="F59" s="380"/>
      <c r="G59" s="266"/>
      <c r="H59" s="344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B60" s="266"/>
      <c r="C60" s="267"/>
      <c r="D60" s="267"/>
      <c r="E60" s="267"/>
      <c r="F60" s="380"/>
      <c r="G60" s="266"/>
      <c r="H60" s="344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B61" s="266"/>
      <c r="C61" s="267"/>
      <c r="D61" s="267"/>
      <c r="E61" s="267"/>
      <c r="F61" s="380"/>
      <c r="G61" s="266"/>
      <c r="H61" s="344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B62" s="266"/>
      <c r="C62" s="267"/>
      <c r="D62" s="267"/>
      <c r="E62" s="267"/>
      <c r="F62" s="380"/>
      <c r="G62" s="266"/>
      <c r="H62" s="344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B63" s="266"/>
      <c r="C63" s="267"/>
      <c r="D63" s="267"/>
      <c r="E63" s="267"/>
      <c r="F63" s="380"/>
      <c r="G63" s="266"/>
      <c r="H63" s="344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B64" s="266"/>
      <c r="C64" s="267"/>
      <c r="D64" s="267"/>
      <c r="E64" s="267"/>
      <c r="F64" s="380"/>
      <c r="G64" s="266"/>
      <c r="H64" s="344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2:35">
      <c r="B65" s="266"/>
      <c r="C65" s="267"/>
      <c r="D65" s="267"/>
      <c r="E65" s="267"/>
      <c r="F65" s="380"/>
      <c r="G65" s="266"/>
      <c r="H65" s="344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2:35">
      <c r="B66" s="266"/>
      <c r="C66" s="267"/>
      <c r="D66" s="267"/>
      <c r="E66" s="267"/>
      <c r="F66" s="380"/>
      <c r="G66" s="266"/>
      <c r="H66" s="344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2:35">
      <c r="B67" s="266"/>
      <c r="C67" s="267"/>
      <c r="D67" s="267"/>
      <c r="E67" s="267"/>
      <c r="F67" s="380"/>
      <c r="G67" s="266"/>
      <c r="H67" s="344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2:35">
      <c r="B68" s="266"/>
      <c r="C68" s="267"/>
      <c r="D68" s="267"/>
      <c r="E68" s="267"/>
      <c r="F68" s="380"/>
      <c r="G68" s="266"/>
      <c r="H68" s="344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2:35">
      <c r="B69" s="266"/>
      <c r="C69" s="267"/>
      <c r="D69" s="267"/>
      <c r="E69" s="267"/>
      <c r="F69" s="380"/>
      <c r="G69" s="266"/>
      <c r="H69" s="344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2:35">
      <c r="B70" s="266"/>
      <c r="C70" s="267"/>
      <c r="D70" s="267"/>
      <c r="E70" s="267"/>
      <c r="F70" s="380"/>
      <c r="G70" s="266"/>
      <c r="H70" s="344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2:35">
      <c r="B71" s="266"/>
      <c r="C71" s="267"/>
      <c r="D71" s="267"/>
      <c r="E71" s="267"/>
      <c r="F71" s="380"/>
      <c r="G71" s="266"/>
      <c r="H71" s="344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2:35">
      <c r="B72" s="266"/>
      <c r="C72" s="267"/>
      <c r="D72" s="267"/>
      <c r="E72" s="267"/>
      <c r="F72" s="380"/>
      <c r="G72" s="266"/>
      <c r="H72" s="344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2:35">
      <c r="B73" s="266"/>
      <c r="C73" s="267"/>
      <c r="D73" s="267"/>
      <c r="E73" s="267"/>
      <c r="F73" s="380"/>
      <c r="G73" s="266"/>
      <c r="H73" s="344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2:35">
      <c r="B74" s="266"/>
      <c r="C74" s="267"/>
      <c r="D74" s="267"/>
      <c r="E74" s="267"/>
      <c r="F74" s="380"/>
      <c r="G74" s="266"/>
      <c r="H74" s="344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2:35">
      <c r="B75" s="266"/>
      <c r="C75" s="267"/>
      <c r="D75" s="267"/>
      <c r="E75" s="267"/>
      <c r="F75" s="380"/>
      <c r="G75" s="266"/>
      <c r="H75" s="344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2:35">
      <c r="B76" s="266"/>
      <c r="C76" s="267"/>
      <c r="D76" s="267"/>
      <c r="E76" s="267"/>
      <c r="F76" s="380"/>
      <c r="G76" s="266"/>
      <c r="H76" s="344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2:35">
      <c r="B77" s="266"/>
      <c r="C77" s="267"/>
      <c r="D77" s="267"/>
      <c r="E77" s="267"/>
      <c r="F77" s="380"/>
      <c r="G77" s="266"/>
      <c r="H77" s="344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2:35">
      <c r="B78" s="266"/>
      <c r="C78" s="267"/>
      <c r="D78" s="267"/>
      <c r="E78" s="267"/>
      <c r="F78" s="380"/>
      <c r="G78" s="266"/>
      <c r="H78" s="344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2:35">
      <c r="B79" s="266"/>
      <c r="C79" s="267"/>
      <c r="D79" s="267"/>
      <c r="E79" s="267"/>
      <c r="F79" s="380"/>
      <c r="G79" s="266"/>
      <c r="H79" s="344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2:35">
      <c r="B80" s="266"/>
      <c r="C80" s="267"/>
      <c r="D80" s="267"/>
      <c r="E80" s="267"/>
      <c r="F80" s="380"/>
      <c r="G80" s="266"/>
      <c r="H80" s="344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2:35">
      <c r="B81" s="266"/>
      <c r="C81" s="267"/>
      <c r="D81" s="267"/>
      <c r="E81" s="267"/>
      <c r="F81" s="380"/>
      <c r="G81" s="266"/>
      <c r="H81" s="344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2:35">
      <c r="B82" s="266"/>
      <c r="C82" s="267"/>
      <c r="D82" s="267"/>
      <c r="E82" s="267"/>
      <c r="F82" s="380"/>
      <c r="G82" s="266"/>
      <c r="H82" s="344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2:35">
      <c r="B83" s="266"/>
      <c r="C83" s="267"/>
      <c r="D83" s="267"/>
      <c r="E83" s="267"/>
      <c r="F83" s="380"/>
      <c r="G83" s="266"/>
      <c r="H83" s="344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2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2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2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2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2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2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2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2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2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2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2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2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2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266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266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266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266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266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266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266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266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266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266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6"/>
  <sheetViews>
    <sheetView zoomScale="85" zoomScaleNormal="85" workbookViewId="0">
      <selection activeCell="K72" sqref="K72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3679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44139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4" customFormat="1" ht="14.25">
      <c r="A10" s="421">
        <v>1</v>
      </c>
      <c r="B10" s="422">
        <v>44064</v>
      </c>
      <c r="C10" s="423"/>
      <c r="D10" s="424" t="s">
        <v>284</v>
      </c>
      <c r="E10" s="425" t="s">
        <v>600</v>
      </c>
      <c r="F10" s="426">
        <v>172</v>
      </c>
      <c r="G10" s="425">
        <v>160</v>
      </c>
      <c r="H10" s="472">
        <v>180.5</v>
      </c>
      <c r="I10" s="427">
        <v>195</v>
      </c>
      <c r="J10" s="428" t="s">
        <v>3635</v>
      </c>
      <c r="K10" s="428">
        <f t="shared" ref="K10" si="0">H10-F10</f>
        <v>8.5</v>
      </c>
      <c r="L10" s="448">
        <f t="shared" ref="L10" si="1">(F10*-0.8)/100</f>
        <v>-1.3759999999999999</v>
      </c>
      <c r="M10" s="429">
        <f t="shared" ref="M10" si="2">(K10+L10)/F10</f>
        <v>4.1418604651162795E-2</v>
      </c>
      <c r="N10" s="430" t="s">
        <v>599</v>
      </c>
      <c r="O10" s="431">
        <v>44070</v>
      </c>
      <c r="Q10" s="415"/>
      <c r="R10" s="416" t="s">
        <v>3186</v>
      </c>
      <c r="S10" s="415"/>
      <c r="T10" s="415"/>
      <c r="U10" s="415"/>
      <c r="V10" s="415"/>
      <c r="W10" s="415"/>
      <c r="X10" s="415"/>
      <c r="Y10" s="415"/>
      <c r="Z10" s="415"/>
      <c r="AA10" s="415"/>
      <c r="AB10" s="415"/>
    </row>
    <row r="11" spans="1:28" s="414" customFormat="1" ht="14.25">
      <c r="A11" s="421">
        <v>2</v>
      </c>
      <c r="B11" s="422">
        <v>44097</v>
      </c>
      <c r="C11" s="423"/>
      <c r="D11" s="424" t="s">
        <v>569</v>
      </c>
      <c r="E11" s="425" t="s">
        <v>600</v>
      </c>
      <c r="F11" s="426">
        <v>2110</v>
      </c>
      <c r="G11" s="425">
        <v>1980</v>
      </c>
      <c r="H11" s="425">
        <v>2192.5</v>
      </c>
      <c r="I11" s="427" t="s">
        <v>3638</v>
      </c>
      <c r="J11" s="428" t="s">
        <v>3639</v>
      </c>
      <c r="K11" s="428">
        <f t="shared" ref="K11" si="3">H11-F11</f>
        <v>82.5</v>
      </c>
      <c r="L11" s="448">
        <f>(F11*-0.7)/100</f>
        <v>-14.77</v>
      </c>
      <c r="M11" s="429">
        <f>(K11+L11)/F11</f>
        <v>3.2099526066350713E-2</v>
      </c>
      <c r="N11" s="430" t="s">
        <v>599</v>
      </c>
      <c r="O11" s="431">
        <v>44103</v>
      </c>
      <c r="Q11" s="415"/>
      <c r="R11" s="416" t="s">
        <v>602</v>
      </c>
      <c r="S11" s="415"/>
      <c r="T11" s="415"/>
      <c r="U11" s="415"/>
      <c r="V11" s="415"/>
      <c r="W11" s="415"/>
      <c r="X11" s="415"/>
      <c r="Y11" s="415"/>
      <c r="Z11" s="415"/>
      <c r="AA11" s="415"/>
      <c r="AB11" s="415"/>
    </row>
    <row r="12" spans="1:28" s="414" customFormat="1" ht="14.25">
      <c r="A12" s="421">
        <v>3</v>
      </c>
      <c r="B12" s="422">
        <v>44110</v>
      </c>
      <c r="C12" s="423"/>
      <c r="D12" s="424" t="s">
        <v>138</v>
      </c>
      <c r="E12" s="425" t="s">
        <v>600</v>
      </c>
      <c r="F12" s="426">
        <v>619</v>
      </c>
      <c r="G12" s="425">
        <v>590</v>
      </c>
      <c r="H12" s="425">
        <v>646</v>
      </c>
      <c r="I12" s="427">
        <v>690</v>
      </c>
      <c r="J12" s="428" t="s">
        <v>3642</v>
      </c>
      <c r="K12" s="428">
        <f t="shared" ref="K12" si="4">H12-F12</f>
        <v>27</v>
      </c>
      <c r="L12" s="448">
        <f t="shared" ref="L12" si="5">(F12*-0.8)/100</f>
        <v>-4.9520000000000008</v>
      </c>
      <c r="M12" s="429">
        <f t="shared" ref="M12" si="6">(K12+L12)/F12</f>
        <v>3.5618739903069463E-2</v>
      </c>
      <c r="N12" s="430" t="s">
        <v>599</v>
      </c>
      <c r="O12" s="431">
        <v>44113</v>
      </c>
      <c r="Q12" s="415"/>
      <c r="R12" s="416" t="s">
        <v>3633</v>
      </c>
      <c r="S12" s="415"/>
      <c r="T12" s="415"/>
      <c r="U12" s="415"/>
      <c r="V12" s="415"/>
      <c r="W12" s="415"/>
      <c r="X12" s="415"/>
      <c r="Y12" s="415"/>
      <c r="Z12" s="415"/>
      <c r="AA12" s="415"/>
      <c r="AB12" s="415"/>
    </row>
    <row r="13" spans="1:28" s="414" customFormat="1" ht="14.25">
      <c r="A13" s="421">
        <v>4</v>
      </c>
      <c r="B13" s="422">
        <v>44110</v>
      </c>
      <c r="C13" s="423"/>
      <c r="D13" s="424" t="s">
        <v>142</v>
      </c>
      <c r="E13" s="425" t="s">
        <v>600</v>
      </c>
      <c r="F13" s="426">
        <v>6890</v>
      </c>
      <c r="G13" s="425">
        <v>6600</v>
      </c>
      <c r="H13" s="425">
        <v>7170</v>
      </c>
      <c r="I13" s="427">
        <v>7450</v>
      </c>
      <c r="J13" s="428" t="s">
        <v>3648</v>
      </c>
      <c r="K13" s="428">
        <f t="shared" ref="K13" si="7">H13-F13</f>
        <v>280</v>
      </c>
      <c r="L13" s="448">
        <f t="shared" ref="L13" si="8">(F13*-0.8)/100</f>
        <v>-55.12</v>
      </c>
      <c r="M13" s="429">
        <f t="shared" ref="M13" si="9">(K13+L13)/F13</f>
        <v>3.2638606676342524E-2</v>
      </c>
      <c r="N13" s="430" t="s">
        <v>599</v>
      </c>
      <c r="O13" s="431">
        <v>44131</v>
      </c>
      <c r="Q13" s="415"/>
      <c r="R13" s="416" t="s">
        <v>3633</v>
      </c>
      <c r="S13" s="415"/>
      <c r="T13" s="415"/>
      <c r="U13" s="415"/>
      <c r="V13" s="415"/>
      <c r="W13" s="415"/>
      <c r="X13" s="415"/>
      <c r="Y13" s="415"/>
      <c r="Z13" s="415"/>
      <c r="AA13" s="415"/>
      <c r="AB13" s="415"/>
    </row>
    <row r="14" spans="1:28" s="414" customFormat="1" ht="14.25">
      <c r="A14" s="382">
        <v>5</v>
      </c>
      <c r="B14" s="404">
        <v>44112</v>
      </c>
      <c r="C14" s="409"/>
      <c r="D14" s="439" t="s">
        <v>3640</v>
      </c>
      <c r="E14" s="410" t="s">
        <v>600</v>
      </c>
      <c r="F14" s="410" t="s">
        <v>3641</v>
      </c>
      <c r="G14" s="418">
        <v>548</v>
      </c>
      <c r="H14" s="410"/>
      <c r="I14" s="406">
        <v>640</v>
      </c>
      <c r="J14" s="483" t="s">
        <v>601</v>
      </c>
      <c r="K14" s="483"/>
      <c r="L14" s="450"/>
      <c r="M14" s="483"/>
      <c r="N14" s="412"/>
      <c r="O14" s="413"/>
      <c r="Q14" s="415"/>
      <c r="R14" s="416" t="s">
        <v>3186</v>
      </c>
      <c r="S14" s="415"/>
      <c r="T14" s="415"/>
      <c r="U14" s="415"/>
      <c r="V14" s="415"/>
      <c r="W14" s="415"/>
      <c r="X14" s="415"/>
      <c r="Y14" s="415"/>
      <c r="Z14" s="415"/>
      <c r="AA14" s="415"/>
      <c r="AB14" s="415"/>
    </row>
    <row r="15" spans="1:28" s="414" customFormat="1" ht="14.25">
      <c r="A15" s="382">
        <v>6</v>
      </c>
      <c r="B15" s="404">
        <v>44126</v>
      </c>
      <c r="C15" s="409"/>
      <c r="D15" s="439" t="s">
        <v>301</v>
      </c>
      <c r="E15" s="410" t="s">
        <v>600</v>
      </c>
      <c r="F15" s="410" t="s">
        <v>3645</v>
      </c>
      <c r="G15" s="418">
        <v>1895</v>
      </c>
      <c r="H15" s="410"/>
      <c r="I15" s="406" t="s">
        <v>3646</v>
      </c>
      <c r="J15" s="483" t="s">
        <v>601</v>
      </c>
      <c r="K15" s="483"/>
      <c r="L15" s="450"/>
      <c r="M15" s="483"/>
      <c r="N15" s="412"/>
      <c r="O15" s="413"/>
      <c r="Q15" s="415"/>
      <c r="R15" s="416" t="s">
        <v>602</v>
      </c>
      <c r="S15" s="415"/>
      <c r="T15" s="415"/>
      <c r="U15" s="415"/>
      <c r="V15" s="415"/>
      <c r="W15" s="415"/>
      <c r="X15" s="415"/>
      <c r="Y15" s="415"/>
      <c r="Z15" s="415"/>
      <c r="AA15" s="415"/>
      <c r="AB15" s="415"/>
    </row>
    <row r="16" spans="1:28" s="414" customFormat="1" ht="14.25">
      <c r="A16" s="382">
        <v>7</v>
      </c>
      <c r="B16" s="404">
        <v>44131</v>
      </c>
      <c r="C16" s="409"/>
      <c r="D16" s="439" t="s">
        <v>71</v>
      </c>
      <c r="E16" s="410" t="s">
        <v>600</v>
      </c>
      <c r="F16" s="410" t="s">
        <v>3649</v>
      </c>
      <c r="G16" s="418">
        <v>375</v>
      </c>
      <c r="H16" s="410"/>
      <c r="I16" s="406" t="s">
        <v>3650</v>
      </c>
      <c r="J16" s="483" t="s">
        <v>601</v>
      </c>
      <c r="K16" s="483"/>
      <c r="L16" s="450"/>
      <c r="M16" s="483"/>
      <c r="N16" s="412"/>
      <c r="O16" s="413"/>
      <c r="Q16" s="415"/>
      <c r="R16" s="416" t="s">
        <v>3186</v>
      </c>
      <c r="S16" s="415"/>
      <c r="T16" s="415"/>
      <c r="U16" s="415"/>
      <c r="V16" s="415"/>
      <c r="W16" s="415"/>
      <c r="X16" s="415"/>
      <c r="Y16" s="415"/>
      <c r="Z16" s="415"/>
      <c r="AA16" s="415"/>
      <c r="AB16" s="415"/>
    </row>
    <row r="17" spans="1:38" s="414" customFormat="1" ht="14.25">
      <c r="A17" s="456">
        <v>8</v>
      </c>
      <c r="B17" s="435">
        <v>44133</v>
      </c>
      <c r="C17" s="457"/>
      <c r="D17" s="467" t="s">
        <v>118</v>
      </c>
      <c r="E17" s="458" t="s">
        <v>600</v>
      </c>
      <c r="F17" s="458">
        <v>392</v>
      </c>
      <c r="G17" s="460">
        <v>368</v>
      </c>
      <c r="H17" s="458">
        <v>417</v>
      </c>
      <c r="I17" s="459" t="s">
        <v>3653</v>
      </c>
      <c r="J17" s="434" t="s">
        <v>743</v>
      </c>
      <c r="K17" s="434">
        <f t="shared" ref="K17" si="10">H17-F17</f>
        <v>25</v>
      </c>
      <c r="L17" s="447">
        <f>(F17*-0.8)/100</f>
        <v>-3.1360000000000001</v>
      </c>
      <c r="M17" s="437">
        <f t="shared" ref="M17" si="11">(K17+L17)/F17</f>
        <v>5.5775510204081634E-2</v>
      </c>
      <c r="N17" s="438" t="s">
        <v>599</v>
      </c>
      <c r="O17" s="468">
        <v>44137</v>
      </c>
      <c r="Q17" s="415"/>
      <c r="R17" s="416" t="s">
        <v>602</v>
      </c>
      <c r="S17" s="415"/>
      <c r="T17" s="415"/>
      <c r="U17" s="415"/>
      <c r="V17" s="415"/>
      <c r="W17" s="415"/>
      <c r="X17" s="415"/>
      <c r="Y17" s="415"/>
      <c r="Z17" s="415"/>
      <c r="AA17" s="415"/>
      <c r="AB17" s="415"/>
    </row>
    <row r="18" spans="1:38" s="414" customFormat="1" ht="14.25">
      <c r="A18" s="382">
        <v>9</v>
      </c>
      <c r="B18" s="404">
        <v>44133</v>
      </c>
      <c r="C18" s="409"/>
      <c r="D18" s="439" t="s">
        <v>3654</v>
      </c>
      <c r="E18" s="410" t="s">
        <v>600</v>
      </c>
      <c r="F18" s="410" t="s">
        <v>3655</v>
      </c>
      <c r="G18" s="418">
        <v>640</v>
      </c>
      <c r="H18" s="410"/>
      <c r="I18" s="406" t="s">
        <v>3656</v>
      </c>
      <c r="J18" s="483" t="s">
        <v>601</v>
      </c>
      <c r="K18" s="483"/>
      <c r="L18" s="450"/>
      <c r="M18" s="483"/>
      <c r="N18" s="412"/>
      <c r="O18" s="413"/>
      <c r="Q18" s="415"/>
      <c r="R18" s="416" t="s">
        <v>3186</v>
      </c>
      <c r="S18" s="415"/>
      <c r="T18" s="415"/>
      <c r="U18" s="415"/>
      <c r="V18" s="415"/>
      <c r="W18" s="415"/>
      <c r="X18" s="415"/>
      <c r="Y18" s="415"/>
      <c r="Z18" s="415"/>
      <c r="AA18" s="415"/>
      <c r="AB18" s="415"/>
    </row>
    <row r="19" spans="1:38" s="414" customFormat="1" ht="14.25">
      <c r="A19" s="382">
        <v>10</v>
      </c>
      <c r="B19" s="404">
        <v>44134</v>
      </c>
      <c r="C19" s="409"/>
      <c r="D19" s="439" t="s">
        <v>3664</v>
      </c>
      <c r="E19" s="410" t="s">
        <v>600</v>
      </c>
      <c r="F19" s="410" t="s">
        <v>3665</v>
      </c>
      <c r="G19" s="418">
        <v>337</v>
      </c>
      <c r="H19" s="410"/>
      <c r="I19" s="406" t="s">
        <v>3666</v>
      </c>
      <c r="J19" s="483" t="s">
        <v>601</v>
      </c>
      <c r="K19" s="483"/>
      <c r="L19" s="450"/>
      <c r="M19" s="483"/>
      <c r="N19" s="412"/>
      <c r="O19" s="413"/>
      <c r="Q19" s="415"/>
      <c r="R19" s="416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</row>
    <row r="20" spans="1:38" s="414" customFormat="1" ht="14.25">
      <c r="A20" s="382">
        <v>11</v>
      </c>
      <c r="B20" s="404">
        <v>44137</v>
      </c>
      <c r="C20" s="409"/>
      <c r="D20" s="439" t="s">
        <v>1396</v>
      </c>
      <c r="E20" s="410" t="s">
        <v>600</v>
      </c>
      <c r="F20" s="410" t="s">
        <v>3673</v>
      </c>
      <c r="G20" s="418">
        <v>3280</v>
      </c>
      <c r="H20" s="410"/>
      <c r="I20" s="406">
        <v>4200</v>
      </c>
      <c r="J20" s="411" t="s">
        <v>601</v>
      </c>
      <c r="K20" s="411"/>
      <c r="L20" s="450"/>
      <c r="M20" s="483"/>
      <c r="N20" s="412"/>
      <c r="O20" s="413"/>
      <c r="Q20" s="415"/>
      <c r="R20" s="416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</row>
    <row r="21" spans="1:38" s="5" customFormat="1" ht="14.25">
      <c r="A21" s="540">
        <v>12</v>
      </c>
      <c r="B21" s="541">
        <v>44137</v>
      </c>
      <c r="C21" s="542"/>
      <c r="D21" s="543" t="s">
        <v>106</v>
      </c>
      <c r="E21" s="544" t="s">
        <v>3627</v>
      </c>
      <c r="F21" s="544">
        <v>772.5</v>
      </c>
      <c r="G21" s="545">
        <v>805</v>
      </c>
      <c r="H21" s="544">
        <v>810</v>
      </c>
      <c r="I21" s="546">
        <v>700</v>
      </c>
      <c r="J21" s="465" t="s">
        <v>3687</v>
      </c>
      <c r="K21" s="465">
        <f>F21-H21</f>
        <v>-37.5</v>
      </c>
      <c r="L21" s="449">
        <f t="shared" ref="L21" si="12">(F21*-0.7)/100</f>
        <v>-5.4074999999999998</v>
      </c>
      <c r="M21" s="419">
        <f t="shared" ref="M21" si="13">(K21+L21)/F21</f>
        <v>-5.5543689320388348E-2</v>
      </c>
      <c r="N21" s="432" t="s">
        <v>599</v>
      </c>
      <c r="O21" s="420">
        <v>44138</v>
      </c>
      <c r="P21" s="414"/>
      <c r="Q21" s="64"/>
      <c r="R21" s="340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382"/>
      <c r="B22" s="404"/>
      <c r="C22" s="405"/>
      <c r="D22" s="439"/>
      <c r="E22" s="410"/>
      <c r="F22" s="410"/>
      <c r="G22" s="418"/>
      <c r="H22" s="410"/>
      <c r="I22" s="406"/>
      <c r="J22" s="412"/>
      <c r="K22" s="412"/>
      <c r="L22" s="451"/>
      <c r="M22" s="375"/>
      <c r="N22" s="385"/>
      <c r="O22" s="381"/>
      <c r="P22" s="414"/>
      <c r="Q22" s="64"/>
      <c r="R22" s="340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382"/>
      <c r="B23" s="404"/>
      <c r="C23" s="405"/>
      <c r="D23" s="439"/>
      <c r="E23" s="410"/>
      <c r="F23" s="410"/>
      <c r="G23" s="418"/>
      <c r="H23" s="410"/>
      <c r="I23" s="406"/>
      <c r="J23" s="412"/>
      <c r="K23" s="412"/>
      <c r="L23" s="451"/>
      <c r="M23" s="375"/>
      <c r="N23" s="385"/>
      <c r="O23" s="381"/>
      <c r="P23" s="414"/>
      <c r="Q23" s="64"/>
      <c r="R23" s="340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382"/>
      <c r="B24" s="404"/>
      <c r="C24" s="405"/>
      <c r="D24" s="439"/>
      <c r="E24" s="410"/>
      <c r="F24" s="410"/>
      <c r="G24" s="418"/>
      <c r="H24" s="410"/>
      <c r="I24" s="406"/>
      <c r="J24" s="412"/>
      <c r="K24" s="412"/>
      <c r="L24" s="451"/>
      <c r="M24" s="375"/>
      <c r="N24" s="385"/>
      <c r="O24" s="381"/>
      <c r="P24" s="414"/>
      <c r="Q24" s="64"/>
      <c r="R24" s="340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382"/>
      <c r="B25" s="404"/>
      <c r="C25" s="405"/>
      <c r="D25" s="439"/>
      <c r="E25" s="410"/>
      <c r="F25" s="410"/>
      <c r="G25" s="418"/>
      <c r="H25" s="410"/>
      <c r="I25" s="406"/>
      <c r="J25" s="412"/>
      <c r="K25" s="412"/>
      <c r="L25" s="451"/>
      <c r="M25" s="375"/>
      <c r="N25" s="385"/>
      <c r="O25" s="381"/>
      <c r="P25" s="414"/>
      <c r="Q25" s="64"/>
      <c r="R25" s="340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382"/>
      <c r="B26" s="404"/>
      <c r="C26" s="405"/>
      <c r="D26" s="439"/>
      <c r="E26" s="410"/>
      <c r="F26" s="410"/>
      <c r="G26" s="418"/>
      <c r="H26" s="410"/>
      <c r="I26" s="406"/>
      <c r="J26" s="412"/>
      <c r="K26" s="412"/>
      <c r="L26" s="451"/>
      <c r="M26" s="375"/>
      <c r="N26" s="385"/>
      <c r="O26" s="381"/>
      <c r="P26" s="414"/>
      <c r="Q26" s="64"/>
      <c r="R26" s="340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4.25">
      <c r="A27" s="531"/>
      <c r="B27" s="532"/>
      <c r="C27" s="533"/>
      <c r="D27" s="534"/>
      <c r="E27" s="535"/>
      <c r="F27" s="535"/>
      <c r="G27" s="476"/>
      <c r="H27" s="535"/>
      <c r="I27" s="536"/>
      <c r="J27" s="477"/>
      <c r="K27" s="477"/>
      <c r="L27" s="537"/>
      <c r="M27" s="79"/>
      <c r="N27" s="538"/>
      <c r="O27" s="539"/>
      <c r="P27" s="414"/>
      <c r="Q27" s="64"/>
      <c r="R27" s="340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4.25">
      <c r="A28" s="531"/>
      <c r="B28" s="532"/>
      <c r="C28" s="533"/>
      <c r="D28" s="534"/>
      <c r="E28" s="535"/>
      <c r="F28" s="535"/>
      <c r="G28" s="476"/>
      <c r="H28" s="535"/>
      <c r="I28" s="536"/>
      <c r="J28" s="477"/>
      <c r="K28" s="477"/>
      <c r="L28" s="537"/>
      <c r="M28" s="79"/>
      <c r="N28" s="538"/>
      <c r="O28" s="539"/>
      <c r="P28" s="414"/>
      <c r="Q28" s="64"/>
      <c r="R28" s="340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38" s="5" customFormat="1" ht="12" customHeight="1">
      <c r="A29" s="23" t="s">
        <v>603</v>
      </c>
      <c r="B29" s="24"/>
      <c r="C29" s="25"/>
      <c r="D29" s="26"/>
      <c r="E29" s="27"/>
      <c r="F29" s="28"/>
      <c r="G29" s="28"/>
      <c r="H29" s="28"/>
      <c r="I29" s="28"/>
      <c r="J29" s="65"/>
      <c r="K29" s="28"/>
      <c r="L29" s="452"/>
      <c r="M29" s="38"/>
      <c r="N29" s="65"/>
      <c r="O29" s="66"/>
      <c r="P29" s="8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s="5" customFormat="1" ht="12" customHeight="1">
      <c r="A30" s="29" t="s">
        <v>604</v>
      </c>
      <c r="B30" s="23"/>
      <c r="C30" s="23"/>
      <c r="D30" s="23"/>
      <c r="F30" s="30" t="s">
        <v>605</v>
      </c>
      <c r="G30" s="17"/>
      <c r="H30" s="31"/>
      <c r="I30" s="36"/>
      <c r="J30" s="67"/>
      <c r="K30" s="68"/>
      <c r="L30" s="453"/>
      <c r="M30" s="69"/>
      <c r="N30" s="16"/>
      <c r="O30" s="70"/>
      <c r="P30" s="8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23" t="s">
        <v>606</v>
      </c>
      <c r="B31" s="23"/>
      <c r="C31" s="23"/>
      <c r="D31" s="23"/>
      <c r="E31" s="32"/>
      <c r="F31" s="30" t="s">
        <v>607</v>
      </c>
      <c r="G31" s="17"/>
      <c r="H31" s="31"/>
      <c r="I31" s="36"/>
      <c r="J31" s="67"/>
      <c r="K31" s="68"/>
      <c r="L31" s="453"/>
      <c r="M31" s="69"/>
      <c r="N31" s="16"/>
      <c r="O31" s="70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3"/>
      <c r="B32" s="23"/>
      <c r="C32" s="23"/>
      <c r="D32" s="23"/>
      <c r="E32" s="32"/>
      <c r="F32" s="17"/>
      <c r="G32" s="17"/>
      <c r="H32" s="31"/>
      <c r="I32" s="36"/>
      <c r="J32" s="71"/>
      <c r="K32" s="68"/>
      <c r="L32" s="453"/>
      <c r="M32" s="17"/>
      <c r="N32" s="72"/>
      <c r="O32" s="5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4" ht="15">
      <c r="A33" s="11"/>
      <c r="B33" s="33" t="s">
        <v>608</v>
      </c>
      <c r="C33" s="33"/>
      <c r="D33" s="33"/>
      <c r="E33" s="33"/>
      <c r="F33" s="34"/>
      <c r="G33" s="32"/>
      <c r="H33" s="32"/>
      <c r="I33" s="73"/>
      <c r="J33" s="74"/>
      <c r="K33" s="75"/>
      <c r="L33" s="454"/>
      <c r="M33" s="12"/>
      <c r="N33" s="11"/>
      <c r="O33" s="53"/>
      <c r="P33" s="7"/>
      <c r="R33" s="82"/>
      <c r="S33" s="16"/>
      <c r="T33" s="16"/>
      <c r="U33" s="16"/>
      <c r="V33" s="16"/>
      <c r="W33" s="16"/>
      <c r="X33" s="16"/>
      <c r="Y33" s="16"/>
      <c r="Z33" s="16"/>
    </row>
    <row r="34" spans="1:34" s="6" customFormat="1" ht="38.25">
      <c r="A34" s="20" t="s">
        <v>16</v>
      </c>
      <c r="B34" s="21" t="s">
        <v>575</v>
      </c>
      <c r="C34" s="21"/>
      <c r="D34" s="22" t="s">
        <v>588</v>
      </c>
      <c r="E34" s="21" t="s">
        <v>589</v>
      </c>
      <c r="F34" s="21" t="s">
        <v>590</v>
      </c>
      <c r="G34" s="21" t="s">
        <v>609</v>
      </c>
      <c r="H34" s="21" t="s">
        <v>592</v>
      </c>
      <c r="I34" s="21" t="s">
        <v>593</v>
      </c>
      <c r="J34" s="21" t="s">
        <v>594</v>
      </c>
      <c r="K34" s="62" t="s">
        <v>610</v>
      </c>
      <c r="L34" s="455" t="s">
        <v>3630</v>
      </c>
      <c r="M34" s="63" t="s">
        <v>3629</v>
      </c>
      <c r="N34" s="21" t="s">
        <v>597</v>
      </c>
      <c r="O34" s="78" t="s">
        <v>598</v>
      </c>
      <c r="P34" s="7"/>
      <c r="Q34" s="40"/>
      <c r="R34" s="38"/>
      <c r="S34" s="38"/>
      <c r="T34" s="38"/>
    </row>
    <row r="35" spans="1:34" s="9" customFormat="1" ht="15" customHeight="1">
      <c r="A35" s="463">
        <v>1</v>
      </c>
      <c r="B35" s="496">
        <v>44123</v>
      </c>
      <c r="C35" s="440"/>
      <c r="D35" s="441" t="s">
        <v>91</v>
      </c>
      <c r="E35" s="442" t="s">
        <v>600</v>
      </c>
      <c r="F35" s="442" t="s">
        <v>3643</v>
      </c>
      <c r="G35" s="443">
        <v>3040</v>
      </c>
      <c r="H35" s="443"/>
      <c r="I35" s="442">
        <v>3350</v>
      </c>
      <c r="J35" s="442" t="s">
        <v>601</v>
      </c>
      <c r="K35" s="442"/>
      <c r="L35" s="442"/>
      <c r="M35" s="442"/>
      <c r="N35" s="442"/>
      <c r="O35" s="442"/>
      <c r="P35" s="64"/>
      <c r="Q35" s="64"/>
      <c r="R35" s="408" t="s">
        <v>602</v>
      </c>
      <c r="S35" s="6"/>
      <c r="T35" s="6"/>
      <c r="U35" s="6"/>
      <c r="V35" s="6"/>
      <c r="W35" s="6"/>
      <c r="X35" s="6"/>
      <c r="Y35" s="6"/>
      <c r="Z35" s="6"/>
      <c r="AA35" s="6"/>
    </row>
    <row r="36" spans="1:34" s="400" customFormat="1" ht="15" customHeight="1">
      <c r="A36" s="507">
        <v>2</v>
      </c>
      <c r="B36" s="505">
        <v>44134</v>
      </c>
      <c r="C36" s="508"/>
      <c r="D36" s="509" t="s">
        <v>3659</v>
      </c>
      <c r="E36" s="436" t="s">
        <v>600</v>
      </c>
      <c r="F36" s="436">
        <v>2195</v>
      </c>
      <c r="G36" s="510">
        <v>2140</v>
      </c>
      <c r="H36" s="510">
        <v>2247.5</v>
      </c>
      <c r="I36" s="436">
        <v>2300</v>
      </c>
      <c r="J36" s="434" t="s">
        <v>3741</v>
      </c>
      <c r="K36" s="434">
        <f t="shared" ref="K36:K37" si="14">H36-F36</f>
        <v>52.5</v>
      </c>
      <c r="L36" s="447">
        <f t="shared" ref="L36:L37" si="15">(F36*-0.7)/100</f>
        <v>-15.365</v>
      </c>
      <c r="M36" s="437">
        <f t="shared" ref="M36:M37" si="16">(K36+L36)/F36</f>
        <v>1.6917995444191342E-2</v>
      </c>
      <c r="N36" s="438" t="s">
        <v>599</v>
      </c>
      <c r="O36" s="468">
        <v>44137</v>
      </c>
      <c r="P36" s="7"/>
      <c r="Q36" s="7"/>
      <c r="R36" s="343"/>
      <c r="S36" s="40"/>
      <c r="T36" s="40"/>
      <c r="U36" s="40"/>
      <c r="V36" s="40"/>
      <c r="W36" s="40"/>
      <c r="X36" s="40"/>
      <c r="Y36" s="40"/>
      <c r="Z36" s="40"/>
      <c r="AA36" s="40"/>
    </row>
    <row r="37" spans="1:34" s="9" customFormat="1" ht="15" customHeight="1">
      <c r="A37" s="507">
        <v>3</v>
      </c>
      <c r="B37" s="505">
        <v>44134</v>
      </c>
      <c r="C37" s="508"/>
      <c r="D37" s="509" t="s">
        <v>3661</v>
      </c>
      <c r="E37" s="436" t="s">
        <v>600</v>
      </c>
      <c r="F37" s="436">
        <v>139.5</v>
      </c>
      <c r="G37" s="510">
        <v>134.9</v>
      </c>
      <c r="H37" s="510">
        <v>143</v>
      </c>
      <c r="I37" s="436" t="s">
        <v>3662</v>
      </c>
      <c r="J37" s="434" t="s">
        <v>3689</v>
      </c>
      <c r="K37" s="434">
        <f t="shared" si="14"/>
        <v>3.5</v>
      </c>
      <c r="L37" s="447">
        <f t="shared" si="15"/>
        <v>-0.97649999999999992</v>
      </c>
      <c r="M37" s="437">
        <f t="shared" si="16"/>
        <v>1.8089605734767027E-2</v>
      </c>
      <c r="N37" s="438" t="s">
        <v>599</v>
      </c>
      <c r="O37" s="468">
        <v>44138</v>
      </c>
      <c r="P37" s="7"/>
      <c r="Q37" s="7"/>
      <c r="R37" s="343"/>
      <c r="S37" s="40"/>
      <c r="T37" s="40"/>
      <c r="U37" s="40"/>
      <c r="V37" s="40"/>
      <c r="W37" s="40"/>
      <c r="X37" s="40"/>
      <c r="Y37" s="40"/>
      <c r="Z37" s="40"/>
      <c r="AA37" s="40"/>
      <c r="AB37" s="400"/>
    </row>
    <row r="38" spans="1:34" s="400" customFormat="1" ht="15" customHeight="1">
      <c r="A38" s="507">
        <v>4</v>
      </c>
      <c r="B38" s="505">
        <v>44134</v>
      </c>
      <c r="C38" s="508"/>
      <c r="D38" s="509" t="s">
        <v>3663</v>
      </c>
      <c r="E38" s="436" t="s">
        <v>600</v>
      </c>
      <c r="F38" s="436">
        <v>490.5</v>
      </c>
      <c r="G38" s="510">
        <v>477</v>
      </c>
      <c r="H38" s="510">
        <v>502</v>
      </c>
      <c r="I38" s="436">
        <v>520</v>
      </c>
      <c r="J38" s="434" t="s">
        <v>3688</v>
      </c>
      <c r="K38" s="434">
        <f t="shared" ref="K38" si="17">H38-F38</f>
        <v>11.5</v>
      </c>
      <c r="L38" s="447">
        <f t="shared" ref="L38" si="18">(F38*-0.7)/100</f>
        <v>-3.4334999999999996</v>
      </c>
      <c r="M38" s="437">
        <f t="shared" ref="M38" si="19">(K38+L38)/F38</f>
        <v>1.6445463812436292E-2</v>
      </c>
      <c r="N38" s="438" t="s">
        <v>599</v>
      </c>
      <c r="O38" s="468">
        <v>44138</v>
      </c>
      <c r="P38" s="7"/>
      <c r="Q38" s="7"/>
      <c r="R38" s="343"/>
      <c r="S38" s="40"/>
      <c r="T38" s="40"/>
      <c r="U38" s="40"/>
      <c r="V38" s="40"/>
      <c r="W38" s="40"/>
      <c r="X38" s="40"/>
      <c r="Y38" s="40"/>
      <c r="Z38" s="40"/>
      <c r="AA38" s="40"/>
    </row>
    <row r="39" spans="1:34" s="400" customFormat="1" ht="15" customHeight="1">
      <c r="A39" s="523">
        <v>5</v>
      </c>
      <c r="B39" s="500">
        <v>44137</v>
      </c>
      <c r="C39" s="524"/>
      <c r="D39" s="469" t="s">
        <v>330</v>
      </c>
      <c r="E39" s="470" t="s">
        <v>600</v>
      </c>
      <c r="F39" s="470">
        <v>242</v>
      </c>
      <c r="G39" s="525">
        <v>235</v>
      </c>
      <c r="H39" s="525">
        <v>235</v>
      </c>
      <c r="I39" s="470" t="s">
        <v>3672</v>
      </c>
      <c r="J39" s="465" t="s">
        <v>3696</v>
      </c>
      <c r="K39" s="465">
        <f t="shared" ref="K39:K40" si="20">H39-F39</f>
        <v>-7</v>
      </c>
      <c r="L39" s="449">
        <f>(F39*-0.07)/100</f>
        <v>-0.16940000000000002</v>
      </c>
      <c r="M39" s="419">
        <f t="shared" ref="M39:M40" si="21">(K39+L39)/F39</f>
        <v>-2.9625619834710747E-2</v>
      </c>
      <c r="N39" s="432" t="s">
        <v>663</v>
      </c>
      <c r="O39" s="547">
        <v>44137</v>
      </c>
      <c r="P39" s="7"/>
      <c r="Q39" s="7"/>
      <c r="R39" s="343"/>
      <c r="S39" s="40"/>
      <c r="T39" s="40"/>
      <c r="U39" s="40"/>
      <c r="V39" s="40"/>
      <c r="W39" s="40"/>
      <c r="X39" s="40"/>
      <c r="Y39" s="40"/>
      <c r="Z39" s="40"/>
      <c r="AA39" s="40"/>
    </row>
    <row r="40" spans="1:34" s="9" customFormat="1" ht="15" customHeight="1">
      <c r="A40" s="507">
        <v>6</v>
      </c>
      <c r="B40" s="505">
        <v>44137</v>
      </c>
      <c r="C40" s="508"/>
      <c r="D40" s="509" t="s">
        <v>47</v>
      </c>
      <c r="E40" s="436" t="s">
        <v>600</v>
      </c>
      <c r="F40" s="436">
        <v>2090</v>
      </c>
      <c r="G40" s="510">
        <v>2025</v>
      </c>
      <c r="H40" s="510">
        <v>2135</v>
      </c>
      <c r="I40" s="436">
        <v>2200</v>
      </c>
      <c r="J40" s="434" t="s">
        <v>3740</v>
      </c>
      <c r="K40" s="434">
        <f t="shared" si="20"/>
        <v>45</v>
      </c>
      <c r="L40" s="447">
        <f t="shared" ref="L40" si="22">(F40*-0.7)/100</f>
        <v>-14.63</v>
      </c>
      <c r="M40" s="437">
        <f t="shared" si="21"/>
        <v>1.4531100478468898E-2</v>
      </c>
      <c r="N40" s="438" t="s">
        <v>599</v>
      </c>
      <c r="O40" s="468">
        <v>44138</v>
      </c>
      <c r="P40" s="7"/>
      <c r="Q40" s="7"/>
      <c r="R40" s="343"/>
      <c r="S40" s="40"/>
      <c r="T40" s="40"/>
      <c r="U40" s="40"/>
      <c r="V40" s="40"/>
      <c r="W40" s="40"/>
      <c r="X40" s="40"/>
      <c r="Y40" s="40"/>
      <c r="Z40" s="40"/>
      <c r="AA40" s="40"/>
      <c r="AB40" s="400"/>
    </row>
    <row r="41" spans="1:34" s="400" customFormat="1" ht="15" customHeight="1">
      <c r="A41" s="463">
        <v>7</v>
      </c>
      <c r="B41" s="496">
        <v>44137</v>
      </c>
      <c r="C41" s="511"/>
      <c r="D41" s="441" t="s">
        <v>338</v>
      </c>
      <c r="E41" s="446" t="s">
        <v>600</v>
      </c>
      <c r="F41" s="446" t="s">
        <v>3674</v>
      </c>
      <c r="G41" s="512">
        <v>455</v>
      </c>
      <c r="H41" s="512"/>
      <c r="I41" s="446" t="s">
        <v>3135</v>
      </c>
      <c r="J41" s="376" t="s">
        <v>601</v>
      </c>
      <c r="K41" s="376"/>
      <c r="L41" s="480"/>
      <c r="M41" s="478"/>
      <c r="N41" s="412"/>
      <c r="O41" s="462"/>
      <c r="P41" s="7"/>
      <c r="Q41" s="7"/>
      <c r="R41" s="343"/>
      <c r="S41" s="40"/>
      <c r="T41" s="40"/>
      <c r="U41" s="40"/>
      <c r="V41" s="40"/>
      <c r="W41" s="40"/>
      <c r="X41" s="40"/>
      <c r="Y41" s="40"/>
      <c r="Z41" s="40"/>
      <c r="AA41" s="40"/>
    </row>
    <row r="42" spans="1:34" s="400" customFormat="1" ht="15" customHeight="1">
      <c r="A42" s="463">
        <v>8</v>
      </c>
      <c r="B42" s="496">
        <v>44138</v>
      </c>
      <c r="C42" s="511"/>
      <c r="D42" s="441" t="s">
        <v>190</v>
      </c>
      <c r="E42" s="446" t="s">
        <v>600</v>
      </c>
      <c r="F42" s="446" t="s">
        <v>3694</v>
      </c>
      <c r="G42" s="512">
        <v>2495</v>
      </c>
      <c r="H42" s="512"/>
      <c r="I42" s="446">
        <v>2700</v>
      </c>
      <c r="J42" s="376" t="s">
        <v>601</v>
      </c>
      <c r="K42" s="376"/>
      <c r="L42" s="480"/>
      <c r="M42" s="478"/>
      <c r="N42" s="412"/>
      <c r="O42" s="462"/>
      <c r="P42" s="7"/>
      <c r="Q42" s="7"/>
      <c r="R42" s="343"/>
      <c r="S42" s="40"/>
      <c r="T42" s="40"/>
      <c r="U42" s="40"/>
      <c r="V42" s="40"/>
      <c r="W42" s="40"/>
      <c r="X42" s="40"/>
      <c r="Y42" s="40"/>
      <c r="Z42" s="40"/>
      <c r="AA42" s="40"/>
    </row>
    <row r="43" spans="1:34" s="400" customFormat="1" ht="15" customHeight="1">
      <c r="A43" s="463">
        <v>9</v>
      </c>
      <c r="B43" s="496">
        <v>44138</v>
      </c>
      <c r="C43" s="511"/>
      <c r="D43" s="445" t="s">
        <v>3663</v>
      </c>
      <c r="E43" s="446" t="s">
        <v>600</v>
      </c>
      <c r="F43" s="446" t="s">
        <v>3692</v>
      </c>
      <c r="G43" s="512">
        <v>479</v>
      </c>
      <c r="H43" s="512"/>
      <c r="I43" s="446">
        <v>520</v>
      </c>
      <c r="J43" s="376" t="s">
        <v>601</v>
      </c>
      <c r="K43" s="376"/>
      <c r="L43" s="480"/>
      <c r="M43" s="478"/>
      <c r="N43" s="412"/>
      <c r="O43" s="462"/>
      <c r="P43" s="7"/>
      <c r="Q43" s="7"/>
      <c r="R43" s="343"/>
      <c r="S43" s="40"/>
      <c r="T43" s="40"/>
      <c r="U43" s="40"/>
      <c r="V43" s="40"/>
      <c r="W43" s="40"/>
      <c r="X43" s="40"/>
      <c r="Y43" s="40"/>
      <c r="Z43" s="40"/>
      <c r="AA43" s="40"/>
    </row>
    <row r="44" spans="1:34" s="400" customFormat="1" ht="15" customHeight="1">
      <c r="A44" s="463"/>
      <c r="B44" s="496"/>
      <c r="C44" s="511"/>
      <c r="D44" s="441"/>
      <c r="E44" s="446"/>
      <c r="F44" s="446"/>
      <c r="G44" s="512"/>
      <c r="H44" s="512"/>
      <c r="I44" s="446"/>
      <c r="J44" s="376"/>
      <c r="K44" s="376"/>
      <c r="L44" s="480"/>
      <c r="M44" s="478"/>
      <c r="N44" s="412"/>
      <c r="O44" s="462"/>
      <c r="P44" s="7"/>
      <c r="Q44" s="7"/>
      <c r="R44" s="343"/>
      <c r="S44" s="40"/>
      <c r="T44" s="40"/>
      <c r="U44" s="40"/>
      <c r="V44" s="40"/>
      <c r="W44" s="40"/>
      <c r="X44" s="40"/>
      <c r="Y44" s="40"/>
      <c r="Z44" s="40"/>
      <c r="AA44" s="40"/>
    </row>
    <row r="45" spans="1:34" s="400" customFormat="1" ht="15" customHeight="1">
      <c r="A45" s="463"/>
      <c r="B45" s="496"/>
      <c r="C45" s="511"/>
      <c r="D45" s="441"/>
      <c r="E45" s="446"/>
      <c r="F45" s="446"/>
      <c r="G45" s="512"/>
      <c r="H45" s="512"/>
      <c r="I45" s="446"/>
      <c r="J45" s="376"/>
      <c r="K45" s="376"/>
      <c r="L45" s="480"/>
      <c r="M45" s="478"/>
      <c r="N45" s="412"/>
      <c r="O45" s="462"/>
      <c r="P45" s="7"/>
      <c r="Q45" s="7"/>
      <c r="R45" s="343"/>
      <c r="S45" s="40"/>
      <c r="T45" s="40"/>
      <c r="U45" s="40"/>
      <c r="V45" s="40"/>
      <c r="W45" s="40"/>
      <c r="X45" s="40"/>
      <c r="Y45" s="40"/>
      <c r="Z45" s="40"/>
      <c r="AA45" s="40"/>
    </row>
    <row r="46" spans="1:34" ht="44.25" customHeight="1">
      <c r="A46" s="23" t="s">
        <v>603</v>
      </c>
      <c r="B46" s="39"/>
      <c r="C46" s="39"/>
      <c r="D46" s="40"/>
      <c r="E46" s="36"/>
      <c r="F46" s="36"/>
      <c r="G46" s="35"/>
      <c r="H46" s="35" t="s">
        <v>3632</v>
      </c>
      <c r="I46" s="36"/>
      <c r="J46" s="17"/>
      <c r="K46" s="79"/>
      <c r="L46" s="80"/>
      <c r="M46" s="79"/>
      <c r="N46" s="81"/>
      <c r="O46" s="79"/>
      <c r="P46" s="7"/>
      <c r="Q46" s="486"/>
      <c r="R46" s="513"/>
      <c r="S46" s="486"/>
      <c r="T46" s="486"/>
      <c r="U46" s="486"/>
      <c r="V46" s="486"/>
      <c r="W46" s="486"/>
      <c r="X46" s="486"/>
      <c r="Y46" s="486"/>
      <c r="Z46" s="40"/>
      <c r="AA46" s="40"/>
      <c r="AB46" s="40"/>
    </row>
    <row r="47" spans="1:34" s="6" customFormat="1">
      <c r="A47" s="29" t="s">
        <v>604</v>
      </c>
      <c r="B47" s="23"/>
      <c r="C47" s="23"/>
      <c r="D47" s="23"/>
      <c r="E47" s="5"/>
      <c r="F47" s="30" t="s">
        <v>605</v>
      </c>
      <c r="G47" s="41"/>
      <c r="H47" s="42"/>
      <c r="I47" s="82"/>
      <c r="J47" s="17"/>
      <c r="K47" s="83"/>
      <c r="L47" s="84"/>
      <c r="M47" s="85"/>
      <c r="N47" s="86"/>
      <c r="O47" s="87"/>
      <c r="P47" s="5"/>
      <c r="Q47" s="4"/>
      <c r="R47" s="12"/>
      <c r="Z47" s="9"/>
      <c r="AA47" s="9"/>
      <c r="AB47" s="9"/>
      <c r="AC47" s="9"/>
      <c r="AD47" s="9"/>
      <c r="AE47" s="9"/>
      <c r="AF47" s="9"/>
      <c r="AG47" s="9"/>
      <c r="AH47" s="9"/>
    </row>
    <row r="48" spans="1:34" s="9" customFormat="1" ht="14.25" customHeight="1">
      <c r="A48" s="29"/>
      <c r="B48" s="23"/>
      <c r="C48" s="23"/>
      <c r="D48" s="23"/>
      <c r="E48" s="32"/>
      <c r="F48" s="30" t="s">
        <v>607</v>
      </c>
      <c r="G48" s="41"/>
      <c r="H48" s="42"/>
      <c r="I48" s="82"/>
      <c r="J48" s="17"/>
      <c r="K48" s="83"/>
      <c r="L48" s="84"/>
      <c r="M48" s="85"/>
      <c r="N48" s="86"/>
      <c r="O48" s="87"/>
      <c r="P48" s="5"/>
      <c r="Q48" s="4"/>
      <c r="R48" s="12"/>
      <c r="S48" s="6"/>
      <c r="Y48" s="6"/>
      <c r="Z48" s="6"/>
    </row>
    <row r="49" spans="1:34" s="9" customFormat="1" ht="14.25" customHeight="1">
      <c r="A49" s="23"/>
      <c r="B49" s="23"/>
      <c r="C49" s="23"/>
      <c r="D49" s="23"/>
      <c r="E49" s="32"/>
      <c r="F49" s="17"/>
      <c r="G49" s="17"/>
      <c r="H49" s="31"/>
      <c r="I49" s="36"/>
      <c r="J49" s="71"/>
      <c r="K49" s="68"/>
      <c r="L49" s="69"/>
      <c r="M49" s="17"/>
      <c r="N49" s="72"/>
      <c r="O49" s="57"/>
      <c r="P49" s="8"/>
      <c r="Q49" s="4"/>
      <c r="R49" s="12"/>
      <c r="S49" s="6"/>
      <c r="Y49" s="6"/>
      <c r="Z49" s="6"/>
    </row>
    <row r="50" spans="1:34" s="9" customFormat="1" ht="15">
      <c r="A50" s="43" t="s">
        <v>614</v>
      </c>
      <c r="B50" s="43"/>
      <c r="C50" s="43"/>
      <c r="D50" s="43"/>
      <c r="E50" s="32"/>
      <c r="F50" s="17"/>
      <c r="G50" s="12"/>
      <c r="H50" s="17"/>
      <c r="I50" s="12"/>
      <c r="J50" s="88"/>
      <c r="K50" s="12"/>
      <c r="L50" s="12"/>
      <c r="M50" s="12"/>
      <c r="N50" s="12"/>
      <c r="O50" s="89"/>
      <c r="P50"/>
      <c r="Q50" s="4"/>
      <c r="R50" s="12"/>
      <c r="S50" s="6"/>
      <c r="Y50" s="6"/>
      <c r="Z50" s="6"/>
    </row>
    <row r="51" spans="1:34" s="9" customFormat="1" ht="38.25">
      <c r="A51" s="21" t="s">
        <v>16</v>
      </c>
      <c r="B51" s="21" t="s">
        <v>575</v>
      </c>
      <c r="C51" s="21"/>
      <c r="D51" s="22" t="s">
        <v>588</v>
      </c>
      <c r="E51" s="21" t="s">
        <v>589</v>
      </c>
      <c r="F51" s="21" t="s">
        <v>590</v>
      </c>
      <c r="G51" s="21" t="s">
        <v>609</v>
      </c>
      <c r="H51" s="21" t="s">
        <v>592</v>
      </c>
      <c r="I51" s="21" t="s">
        <v>593</v>
      </c>
      <c r="J51" s="20" t="s">
        <v>594</v>
      </c>
      <c r="K51" s="77" t="s">
        <v>615</v>
      </c>
      <c r="L51" s="63" t="s">
        <v>3630</v>
      </c>
      <c r="M51" s="77" t="s">
        <v>611</v>
      </c>
      <c r="N51" s="21" t="s">
        <v>612</v>
      </c>
      <c r="O51" s="20" t="s">
        <v>597</v>
      </c>
      <c r="P51" s="90" t="s">
        <v>598</v>
      </c>
      <c r="Q51" s="4"/>
      <c r="R51" s="17"/>
      <c r="S51" s="6"/>
      <c r="Y51" s="6"/>
      <c r="Z51" s="6"/>
    </row>
    <row r="52" spans="1:34" s="400" customFormat="1" ht="13.9" customHeight="1">
      <c r="A52" s="499">
        <v>1</v>
      </c>
      <c r="B52" s="500">
        <v>44134</v>
      </c>
      <c r="C52" s="501"/>
      <c r="D52" s="502" t="s">
        <v>3658</v>
      </c>
      <c r="E52" s="494" t="s">
        <v>600</v>
      </c>
      <c r="F52" s="470">
        <v>1076</v>
      </c>
      <c r="G52" s="470">
        <v>1052</v>
      </c>
      <c r="H52" s="470">
        <v>1056</v>
      </c>
      <c r="I52" s="465">
        <v>1120</v>
      </c>
      <c r="J52" s="465" t="s">
        <v>3671</v>
      </c>
      <c r="K52" s="465">
        <f t="shared" ref="K52:K53" si="23">H52-F52</f>
        <v>-20</v>
      </c>
      <c r="L52" s="449">
        <f t="shared" ref="L52:L53" si="24">(H52*N52)*0.035%</f>
        <v>221.76000000000002</v>
      </c>
      <c r="M52" s="503">
        <f t="shared" ref="M52:M53" si="25">(K52*N52)-L52</f>
        <v>-12221.76</v>
      </c>
      <c r="N52" s="465">
        <v>600</v>
      </c>
      <c r="O52" s="432" t="s">
        <v>663</v>
      </c>
      <c r="P52" s="420">
        <v>44137</v>
      </c>
      <c r="Q52" s="387"/>
      <c r="R52" s="343"/>
      <c r="S52" s="40"/>
      <c r="Y52" s="40"/>
      <c r="Z52" s="40"/>
    </row>
    <row r="53" spans="1:34" s="400" customFormat="1" ht="13.9" customHeight="1">
      <c r="A53" s="504">
        <v>2</v>
      </c>
      <c r="B53" s="505">
        <v>44134</v>
      </c>
      <c r="C53" s="506"/>
      <c r="D53" s="471" t="s">
        <v>3660</v>
      </c>
      <c r="E53" s="461" t="s">
        <v>600</v>
      </c>
      <c r="F53" s="436">
        <v>436.5</v>
      </c>
      <c r="G53" s="436">
        <v>425</v>
      </c>
      <c r="H53" s="436">
        <v>442.5</v>
      </c>
      <c r="I53" s="434">
        <v>460</v>
      </c>
      <c r="J53" s="434" t="s">
        <v>3690</v>
      </c>
      <c r="K53" s="434">
        <f t="shared" si="23"/>
        <v>6</v>
      </c>
      <c r="L53" s="447">
        <f t="shared" si="24"/>
        <v>185.85000000000002</v>
      </c>
      <c r="M53" s="495">
        <f t="shared" si="25"/>
        <v>7014.15</v>
      </c>
      <c r="N53" s="434">
        <v>1200</v>
      </c>
      <c r="O53" s="438" t="s">
        <v>599</v>
      </c>
      <c r="P53" s="468">
        <v>44138</v>
      </c>
      <c r="Q53" s="387"/>
      <c r="R53" s="343"/>
      <c r="S53" s="40"/>
      <c r="Y53" s="40"/>
      <c r="Z53" s="40"/>
    </row>
    <row r="54" spans="1:34" s="400" customFormat="1" ht="13.9" customHeight="1">
      <c r="A54" s="504">
        <v>3</v>
      </c>
      <c r="B54" s="505">
        <v>44134</v>
      </c>
      <c r="C54" s="506"/>
      <c r="D54" s="471" t="s">
        <v>3647</v>
      </c>
      <c r="E54" s="461" t="s">
        <v>600</v>
      </c>
      <c r="F54" s="436">
        <v>2202.5</v>
      </c>
      <c r="G54" s="436">
        <v>2160</v>
      </c>
      <c r="H54" s="436">
        <v>2225</v>
      </c>
      <c r="I54" s="434" t="s">
        <v>3667</v>
      </c>
      <c r="J54" s="434" t="s">
        <v>3644</v>
      </c>
      <c r="K54" s="434">
        <f t="shared" ref="K54" si="26">H54-F54</f>
        <v>22.5</v>
      </c>
      <c r="L54" s="447">
        <f t="shared" ref="L54:L55" si="27">(H54*N54)*0.035%</f>
        <v>233.62500000000003</v>
      </c>
      <c r="M54" s="495">
        <f t="shared" ref="M54:M55" si="28">(K54*N54)-L54</f>
        <v>6516.375</v>
      </c>
      <c r="N54" s="434">
        <v>300</v>
      </c>
      <c r="O54" s="438" t="s">
        <v>599</v>
      </c>
      <c r="P54" s="468">
        <v>44137</v>
      </c>
      <c r="Q54" s="387"/>
      <c r="R54" s="343"/>
      <c r="S54" s="40"/>
      <c r="Y54" s="40"/>
      <c r="Z54" s="40"/>
    </row>
    <row r="55" spans="1:34" s="400" customFormat="1" ht="13.9" customHeight="1">
      <c r="A55" s="504">
        <v>4</v>
      </c>
      <c r="B55" s="505">
        <v>44137</v>
      </c>
      <c r="C55" s="506"/>
      <c r="D55" s="471" t="s">
        <v>3677</v>
      </c>
      <c r="E55" s="461" t="s">
        <v>3627</v>
      </c>
      <c r="F55" s="436">
        <v>25080</v>
      </c>
      <c r="G55" s="436">
        <v>25400</v>
      </c>
      <c r="H55" s="436">
        <v>24890</v>
      </c>
      <c r="I55" s="434">
        <v>24500</v>
      </c>
      <c r="J55" s="434" t="s">
        <v>3678</v>
      </c>
      <c r="K55" s="434">
        <f>F55-H55</f>
        <v>190</v>
      </c>
      <c r="L55" s="447">
        <f t="shared" si="27"/>
        <v>217.78750000000002</v>
      </c>
      <c r="M55" s="495">
        <f t="shared" si="28"/>
        <v>4532.2124999999996</v>
      </c>
      <c r="N55" s="434">
        <v>25</v>
      </c>
      <c r="O55" s="438" t="s">
        <v>599</v>
      </c>
      <c r="P55" s="468">
        <v>44137</v>
      </c>
      <c r="Q55" s="387"/>
      <c r="R55" s="343"/>
      <c r="S55" s="40"/>
      <c r="Y55" s="40"/>
      <c r="Z55" s="40"/>
    </row>
    <row r="56" spans="1:34" s="400" customFormat="1" ht="13.9" customHeight="1">
      <c r="A56" s="498">
        <v>5</v>
      </c>
      <c r="B56" s="496">
        <v>44138</v>
      </c>
      <c r="C56" s="497"/>
      <c r="D56" s="488" t="s">
        <v>3647</v>
      </c>
      <c r="E56" s="489" t="s">
        <v>600</v>
      </c>
      <c r="F56" s="446" t="s">
        <v>3691</v>
      </c>
      <c r="G56" s="446">
        <v>2150</v>
      </c>
      <c r="H56" s="446"/>
      <c r="I56" s="376" t="s">
        <v>3667</v>
      </c>
      <c r="J56" s="376" t="s">
        <v>601</v>
      </c>
      <c r="K56" s="376"/>
      <c r="L56" s="376"/>
      <c r="M56" s="376"/>
      <c r="N56" s="376"/>
      <c r="O56" s="376"/>
      <c r="P56" s="376"/>
      <c r="Q56" s="387"/>
      <c r="R56" s="343"/>
      <c r="S56" s="40"/>
      <c r="Y56" s="40"/>
      <c r="Z56" s="40"/>
    </row>
    <row r="57" spans="1:34" s="400" customFormat="1" ht="13.9" customHeight="1">
      <c r="A57" s="498"/>
      <c r="B57" s="496"/>
      <c r="C57" s="497"/>
      <c r="D57" s="488"/>
      <c r="E57" s="489"/>
      <c r="F57" s="446"/>
      <c r="G57" s="446"/>
      <c r="H57" s="446"/>
      <c r="I57" s="376"/>
      <c r="J57" s="376"/>
      <c r="K57" s="376"/>
      <c r="L57" s="376"/>
      <c r="M57" s="376"/>
      <c r="N57" s="376"/>
      <c r="O57" s="376"/>
      <c r="P57" s="376"/>
      <c r="Q57" s="387"/>
      <c r="R57" s="343"/>
      <c r="S57" s="40"/>
      <c r="Y57" s="40"/>
      <c r="Z57" s="40"/>
    </row>
    <row r="58" spans="1:34" s="400" customFormat="1" ht="13.9" customHeight="1">
      <c r="A58" s="498"/>
      <c r="B58" s="496"/>
      <c r="C58" s="497"/>
      <c r="D58" s="488"/>
      <c r="E58" s="489"/>
      <c r="F58" s="446"/>
      <c r="G58" s="446"/>
      <c r="H58" s="446"/>
      <c r="I58" s="376"/>
      <c r="J58" s="376"/>
      <c r="K58" s="376"/>
      <c r="L58" s="376"/>
      <c r="M58" s="376"/>
      <c r="N58" s="376"/>
      <c r="O58" s="376"/>
      <c r="P58" s="376"/>
      <c r="Q58" s="387"/>
      <c r="R58" s="343"/>
      <c r="S58" s="40"/>
      <c r="Y58" s="40"/>
      <c r="Z58" s="40"/>
    </row>
    <row r="59" spans="1:34" s="400" customFormat="1" ht="13.9" customHeight="1">
      <c r="A59" s="498"/>
      <c r="B59" s="496"/>
      <c r="C59" s="497"/>
      <c r="D59" s="488"/>
      <c r="E59" s="489"/>
      <c r="F59" s="446"/>
      <c r="G59" s="446"/>
      <c r="H59" s="446"/>
      <c r="I59" s="376"/>
      <c r="J59" s="376"/>
      <c r="K59" s="376"/>
      <c r="L59" s="376"/>
      <c r="M59" s="376"/>
      <c r="N59" s="376"/>
      <c r="O59" s="376"/>
      <c r="P59" s="376"/>
      <c r="Q59" s="387"/>
      <c r="R59" s="343"/>
      <c r="S59" s="40"/>
      <c r="Y59" s="40"/>
      <c r="Z59" s="40"/>
    </row>
    <row r="60" spans="1:34" s="400" customFormat="1" ht="13.9" customHeight="1">
      <c r="A60" s="520"/>
      <c r="B60" s="514"/>
      <c r="C60" s="521"/>
      <c r="D60" s="522"/>
      <c r="E60" s="377"/>
      <c r="F60" s="475"/>
      <c r="G60" s="475"/>
      <c r="H60" s="475"/>
      <c r="I60" s="464"/>
      <c r="J60" s="464"/>
      <c r="K60" s="464"/>
      <c r="L60" s="464"/>
      <c r="M60" s="464"/>
      <c r="N60" s="464"/>
      <c r="O60" s="464"/>
      <c r="P60" s="464"/>
      <c r="Q60" s="387"/>
      <c r="R60" s="343"/>
      <c r="S60" s="40"/>
      <c r="Y60" s="40"/>
      <c r="Z60" s="40"/>
    </row>
    <row r="61" spans="1:34" s="6" customFormat="1">
      <c r="A61" s="44"/>
      <c r="B61" s="45"/>
      <c r="C61" s="46"/>
      <c r="D61" s="47"/>
      <c r="E61" s="48"/>
      <c r="F61" s="49"/>
      <c r="G61" s="49"/>
      <c r="H61" s="49"/>
      <c r="I61" s="49"/>
      <c r="J61" s="17"/>
      <c r="K61" s="91"/>
      <c r="L61" s="91"/>
      <c r="M61" s="17"/>
      <c r="N61" s="16"/>
      <c r="O61" s="92"/>
      <c r="P61" s="5"/>
      <c r="Q61" s="4"/>
      <c r="R61" s="17"/>
      <c r="Z61" s="9"/>
      <c r="AA61" s="9"/>
      <c r="AB61" s="9"/>
      <c r="AC61" s="9"/>
      <c r="AD61" s="9"/>
      <c r="AE61" s="9"/>
      <c r="AF61" s="9"/>
      <c r="AG61" s="9"/>
      <c r="AH61" s="9"/>
    </row>
    <row r="62" spans="1:34" s="6" customFormat="1" ht="15">
      <c r="A62" s="50" t="s">
        <v>616</v>
      </c>
      <c r="B62" s="50"/>
      <c r="C62" s="50"/>
      <c r="D62" s="50"/>
      <c r="E62" s="51"/>
      <c r="F62" s="49"/>
      <c r="G62" s="49"/>
      <c r="H62" s="49"/>
      <c r="I62" s="49"/>
      <c r="J62" s="53"/>
      <c r="K62" s="12"/>
      <c r="L62" s="12"/>
      <c r="M62" s="12"/>
      <c r="N62" s="11"/>
      <c r="O62" s="53"/>
      <c r="P62" s="5"/>
      <c r="Q62" s="4"/>
      <c r="R62" s="17"/>
      <c r="Z62" s="9"/>
      <c r="AA62" s="9"/>
      <c r="AB62" s="9"/>
      <c r="AC62" s="9"/>
      <c r="AD62" s="9"/>
      <c r="AE62" s="9"/>
      <c r="AF62" s="9"/>
      <c r="AG62" s="9"/>
      <c r="AH62" s="9"/>
    </row>
    <row r="63" spans="1:34" s="6" customFormat="1" ht="38.25">
      <c r="A63" s="21" t="s">
        <v>16</v>
      </c>
      <c r="B63" s="21" t="s">
        <v>575</v>
      </c>
      <c r="C63" s="21"/>
      <c r="D63" s="22" t="s">
        <v>588</v>
      </c>
      <c r="E63" s="21" t="s">
        <v>589</v>
      </c>
      <c r="F63" s="21" t="s">
        <v>590</v>
      </c>
      <c r="G63" s="52" t="s">
        <v>609</v>
      </c>
      <c r="H63" s="21" t="s">
        <v>592</v>
      </c>
      <c r="I63" s="21" t="s">
        <v>593</v>
      </c>
      <c r="J63" s="20" t="s">
        <v>594</v>
      </c>
      <c r="K63" s="20" t="s">
        <v>617</v>
      </c>
      <c r="L63" s="63" t="s">
        <v>3630</v>
      </c>
      <c r="M63" s="77" t="s">
        <v>611</v>
      </c>
      <c r="N63" s="21" t="s">
        <v>612</v>
      </c>
      <c r="O63" s="21" t="s">
        <v>597</v>
      </c>
      <c r="P63" s="22" t="s">
        <v>598</v>
      </c>
      <c r="Q63" s="4"/>
      <c r="R63" s="17"/>
      <c r="Z63" s="9"/>
      <c r="AA63" s="9"/>
      <c r="AB63" s="9"/>
      <c r="AC63" s="9"/>
      <c r="AD63" s="9"/>
      <c r="AE63" s="9"/>
      <c r="AF63" s="9"/>
      <c r="AG63" s="9"/>
      <c r="AH63" s="9"/>
    </row>
    <row r="64" spans="1:34" s="40" customFormat="1" ht="14.25">
      <c r="A64" s="526">
        <v>1</v>
      </c>
      <c r="B64" s="527">
        <v>44134</v>
      </c>
      <c r="C64" s="527"/>
      <c r="D64" s="509" t="s">
        <v>3657</v>
      </c>
      <c r="E64" s="436" t="s">
        <v>600</v>
      </c>
      <c r="F64" s="436">
        <v>13.2</v>
      </c>
      <c r="G64" s="460">
        <v>8</v>
      </c>
      <c r="H64" s="460">
        <v>17</v>
      </c>
      <c r="I64" s="460">
        <v>22</v>
      </c>
      <c r="J64" s="528" t="s">
        <v>3669</v>
      </c>
      <c r="K64" s="528">
        <f t="shared" ref="K64" si="29">H64-F64</f>
        <v>3.8000000000000007</v>
      </c>
      <c r="L64" s="529">
        <v>100</v>
      </c>
      <c r="M64" s="528">
        <f t="shared" ref="M64" si="30">(K64*N64)-100</f>
        <v>5125.0000000000009</v>
      </c>
      <c r="N64" s="528">
        <v>1375</v>
      </c>
      <c r="O64" s="530" t="s">
        <v>599</v>
      </c>
      <c r="P64" s="468">
        <v>44137</v>
      </c>
      <c r="Q64" s="387"/>
      <c r="R64" s="343"/>
      <c r="Z64" s="400"/>
      <c r="AA64" s="400"/>
      <c r="AB64" s="400"/>
      <c r="AC64" s="400"/>
      <c r="AD64" s="400"/>
      <c r="AE64" s="400"/>
      <c r="AF64" s="400"/>
      <c r="AG64" s="400"/>
      <c r="AH64" s="400"/>
    </row>
    <row r="65" spans="1:34" s="40" customFormat="1" ht="14.25">
      <c r="A65" s="526">
        <v>2</v>
      </c>
      <c r="B65" s="527">
        <v>44137</v>
      </c>
      <c r="C65" s="527"/>
      <c r="D65" s="509" t="s">
        <v>3670</v>
      </c>
      <c r="E65" s="436" t="s">
        <v>600</v>
      </c>
      <c r="F65" s="436">
        <v>12.5</v>
      </c>
      <c r="G65" s="460">
        <v>8</v>
      </c>
      <c r="H65" s="460">
        <v>15.25</v>
      </c>
      <c r="I65" s="460">
        <v>20</v>
      </c>
      <c r="J65" s="528" t="s">
        <v>3742</v>
      </c>
      <c r="K65" s="528">
        <f t="shared" ref="K65" si="31">H65-F65</f>
        <v>2.75</v>
      </c>
      <c r="L65" s="529">
        <v>100</v>
      </c>
      <c r="M65" s="528">
        <f t="shared" ref="M65" si="32">(K65*N65)-100</f>
        <v>3612.5</v>
      </c>
      <c r="N65" s="528">
        <v>1350</v>
      </c>
      <c r="O65" s="530" t="s">
        <v>599</v>
      </c>
      <c r="P65" s="468">
        <v>44138</v>
      </c>
      <c r="Q65" s="387"/>
      <c r="R65" s="343"/>
      <c r="Z65" s="400"/>
      <c r="AA65" s="400"/>
      <c r="AB65" s="400"/>
      <c r="AC65" s="400"/>
      <c r="AD65" s="400"/>
      <c r="AE65" s="400"/>
      <c r="AF65" s="400"/>
      <c r="AG65" s="400"/>
      <c r="AH65" s="400"/>
    </row>
    <row r="66" spans="1:34" s="40" customFormat="1" ht="14.25">
      <c r="A66" s="526">
        <v>3</v>
      </c>
      <c r="B66" s="527">
        <v>44137</v>
      </c>
      <c r="C66" s="527"/>
      <c r="D66" s="509" t="s">
        <v>3675</v>
      </c>
      <c r="E66" s="436" t="s">
        <v>600</v>
      </c>
      <c r="F66" s="436">
        <v>72</v>
      </c>
      <c r="G66" s="460">
        <v>30</v>
      </c>
      <c r="H66" s="460">
        <v>82.5</v>
      </c>
      <c r="I66" s="460">
        <v>130</v>
      </c>
      <c r="J66" s="528" t="s">
        <v>3676</v>
      </c>
      <c r="K66" s="528">
        <f t="shared" ref="K66" si="33">H66-F66</f>
        <v>10.5</v>
      </c>
      <c r="L66" s="529">
        <v>100</v>
      </c>
      <c r="M66" s="528">
        <f t="shared" ref="M66" si="34">(K66*N66)-100</f>
        <v>687.5</v>
      </c>
      <c r="N66" s="528">
        <v>75</v>
      </c>
      <c r="O66" s="530" t="s">
        <v>599</v>
      </c>
      <c r="P66" s="468">
        <v>44137</v>
      </c>
      <c r="Q66" s="387"/>
      <c r="R66" s="343"/>
      <c r="Z66" s="400"/>
      <c r="AA66" s="400"/>
      <c r="AB66" s="400"/>
      <c r="AC66" s="400"/>
      <c r="AD66" s="400"/>
      <c r="AE66" s="400"/>
      <c r="AF66" s="400"/>
      <c r="AG66" s="400"/>
      <c r="AH66" s="400"/>
    </row>
    <row r="67" spans="1:34" s="40" customFormat="1" ht="14.25">
      <c r="A67" s="466">
        <v>4</v>
      </c>
      <c r="B67" s="444">
        <v>44138</v>
      </c>
      <c r="C67" s="444"/>
      <c r="D67" s="445" t="s">
        <v>3693</v>
      </c>
      <c r="E67" s="446" t="s">
        <v>600</v>
      </c>
      <c r="F67" s="446" t="s">
        <v>3695</v>
      </c>
      <c r="G67" s="418">
        <v>60</v>
      </c>
      <c r="H67" s="418"/>
      <c r="I67" s="418">
        <v>180</v>
      </c>
      <c r="J67" s="376" t="s">
        <v>601</v>
      </c>
      <c r="K67" s="376"/>
      <c r="L67" s="480"/>
      <c r="M67" s="376"/>
      <c r="N67" s="376"/>
      <c r="O67" s="412"/>
      <c r="P67" s="485"/>
      <c r="Q67" s="387"/>
      <c r="R67" s="343"/>
      <c r="Z67" s="400"/>
      <c r="AA67" s="400"/>
      <c r="AB67" s="400"/>
      <c r="AC67" s="400"/>
      <c r="AD67" s="400"/>
      <c r="AE67" s="400"/>
      <c r="AF67" s="400"/>
      <c r="AG67" s="400"/>
      <c r="AH67" s="400"/>
    </row>
    <row r="68" spans="1:34" s="40" customFormat="1" ht="14.25">
      <c r="A68" s="466"/>
      <c r="B68" s="444"/>
      <c r="C68" s="444"/>
      <c r="D68" s="445"/>
      <c r="E68" s="446"/>
      <c r="F68" s="446"/>
      <c r="G68" s="418"/>
      <c r="H68" s="418"/>
      <c r="I68" s="418"/>
      <c r="J68" s="376"/>
      <c r="K68" s="376"/>
      <c r="L68" s="480"/>
      <c r="M68" s="376"/>
      <c r="N68" s="376"/>
      <c r="O68" s="412"/>
      <c r="P68" s="485"/>
      <c r="Q68" s="387"/>
      <c r="R68" s="343"/>
      <c r="Z68" s="400"/>
      <c r="AA68" s="400"/>
      <c r="AB68" s="400"/>
      <c r="AC68" s="400"/>
      <c r="AD68" s="400"/>
      <c r="AE68" s="400"/>
      <c r="AF68" s="400"/>
      <c r="AG68" s="400"/>
      <c r="AH68" s="400"/>
    </row>
    <row r="69" spans="1:34" s="40" customFormat="1" ht="14.25">
      <c r="A69" s="466"/>
      <c r="B69" s="444"/>
      <c r="C69" s="444"/>
      <c r="D69" s="445"/>
      <c r="E69" s="446"/>
      <c r="F69" s="446"/>
      <c r="G69" s="418"/>
      <c r="H69" s="418"/>
      <c r="I69" s="418"/>
      <c r="J69" s="376"/>
      <c r="K69" s="376"/>
      <c r="L69" s="480"/>
      <c r="M69" s="376"/>
      <c r="N69" s="376"/>
      <c r="O69" s="412"/>
      <c r="P69" s="485"/>
      <c r="Q69" s="387"/>
      <c r="R69" s="343"/>
      <c r="Z69" s="400"/>
      <c r="AA69" s="400"/>
      <c r="AB69" s="400"/>
      <c r="AC69" s="400"/>
      <c r="AD69" s="400"/>
      <c r="AE69" s="400"/>
      <c r="AF69" s="400"/>
      <c r="AG69" s="400"/>
      <c r="AH69" s="400"/>
    </row>
    <row r="70" spans="1:34" s="40" customFormat="1" ht="14.25">
      <c r="A70" s="466"/>
      <c r="B70" s="444"/>
      <c r="C70" s="444"/>
      <c r="D70" s="445"/>
      <c r="E70" s="446"/>
      <c r="F70" s="446"/>
      <c r="G70" s="418"/>
      <c r="H70" s="418"/>
      <c r="I70" s="418"/>
      <c r="J70" s="376"/>
      <c r="K70" s="376"/>
      <c r="L70" s="480"/>
      <c r="M70" s="376"/>
      <c r="N70" s="376"/>
      <c r="O70" s="412"/>
      <c r="P70" s="485"/>
      <c r="Q70" s="387"/>
      <c r="R70" s="343"/>
      <c r="Z70" s="400"/>
      <c r="AA70" s="400"/>
      <c r="AB70" s="400"/>
      <c r="AC70" s="400"/>
      <c r="AD70" s="400"/>
      <c r="AE70" s="400"/>
      <c r="AF70" s="400"/>
      <c r="AG70" s="400"/>
      <c r="AH70" s="400"/>
    </row>
    <row r="71" spans="1:34" s="40" customFormat="1" ht="14.25">
      <c r="A71" s="466"/>
      <c r="B71" s="444"/>
      <c r="C71" s="444"/>
      <c r="D71" s="445"/>
      <c r="E71" s="446"/>
      <c r="F71" s="446"/>
      <c r="G71" s="418"/>
      <c r="H71" s="418"/>
      <c r="I71" s="418"/>
      <c r="J71" s="376"/>
      <c r="K71" s="376"/>
      <c r="L71" s="480"/>
      <c r="M71" s="376"/>
      <c r="N71" s="376"/>
      <c r="O71" s="412"/>
      <c r="P71" s="485"/>
      <c r="Q71" s="387"/>
      <c r="R71" s="343"/>
      <c r="Z71" s="400"/>
      <c r="AA71" s="400"/>
      <c r="AB71" s="400"/>
      <c r="AC71" s="400"/>
      <c r="AD71" s="400"/>
      <c r="AE71" s="400"/>
      <c r="AF71" s="400"/>
      <c r="AG71" s="400"/>
      <c r="AH71" s="400"/>
    </row>
    <row r="72" spans="1:34" s="40" customFormat="1" ht="14.25">
      <c r="A72" s="466"/>
      <c r="B72" s="444"/>
      <c r="C72" s="444"/>
      <c r="D72" s="445"/>
      <c r="E72" s="446"/>
      <c r="F72" s="446"/>
      <c r="G72" s="418"/>
      <c r="H72" s="418"/>
      <c r="I72" s="418"/>
      <c r="J72" s="376"/>
      <c r="K72" s="376"/>
      <c r="L72" s="480"/>
      <c r="M72" s="376"/>
      <c r="N72" s="376"/>
      <c r="O72" s="412"/>
      <c r="P72" s="485"/>
      <c r="Q72" s="387"/>
      <c r="R72" s="343"/>
      <c r="Z72" s="400"/>
      <c r="AA72" s="400"/>
      <c r="AB72" s="400"/>
      <c r="AC72" s="400"/>
      <c r="AD72" s="400"/>
      <c r="AE72" s="400"/>
      <c r="AF72" s="400"/>
      <c r="AG72" s="400"/>
      <c r="AH72" s="400"/>
    </row>
    <row r="73" spans="1:34" s="40" customFormat="1" ht="14.25">
      <c r="A73" s="36"/>
      <c r="B73" s="473"/>
      <c r="C73" s="473"/>
      <c r="D73" s="474"/>
      <c r="E73" s="475"/>
      <c r="F73" s="475"/>
      <c r="G73" s="476"/>
      <c r="H73" s="476"/>
      <c r="I73" s="475"/>
      <c r="J73" s="464"/>
      <c r="K73" s="464"/>
      <c r="L73" s="464"/>
      <c r="M73" s="464"/>
      <c r="N73" s="464"/>
      <c r="O73" s="464"/>
      <c r="P73" s="464"/>
      <c r="Q73" s="387"/>
      <c r="R73" s="343"/>
      <c r="Z73" s="400"/>
      <c r="AA73" s="400"/>
      <c r="AB73" s="400"/>
      <c r="AC73" s="400"/>
      <c r="AD73" s="400"/>
      <c r="AE73" s="400"/>
      <c r="AF73" s="400"/>
      <c r="AG73" s="400"/>
      <c r="AH73" s="400"/>
    </row>
    <row r="74" spans="1:34" s="40" customFormat="1" ht="14.25">
      <c r="A74" s="36"/>
      <c r="B74" s="473"/>
      <c r="C74" s="473"/>
      <c r="D74" s="474"/>
      <c r="E74" s="475"/>
      <c r="F74" s="475"/>
      <c r="G74" s="476"/>
      <c r="H74" s="476"/>
      <c r="I74" s="475"/>
      <c r="J74" s="464"/>
      <c r="K74" s="464"/>
      <c r="L74" s="464"/>
      <c r="M74" s="464"/>
      <c r="N74" s="464"/>
      <c r="O74" s="464"/>
      <c r="P74" s="464"/>
      <c r="Q74" s="387"/>
      <c r="R74" s="343"/>
      <c r="Z74" s="400"/>
      <c r="AA74" s="400"/>
      <c r="AB74" s="400"/>
      <c r="AC74" s="400"/>
      <c r="AD74" s="400"/>
      <c r="AE74" s="400"/>
      <c r="AF74" s="400"/>
      <c r="AG74" s="400"/>
      <c r="AH74" s="400"/>
    </row>
    <row r="75" spans="1:34" s="40" customFormat="1" ht="14.25">
      <c r="A75" s="36"/>
      <c r="B75" s="473"/>
      <c r="C75" s="473"/>
      <c r="D75" s="474"/>
      <c r="E75" s="475"/>
      <c r="F75" s="475"/>
      <c r="G75" s="476"/>
      <c r="H75" s="476"/>
      <c r="I75" s="475"/>
      <c r="J75" s="464"/>
      <c r="K75" s="464"/>
      <c r="L75" s="464"/>
      <c r="M75" s="464"/>
      <c r="N75" s="464"/>
      <c r="O75" s="477"/>
      <c r="P75" s="464"/>
      <c r="Q75" s="387"/>
      <c r="R75" s="343"/>
      <c r="Z75" s="400"/>
      <c r="AA75" s="400"/>
      <c r="AB75" s="400"/>
      <c r="AC75" s="400"/>
      <c r="AD75" s="400"/>
      <c r="AE75" s="400"/>
      <c r="AF75" s="400"/>
      <c r="AG75" s="400"/>
      <c r="AH75" s="400"/>
    </row>
    <row r="76" spans="1:34" s="40" customFormat="1" ht="14.25">
      <c r="A76" s="377"/>
      <c r="B76" s="378"/>
      <c r="C76" s="378"/>
      <c r="D76" s="379"/>
      <c r="E76" s="377"/>
      <c r="F76" s="401"/>
      <c r="G76" s="377"/>
      <c r="H76" s="377"/>
      <c r="I76" s="377"/>
      <c r="J76" s="378"/>
      <c r="K76" s="402"/>
      <c r="L76" s="377"/>
      <c r="M76" s="377"/>
      <c r="N76" s="377"/>
      <c r="O76" s="403"/>
      <c r="P76" s="387"/>
      <c r="Q76" s="387"/>
      <c r="R76" s="343"/>
      <c r="Z76" s="400"/>
      <c r="AA76" s="400"/>
      <c r="AB76" s="400"/>
      <c r="AC76" s="400"/>
      <c r="AD76" s="400"/>
      <c r="AE76" s="400"/>
      <c r="AF76" s="400"/>
      <c r="AG76" s="400"/>
      <c r="AH76" s="400"/>
    </row>
    <row r="77" spans="1:34" ht="15">
      <c r="A77" s="99" t="s">
        <v>618</v>
      </c>
      <c r="B77" s="100"/>
      <c r="C77" s="100"/>
      <c r="D77" s="101"/>
      <c r="E77" s="34"/>
      <c r="F77" s="32"/>
      <c r="G77" s="32"/>
      <c r="H77" s="73"/>
      <c r="I77" s="119"/>
      <c r="J77" s="120"/>
      <c r="K77" s="17"/>
      <c r="L77" s="17"/>
      <c r="M77" s="17"/>
      <c r="N77" s="11"/>
      <c r="O77" s="53"/>
      <c r="Q77" s="95"/>
      <c r="R77" s="17"/>
      <c r="S77" s="16"/>
      <c r="T77" s="16"/>
      <c r="U77" s="16"/>
      <c r="V77" s="16"/>
      <c r="W77" s="16"/>
      <c r="X77" s="16"/>
      <c r="Y77" s="16"/>
      <c r="Z77" s="16"/>
    </row>
    <row r="78" spans="1:34" ht="38.25">
      <c r="A78" s="20" t="s">
        <v>16</v>
      </c>
      <c r="B78" s="21" t="s">
        <v>575</v>
      </c>
      <c r="C78" s="21"/>
      <c r="D78" s="22" t="s">
        <v>588</v>
      </c>
      <c r="E78" s="21" t="s">
        <v>589</v>
      </c>
      <c r="F78" s="21" t="s">
        <v>590</v>
      </c>
      <c r="G78" s="21" t="s">
        <v>591</v>
      </c>
      <c r="H78" s="21" t="s">
        <v>592</v>
      </c>
      <c r="I78" s="21" t="s">
        <v>593</v>
      </c>
      <c r="J78" s="20" t="s">
        <v>594</v>
      </c>
      <c r="K78" s="62" t="s">
        <v>610</v>
      </c>
      <c r="L78" s="455" t="s">
        <v>3630</v>
      </c>
      <c r="M78" s="63" t="s">
        <v>3629</v>
      </c>
      <c r="N78" s="21" t="s">
        <v>597</v>
      </c>
      <c r="O78" s="78" t="s">
        <v>598</v>
      </c>
      <c r="P78" s="97"/>
      <c r="Q78" s="11"/>
      <c r="R78" s="17"/>
      <c r="S78" s="16"/>
      <c r="T78" s="16"/>
      <c r="U78" s="16"/>
      <c r="V78" s="16"/>
      <c r="W78" s="16"/>
      <c r="X78" s="16"/>
      <c r="Y78" s="16"/>
      <c r="Z78" s="16"/>
    </row>
    <row r="79" spans="1:34" s="400" customFormat="1" ht="14.25">
      <c r="A79" s="466"/>
      <c r="B79" s="444"/>
      <c r="C79" s="444"/>
      <c r="D79" s="445"/>
      <c r="E79" s="446"/>
      <c r="F79" s="446"/>
      <c r="G79" s="418"/>
      <c r="H79" s="418"/>
      <c r="I79" s="446"/>
      <c r="J79" s="490"/>
      <c r="K79" s="490"/>
      <c r="L79" s="491"/>
      <c r="M79" s="478"/>
      <c r="N79" s="411"/>
      <c r="O79" s="485"/>
      <c r="P79" s="98"/>
      <c r="Q79" s="492"/>
      <c r="R79" s="31"/>
      <c r="S79" s="486"/>
      <c r="T79" s="486"/>
      <c r="U79" s="486"/>
      <c r="V79" s="486"/>
      <c r="W79" s="486"/>
      <c r="X79" s="486"/>
      <c r="Y79" s="486"/>
      <c r="Z79" s="486"/>
    </row>
    <row r="80" spans="1:34" s="8" customFormat="1">
      <c r="A80" s="388"/>
      <c r="B80" s="389"/>
      <c r="C80" s="390"/>
      <c r="D80" s="391"/>
      <c r="E80" s="392"/>
      <c r="F80" s="392"/>
      <c r="G80" s="393"/>
      <c r="H80" s="393"/>
      <c r="I80" s="392"/>
      <c r="J80" s="394"/>
      <c r="K80" s="395"/>
      <c r="L80" s="396"/>
      <c r="M80" s="397"/>
      <c r="N80" s="398"/>
      <c r="O80" s="399"/>
      <c r="P80" s="123"/>
      <c r="Q80"/>
      <c r="R80" s="94"/>
      <c r="T80" s="57"/>
      <c r="U80" s="57"/>
      <c r="V80" s="57"/>
      <c r="W80" s="57"/>
      <c r="X80" s="57"/>
      <c r="Y80" s="57"/>
      <c r="Z80" s="57"/>
    </row>
    <row r="81" spans="1:29">
      <c r="A81" s="23" t="s">
        <v>603</v>
      </c>
      <c r="B81" s="23"/>
      <c r="C81" s="23"/>
      <c r="D81" s="23"/>
      <c r="E81" s="5"/>
      <c r="F81" s="30" t="s">
        <v>605</v>
      </c>
      <c r="G81" s="82"/>
      <c r="H81" s="82"/>
      <c r="I81" s="38"/>
      <c r="J81" s="85"/>
      <c r="K81" s="83"/>
      <c r="L81" s="84"/>
      <c r="M81" s="85"/>
      <c r="N81" s="86"/>
      <c r="O81" s="124"/>
      <c r="P81" s="11"/>
      <c r="Q81" s="16"/>
      <c r="R81" s="96"/>
      <c r="S81" s="16"/>
      <c r="T81" s="16"/>
      <c r="U81" s="16"/>
      <c r="V81" s="16"/>
      <c r="W81" s="16"/>
      <c r="X81" s="16"/>
      <c r="Y81" s="16"/>
    </row>
    <row r="82" spans="1:29">
      <c r="A82" s="29" t="s">
        <v>604</v>
      </c>
      <c r="B82" s="23"/>
      <c r="C82" s="23"/>
      <c r="D82" s="23"/>
      <c r="E82" s="32"/>
      <c r="F82" s="30" t="s">
        <v>607</v>
      </c>
      <c r="G82" s="12"/>
      <c r="H82" s="12"/>
      <c r="I82" s="12"/>
      <c r="J82" s="53"/>
      <c r="K82" s="12"/>
      <c r="L82" s="12"/>
      <c r="M82" s="12"/>
      <c r="N82" s="11"/>
      <c r="O82" s="53"/>
      <c r="Q82" s="7"/>
      <c r="R82" s="17"/>
      <c r="S82" s="16"/>
      <c r="T82" s="16"/>
      <c r="U82" s="16"/>
      <c r="V82" s="16"/>
      <c r="W82" s="16"/>
      <c r="X82" s="16"/>
      <c r="Y82" s="16"/>
      <c r="Z82" s="16"/>
    </row>
    <row r="83" spans="1:29">
      <c r="A83" s="29"/>
      <c r="B83" s="23"/>
      <c r="C83" s="23"/>
      <c r="D83" s="23"/>
      <c r="E83" s="32"/>
      <c r="F83" s="30"/>
      <c r="G83" s="12"/>
      <c r="H83" s="12"/>
      <c r="I83" s="12"/>
      <c r="J83" s="53"/>
      <c r="K83" s="12"/>
      <c r="L83" s="12"/>
      <c r="M83" s="12"/>
      <c r="N83" s="11"/>
      <c r="O83" s="53"/>
      <c r="Q83" s="7"/>
      <c r="R83" s="82"/>
      <c r="S83" s="16"/>
      <c r="T83" s="16"/>
      <c r="U83" s="16"/>
      <c r="V83" s="16"/>
      <c r="W83" s="16"/>
      <c r="X83" s="16"/>
      <c r="Y83" s="16"/>
      <c r="Z83" s="16"/>
    </row>
    <row r="84" spans="1:29" ht="15">
      <c r="A84" s="11"/>
      <c r="B84" s="33" t="s">
        <v>3636</v>
      </c>
      <c r="C84" s="33"/>
      <c r="D84" s="33"/>
      <c r="E84" s="33"/>
      <c r="F84" s="34"/>
      <c r="G84" s="32"/>
      <c r="H84" s="32"/>
      <c r="I84" s="73"/>
      <c r="J84" s="74"/>
      <c r="K84" s="75"/>
      <c r="L84" s="454"/>
      <c r="M84" s="12"/>
      <c r="N84" s="11"/>
      <c r="O84" s="53"/>
      <c r="Q84" s="7"/>
      <c r="R84" s="82"/>
      <c r="S84" s="16"/>
      <c r="T84" s="16"/>
      <c r="U84" s="16"/>
      <c r="V84" s="16"/>
      <c r="W84" s="16"/>
      <c r="X84" s="16"/>
      <c r="Y84" s="16"/>
      <c r="Z84" s="16"/>
    </row>
    <row r="85" spans="1:29" ht="38.25">
      <c r="A85" s="20" t="s">
        <v>16</v>
      </c>
      <c r="B85" s="21" t="s">
        <v>575</v>
      </c>
      <c r="C85" s="21"/>
      <c r="D85" s="22" t="s">
        <v>588</v>
      </c>
      <c r="E85" s="21" t="s">
        <v>589</v>
      </c>
      <c r="F85" s="21" t="s">
        <v>590</v>
      </c>
      <c r="G85" s="21" t="s">
        <v>609</v>
      </c>
      <c r="H85" s="21" t="s">
        <v>592</v>
      </c>
      <c r="I85" s="21" t="s">
        <v>593</v>
      </c>
      <c r="J85" s="76" t="s">
        <v>594</v>
      </c>
      <c r="K85" s="62" t="s">
        <v>610</v>
      </c>
      <c r="L85" s="77" t="s">
        <v>611</v>
      </c>
      <c r="M85" s="21" t="s">
        <v>612</v>
      </c>
      <c r="N85" s="455" t="s">
        <v>3630</v>
      </c>
      <c r="O85" s="63" t="s">
        <v>3629</v>
      </c>
      <c r="P85" s="21" t="s">
        <v>597</v>
      </c>
      <c r="Q85" s="78" t="s">
        <v>598</v>
      </c>
      <c r="R85" s="82"/>
      <c r="S85" s="16"/>
      <c r="T85" s="16"/>
      <c r="U85" s="16"/>
      <c r="V85" s="16"/>
      <c r="W85" s="16"/>
      <c r="X85" s="16"/>
      <c r="Y85" s="16"/>
      <c r="Z85" s="16"/>
    </row>
    <row r="86" spans="1:29" ht="14.25">
      <c r="A86" s="382"/>
      <c r="B86" s="404"/>
      <c r="C86" s="409"/>
      <c r="D86" s="439"/>
      <c r="E86" s="410"/>
      <c r="F86" s="479"/>
      <c r="G86" s="418"/>
      <c r="H86" s="410"/>
      <c r="I86" s="406"/>
      <c r="J86" s="490"/>
      <c r="K86" s="490"/>
      <c r="L86" s="491"/>
      <c r="M86" s="489"/>
      <c r="N86" s="491"/>
      <c r="O86" s="478"/>
      <c r="P86" s="411"/>
      <c r="Q86" s="462"/>
      <c r="R86" s="487"/>
      <c r="S86" s="477"/>
      <c r="T86" s="16"/>
      <c r="U86" s="486"/>
      <c r="V86" s="486"/>
      <c r="W86" s="486"/>
      <c r="X86" s="486"/>
      <c r="Y86" s="486"/>
      <c r="Z86" s="486"/>
      <c r="AA86" s="400"/>
      <c r="AB86" s="400"/>
      <c r="AC86" s="400"/>
    </row>
    <row r="87" spans="1:29" ht="14.25">
      <c r="A87" s="382"/>
      <c r="B87" s="404"/>
      <c r="C87" s="409"/>
      <c r="D87" s="439"/>
      <c r="E87" s="410"/>
      <c r="F87" s="479"/>
      <c r="G87" s="418"/>
      <c r="H87" s="410"/>
      <c r="I87" s="406"/>
      <c r="J87" s="490"/>
      <c r="K87" s="490"/>
      <c r="L87" s="491"/>
      <c r="M87" s="489"/>
      <c r="N87" s="491"/>
      <c r="O87" s="478"/>
      <c r="P87" s="411"/>
      <c r="Q87" s="462"/>
      <c r="R87" s="487"/>
      <c r="S87" s="477"/>
      <c r="T87" s="16"/>
      <c r="U87" s="486"/>
      <c r="V87" s="486"/>
      <c r="W87" s="486"/>
      <c r="X87" s="486"/>
      <c r="Y87" s="486"/>
      <c r="Z87" s="486"/>
      <c r="AA87" s="400"/>
      <c r="AB87" s="400"/>
      <c r="AC87" s="400"/>
    </row>
    <row r="88" spans="1:29" s="400" customFormat="1" ht="14.25">
      <c r="A88" s="382"/>
      <c r="B88" s="404"/>
      <c r="C88" s="409"/>
      <c r="D88" s="439"/>
      <c r="E88" s="410"/>
      <c r="F88" s="479"/>
      <c r="G88" s="418"/>
      <c r="H88" s="410"/>
      <c r="I88" s="406"/>
      <c r="J88" s="490"/>
      <c r="K88" s="490"/>
      <c r="L88" s="491"/>
      <c r="M88" s="489"/>
      <c r="N88" s="491"/>
      <c r="O88" s="478"/>
      <c r="P88" s="411"/>
      <c r="Q88" s="462"/>
      <c r="R88" s="484"/>
      <c r="S88" s="486"/>
      <c r="T88" s="486"/>
      <c r="U88" s="486"/>
      <c r="V88" s="486"/>
      <c r="W88" s="486"/>
      <c r="X88" s="486"/>
      <c r="Y88" s="486"/>
      <c r="Z88" s="486"/>
    </row>
    <row r="89" spans="1:29" s="400" customFormat="1" ht="14.25">
      <c r="A89" s="382"/>
      <c r="B89" s="404"/>
      <c r="C89" s="409"/>
      <c r="D89" s="439"/>
      <c r="E89" s="410"/>
      <c r="F89" s="490"/>
      <c r="G89" s="446"/>
      <c r="H89" s="410"/>
      <c r="I89" s="406"/>
      <c r="J89" s="490"/>
      <c r="K89" s="490"/>
      <c r="L89" s="491"/>
      <c r="M89" s="489"/>
      <c r="N89" s="491"/>
      <c r="O89" s="478"/>
      <c r="P89" s="411"/>
      <c r="Q89" s="462"/>
      <c r="R89" s="484"/>
      <c r="S89" s="486"/>
      <c r="T89" s="486"/>
      <c r="U89" s="486"/>
      <c r="V89" s="486"/>
      <c r="W89" s="486"/>
      <c r="X89" s="486"/>
      <c r="Y89" s="486"/>
      <c r="Z89" s="486"/>
    </row>
    <row r="90" spans="1:29" s="400" customFormat="1" ht="14.25">
      <c r="A90" s="382"/>
      <c r="B90" s="404"/>
      <c r="C90" s="409"/>
      <c r="D90" s="439"/>
      <c r="E90" s="410"/>
      <c r="F90" s="490"/>
      <c r="G90" s="446"/>
      <c r="H90" s="410"/>
      <c r="I90" s="406"/>
      <c r="J90" s="490"/>
      <c r="K90" s="490"/>
      <c r="L90" s="491"/>
      <c r="M90" s="489"/>
      <c r="N90" s="491"/>
      <c r="O90" s="478"/>
      <c r="P90" s="411"/>
      <c r="Q90" s="462"/>
      <c r="R90" s="484"/>
      <c r="S90" s="486"/>
      <c r="T90" s="486"/>
      <c r="U90" s="486"/>
      <c r="V90" s="486"/>
      <c r="W90" s="486"/>
      <c r="X90" s="486"/>
      <c r="Y90" s="486"/>
      <c r="Z90" s="486"/>
    </row>
    <row r="91" spans="1:29" s="400" customFormat="1" ht="14.25">
      <c r="A91" s="382"/>
      <c r="B91" s="404"/>
      <c r="C91" s="409"/>
      <c r="D91" s="439"/>
      <c r="E91" s="410"/>
      <c r="F91" s="479"/>
      <c r="G91" s="418"/>
      <c r="H91" s="410"/>
      <c r="I91" s="406"/>
      <c r="J91" s="490"/>
      <c r="K91" s="481"/>
      <c r="L91" s="491"/>
      <c r="M91" s="489"/>
      <c r="N91" s="491"/>
      <c r="O91" s="478"/>
      <c r="P91" s="483"/>
      <c r="Q91" s="462"/>
      <c r="R91" s="484"/>
      <c r="S91" s="486"/>
      <c r="T91" s="486"/>
      <c r="U91" s="486"/>
      <c r="V91" s="486"/>
      <c r="W91" s="486"/>
      <c r="X91" s="486"/>
      <c r="Y91" s="486"/>
      <c r="Z91" s="486"/>
    </row>
    <row r="92" spans="1:29" s="400" customFormat="1" ht="14.25">
      <c r="A92" s="382"/>
      <c r="B92" s="404"/>
      <c r="C92" s="409"/>
      <c r="D92" s="439"/>
      <c r="E92" s="410"/>
      <c r="F92" s="479"/>
      <c r="G92" s="418"/>
      <c r="H92" s="410"/>
      <c r="I92" s="406"/>
      <c r="J92" s="481"/>
      <c r="K92" s="481"/>
      <c r="L92" s="481"/>
      <c r="M92" s="481"/>
      <c r="N92" s="482"/>
      <c r="O92" s="493"/>
      <c r="P92" s="483"/>
      <c r="Q92" s="462"/>
      <c r="R92" s="484"/>
      <c r="S92" s="486"/>
      <c r="T92" s="486"/>
      <c r="U92" s="486"/>
      <c r="V92" s="486"/>
      <c r="W92" s="486"/>
      <c r="X92" s="486"/>
      <c r="Y92" s="486"/>
      <c r="Z92" s="486"/>
    </row>
    <row r="93" spans="1:29" s="400" customFormat="1" ht="14.25">
      <c r="A93" s="382"/>
      <c r="B93" s="404"/>
      <c r="C93" s="409"/>
      <c r="D93" s="439"/>
      <c r="E93" s="410"/>
      <c r="F93" s="490"/>
      <c r="G93" s="446"/>
      <c r="H93" s="410"/>
      <c r="I93" s="406"/>
      <c r="J93" s="490"/>
      <c r="K93" s="490"/>
      <c r="L93" s="491"/>
      <c r="M93" s="489"/>
      <c r="N93" s="491"/>
      <c r="O93" s="478"/>
      <c r="P93" s="411"/>
      <c r="Q93" s="462"/>
      <c r="R93" s="487"/>
      <c r="S93" s="477"/>
      <c r="T93" s="486"/>
      <c r="U93" s="486"/>
      <c r="V93" s="486"/>
      <c r="W93" s="486"/>
      <c r="X93" s="486"/>
      <c r="Y93" s="486"/>
      <c r="Z93" s="486"/>
    </row>
    <row r="94" spans="1:29" s="400" customFormat="1" ht="14.25">
      <c r="A94" s="382"/>
      <c r="B94" s="404"/>
      <c r="C94" s="409"/>
      <c r="D94" s="439"/>
      <c r="E94" s="410"/>
      <c r="F94" s="479"/>
      <c r="G94" s="418"/>
      <c r="H94" s="410"/>
      <c r="I94" s="406"/>
      <c r="J94" s="481"/>
      <c r="K94" s="481"/>
      <c r="L94" s="481"/>
      <c r="M94" s="481"/>
      <c r="N94" s="482"/>
      <c r="O94" s="493"/>
      <c r="P94" s="483"/>
      <c r="Q94" s="462"/>
      <c r="R94" s="487"/>
      <c r="S94" s="477"/>
      <c r="T94" s="486"/>
      <c r="U94" s="486"/>
      <c r="V94" s="486"/>
      <c r="W94" s="486"/>
      <c r="X94" s="486"/>
      <c r="Y94" s="486"/>
      <c r="Z94" s="486"/>
    </row>
    <row r="95" spans="1:29" s="400" customFormat="1" ht="14.25">
      <c r="A95" s="382"/>
      <c r="B95" s="404"/>
      <c r="C95" s="409"/>
      <c r="D95" s="439"/>
      <c r="E95" s="410"/>
      <c r="F95" s="479"/>
      <c r="G95" s="418"/>
      <c r="H95" s="410"/>
      <c r="I95" s="406"/>
      <c r="J95" s="481"/>
      <c r="K95" s="481"/>
      <c r="L95" s="481"/>
      <c r="M95" s="481"/>
      <c r="N95" s="482"/>
      <c r="O95" s="493"/>
      <c r="P95" s="483"/>
      <c r="Q95" s="462"/>
      <c r="R95" s="487"/>
      <c r="S95" s="477"/>
      <c r="T95" s="486"/>
      <c r="U95" s="486"/>
      <c r="V95" s="486"/>
      <c r="W95" s="486"/>
      <c r="X95" s="486"/>
      <c r="Y95" s="486"/>
      <c r="Z95" s="486"/>
    </row>
    <row r="96" spans="1:29" s="400" customFormat="1" ht="14.25">
      <c r="A96" s="382"/>
      <c r="B96" s="404"/>
      <c r="C96" s="409"/>
      <c r="D96" s="439"/>
      <c r="E96" s="410"/>
      <c r="F96" s="479"/>
      <c r="G96" s="418"/>
      <c r="H96" s="410"/>
      <c r="I96" s="406"/>
      <c r="J96" s="490"/>
      <c r="K96" s="481"/>
      <c r="L96" s="491"/>
      <c r="M96" s="489"/>
      <c r="N96" s="491"/>
      <c r="O96" s="478"/>
      <c r="P96" s="411"/>
      <c r="Q96" s="462"/>
      <c r="R96" s="487"/>
      <c r="S96" s="477"/>
      <c r="T96" s="486"/>
      <c r="U96" s="486"/>
      <c r="V96" s="486"/>
      <c r="W96" s="486"/>
      <c r="X96" s="486"/>
      <c r="Y96" s="486"/>
      <c r="Z96" s="486"/>
    </row>
    <row r="97" spans="1:26" s="400" customFormat="1" ht="14.25">
      <c r="A97" s="382"/>
      <c r="B97" s="404"/>
      <c r="C97" s="409"/>
      <c r="D97" s="439"/>
      <c r="E97" s="410"/>
      <c r="F97" s="490"/>
      <c r="G97" s="446"/>
      <c r="H97" s="410"/>
      <c r="I97" s="406"/>
      <c r="J97" s="490"/>
      <c r="K97" s="490"/>
      <c r="L97" s="491"/>
      <c r="M97" s="489"/>
      <c r="N97" s="491"/>
      <c r="O97" s="478"/>
      <c r="P97" s="411"/>
      <c r="Q97" s="462"/>
      <c r="R97" s="487"/>
      <c r="S97" s="477"/>
      <c r="T97" s="486"/>
      <c r="U97" s="486"/>
      <c r="V97" s="486"/>
      <c r="W97" s="486"/>
      <c r="X97" s="486"/>
      <c r="Y97" s="486"/>
      <c r="Z97" s="486"/>
    </row>
    <row r="98" spans="1:26" s="400" customFormat="1" ht="14.25">
      <c r="A98" s="382"/>
      <c r="B98" s="404"/>
      <c r="C98" s="409"/>
      <c r="D98" s="439"/>
      <c r="E98" s="410"/>
      <c r="F98" s="479"/>
      <c r="G98" s="418"/>
      <c r="H98" s="410"/>
      <c r="I98" s="406"/>
      <c r="J98" s="481"/>
      <c r="K98" s="481"/>
      <c r="L98" s="481"/>
      <c r="M98" s="481"/>
      <c r="N98" s="482"/>
      <c r="O98" s="493"/>
      <c r="P98" s="483"/>
      <c r="Q98" s="462"/>
      <c r="R98" s="487"/>
      <c r="S98" s="477"/>
      <c r="T98" s="486"/>
      <c r="U98" s="486"/>
      <c r="V98" s="486"/>
      <c r="W98" s="486"/>
      <c r="X98" s="486"/>
      <c r="Y98" s="486"/>
      <c r="Z98" s="486"/>
    </row>
    <row r="99" spans="1:26" s="400" customFormat="1" ht="14.25">
      <c r="A99" s="382"/>
      <c r="B99" s="404"/>
      <c r="C99" s="409"/>
      <c r="D99" s="439"/>
      <c r="E99" s="410"/>
      <c r="F99" s="479"/>
      <c r="G99" s="418"/>
      <c r="H99" s="410"/>
      <c r="I99" s="406"/>
      <c r="J99" s="481"/>
      <c r="K99" s="481"/>
      <c r="L99" s="481"/>
      <c r="M99" s="481"/>
      <c r="N99" s="482"/>
      <c r="O99" s="493"/>
      <c r="P99" s="483"/>
      <c r="Q99" s="462"/>
      <c r="R99" s="487"/>
      <c r="S99" s="477"/>
      <c r="T99" s="486"/>
      <c r="U99" s="486"/>
      <c r="V99" s="486"/>
      <c r="W99" s="486"/>
      <c r="X99" s="486"/>
      <c r="Y99" s="486"/>
      <c r="Z99" s="486"/>
    </row>
    <row r="100" spans="1:26" s="400" customFormat="1" ht="14.25">
      <c r="A100" s="382"/>
      <c r="B100" s="404"/>
      <c r="C100" s="409"/>
      <c r="D100" s="439"/>
      <c r="E100" s="410"/>
      <c r="F100" s="479"/>
      <c r="G100" s="418"/>
      <c r="H100" s="410"/>
      <c r="I100" s="406"/>
      <c r="J100" s="481"/>
      <c r="K100" s="481"/>
      <c r="L100" s="481"/>
      <c r="M100" s="481"/>
      <c r="N100" s="482"/>
      <c r="O100" s="493"/>
      <c r="P100" s="483"/>
      <c r="Q100" s="462"/>
      <c r="R100" s="487"/>
      <c r="S100" s="477"/>
      <c r="T100" s="486"/>
      <c r="U100" s="486"/>
      <c r="V100" s="486"/>
      <c r="W100" s="486"/>
      <c r="X100" s="486"/>
      <c r="Y100" s="486"/>
      <c r="Z100" s="486"/>
    </row>
    <row r="101" spans="1:26" s="400" customFormat="1" ht="14.25">
      <c r="A101" s="382"/>
      <c r="B101" s="404"/>
      <c r="C101" s="409"/>
      <c r="D101" s="439"/>
      <c r="E101" s="410"/>
      <c r="F101" s="479"/>
      <c r="G101" s="418"/>
      <c r="H101" s="410"/>
      <c r="I101" s="406"/>
      <c r="J101" s="490"/>
      <c r="K101" s="490"/>
      <c r="L101" s="491"/>
      <c r="M101" s="489"/>
      <c r="N101" s="491"/>
      <c r="O101" s="478"/>
      <c r="P101" s="411"/>
      <c r="Q101" s="462"/>
      <c r="R101" s="487"/>
      <c r="S101" s="477"/>
      <c r="T101" s="486"/>
      <c r="U101" s="486"/>
      <c r="V101" s="486"/>
      <c r="W101" s="486"/>
      <c r="X101" s="486"/>
      <c r="Y101" s="486"/>
      <c r="Z101" s="486"/>
    </row>
    <row r="102" spans="1:26" s="400" customFormat="1" ht="14.25">
      <c r="A102" s="382"/>
      <c r="B102" s="404"/>
      <c r="C102" s="409"/>
      <c r="D102" s="439"/>
      <c r="E102" s="410"/>
      <c r="F102" s="479"/>
      <c r="G102" s="418"/>
      <c r="H102" s="410"/>
      <c r="I102" s="406"/>
      <c r="J102" s="490"/>
      <c r="K102" s="490"/>
      <c r="L102" s="491"/>
      <c r="M102" s="489"/>
      <c r="N102" s="491"/>
      <c r="O102" s="478"/>
      <c r="P102" s="411"/>
      <c r="Q102" s="462"/>
      <c r="R102" s="487"/>
      <c r="S102" s="477"/>
      <c r="T102" s="486"/>
      <c r="U102" s="486"/>
      <c r="V102" s="486"/>
      <c r="W102" s="486"/>
      <c r="X102" s="486"/>
      <c r="Y102" s="486"/>
      <c r="Z102" s="486"/>
    </row>
    <row r="103" spans="1:26" s="400" customFormat="1" ht="14.25">
      <c r="A103" s="382"/>
      <c r="B103" s="404"/>
      <c r="C103" s="409"/>
      <c r="D103" s="439"/>
      <c r="E103" s="410"/>
      <c r="F103" s="479"/>
      <c r="G103" s="418"/>
      <c r="H103" s="410"/>
      <c r="I103" s="406"/>
      <c r="J103" s="481"/>
      <c r="K103" s="481"/>
      <c r="L103" s="481"/>
      <c r="M103" s="481"/>
      <c r="N103" s="482"/>
      <c r="O103" s="493"/>
      <c r="P103" s="483"/>
      <c r="Q103" s="462"/>
      <c r="R103" s="487"/>
      <c r="S103" s="477"/>
      <c r="T103" s="486"/>
      <c r="U103" s="486"/>
      <c r="V103" s="486"/>
      <c r="W103" s="486"/>
      <c r="X103" s="486"/>
      <c r="Y103" s="486"/>
      <c r="Z103" s="486"/>
    </row>
    <row r="104" spans="1:26" s="400" customFormat="1" ht="14.25">
      <c r="A104" s="382"/>
      <c r="B104" s="404"/>
      <c r="C104" s="409"/>
      <c r="D104" s="439"/>
      <c r="E104" s="410"/>
      <c r="F104" s="479"/>
      <c r="G104" s="418"/>
      <c r="H104" s="410"/>
      <c r="I104" s="406"/>
      <c r="J104" s="481"/>
      <c r="K104" s="481"/>
      <c r="L104" s="481"/>
      <c r="M104" s="481"/>
      <c r="N104" s="482"/>
      <c r="O104" s="493"/>
      <c r="P104" s="483"/>
      <c r="Q104" s="462"/>
      <c r="R104" s="487"/>
      <c r="S104" s="477"/>
      <c r="T104" s="486"/>
      <c r="U104" s="486"/>
      <c r="V104" s="486"/>
      <c r="W104" s="486"/>
      <c r="X104" s="486"/>
      <c r="Y104" s="486"/>
      <c r="Z104" s="486"/>
    </row>
    <row r="105" spans="1:26" ht="14.25">
      <c r="A105" s="382"/>
      <c r="B105" s="404"/>
      <c r="C105" s="409"/>
      <c r="D105" s="439"/>
      <c r="E105" s="410"/>
      <c r="F105" s="479"/>
      <c r="G105" s="418"/>
      <c r="H105" s="410"/>
      <c r="I105" s="406"/>
      <c r="J105" s="376"/>
      <c r="K105" s="376"/>
      <c r="L105" s="376"/>
      <c r="M105" s="376"/>
      <c r="N105" s="480"/>
      <c r="O105" s="478"/>
      <c r="P105" s="412"/>
      <c r="Q105" s="485"/>
      <c r="R105" s="141"/>
      <c r="S105" s="16"/>
      <c r="T105" s="16"/>
      <c r="U105" s="16"/>
      <c r="V105" s="16"/>
      <c r="W105" s="16"/>
      <c r="X105" s="16"/>
      <c r="Y105" s="16"/>
      <c r="Z105" s="16"/>
    </row>
    <row r="106" spans="1:26" ht="14.25">
      <c r="A106" s="382"/>
      <c r="B106" s="404"/>
      <c r="C106" s="409"/>
      <c r="D106" s="439"/>
      <c r="E106" s="410"/>
      <c r="F106" s="479"/>
      <c r="G106" s="418"/>
      <c r="H106" s="410"/>
      <c r="I106" s="406"/>
      <c r="J106" s="376"/>
      <c r="K106" s="376"/>
      <c r="L106" s="376"/>
      <c r="M106" s="376"/>
      <c r="N106" s="480"/>
      <c r="O106" s="478"/>
      <c r="P106" s="412"/>
      <c r="Q106" s="485"/>
      <c r="R106" s="141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9"/>
      <c r="B107" s="23"/>
      <c r="C107" s="23"/>
      <c r="D107" s="23"/>
      <c r="E107" s="32"/>
      <c r="F107" s="30"/>
      <c r="G107" s="12"/>
      <c r="H107" s="12"/>
      <c r="I107" s="12"/>
      <c r="J107" s="53"/>
      <c r="K107" s="12"/>
      <c r="L107" s="12"/>
      <c r="M107" s="12"/>
      <c r="N107" s="11"/>
      <c r="O107" s="53"/>
      <c r="P107" s="7"/>
      <c r="Q107" s="11"/>
      <c r="R107" s="141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9"/>
      <c r="B108" s="23"/>
      <c r="C108" s="23"/>
      <c r="D108" s="23"/>
      <c r="E108" s="32"/>
      <c r="F108" s="30"/>
      <c r="G108" s="41"/>
      <c r="H108" s="42"/>
      <c r="I108" s="82"/>
      <c r="J108" s="17"/>
      <c r="K108" s="83"/>
      <c r="L108" s="84"/>
      <c r="M108" s="85"/>
      <c r="N108" s="86"/>
      <c r="O108" s="87"/>
      <c r="P108" s="11"/>
      <c r="Q108" s="16"/>
      <c r="R108" s="141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37"/>
      <c r="B109" s="45"/>
      <c r="C109" s="102"/>
      <c r="D109" s="6"/>
      <c r="E109" s="38"/>
      <c r="F109" s="82"/>
      <c r="G109" s="41"/>
      <c r="H109" s="42"/>
      <c r="I109" s="82"/>
      <c r="J109" s="17"/>
      <c r="K109" s="83"/>
      <c r="L109" s="84"/>
      <c r="M109" s="85"/>
      <c r="N109" s="86"/>
      <c r="O109" s="87"/>
      <c r="P109" s="11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 ht="15">
      <c r="A110" s="5"/>
      <c r="B110" s="103" t="s">
        <v>619</v>
      </c>
      <c r="C110" s="103"/>
      <c r="D110" s="103"/>
      <c r="E110" s="103"/>
      <c r="F110" s="17"/>
      <c r="G110" s="17"/>
      <c r="H110" s="104"/>
      <c r="I110" s="17"/>
      <c r="J110" s="74"/>
      <c r="K110" s="75"/>
      <c r="L110" s="17"/>
      <c r="M110" s="17"/>
      <c r="N110" s="16"/>
      <c r="O110" s="98"/>
      <c r="P110" s="11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 ht="38.25">
      <c r="A111" s="20" t="s">
        <v>16</v>
      </c>
      <c r="B111" s="21" t="s">
        <v>575</v>
      </c>
      <c r="C111" s="21"/>
      <c r="D111" s="22" t="s">
        <v>588</v>
      </c>
      <c r="E111" s="21" t="s">
        <v>589</v>
      </c>
      <c r="F111" s="21" t="s">
        <v>590</v>
      </c>
      <c r="G111" s="21" t="s">
        <v>620</v>
      </c>
      <c r="H111" s="21" t="s">
        <v>621</v>
      </c>
      <c r="I111" s="21" t="s">
        <v>593</v>
      </c>
      <c r="J111" s="61" t="s">
        <v>594</v>
      </c>
      <c r="K111" s="21" t="s">
        <v>595</v>
      </c>
      <c r="L111" s="21" t="s">
        <v>596</v>
      </c>
      <c r="M111" s="21" t="s">
        <v>597</v>
      </c>
      <c r="N111" s="22" t="s">
        <v>598</v>
      </c>
      <c r="O111" s="98"/>
      <c r="P111" s="11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2">
        <v>1</v>
      </c>
      <c r="B112" s="105">
        <v>41579</v>
      </c>
      <c r="C112" s="105"/>
      <c r="D112" s="106" t="s">
        <v>622</v>
      </c>
      <c r="E112" s="107" t="s">
        <v>623</v>
      </c>
      <c r="F112" s="108">
        <v>82</v>
      </c>
      <c r="G112" s="107" t="s">
        <v>624</v>
      </c>
      <c r="H112" s="107">
        <v>100</v>
      </c>
      <c r="I112" s="125">
        <v>100</v>
      </c>
      <c r="J112" s="126" t="s">
        <v>625</v>
      </c>
      <c r="K112" s="127">
        <f t="shared" ref="K112:K143" si="35">H112-F112</f>
        <v>18</v>
      </c>
      <c r="L112" s="128">
        <f t="shared" ref="L112:L143" si="36">K112/F112</f>
        <v>0.21951219512195122</v>
      </c>
      <c r="M112" s="129" t="s">
        <v>599</v>
      </c>
      <c r="N112" s="130">
        <v>42657</v>
      </c>
      <c r="O112" s="53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2">
        <v>2</v>
      </c>
      <c r="B113" s="105">
        <v>41794</v>
      </c>
      <c r="C113" s="105"/>
      <c r="D113" s="106" t="s">
        <v>626</v>
      </c>
      <c r="E113" s="107" t="s">
        <v>600</v>
      </c>
      <c r="F113" s="108">
        <v>257</v>
      </c>
      <c r="G113" s="107" t="s">
        <v>624</v>
      </c>
      <c r="H113" s="107">
        <v>300</v>
      </c>
      <c r="I113" s="125">
        <v>300</v>
      </c>
      <c r="J113" s="126" t="s">
        <v>625</v>
      </c>
      <c r="K113" s="127">
        <f t="shared" si="35"/>
        <v>43</v>
      </c>
      <c r="L113" s="128">
        <f t="shared" si="36"/>
        <v>0.16731517509727625</v>
      </c>
      <c r="M113" s="129" t="s">
        <v>599</v>
      </c>
      <c r="N113" s="130">
        <v>41822</v>
      </c>
      <c r="O113" s="53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2">
        <v>3</v>
      </c>
      <c r="B114" s="105">
        <v>41828</v>
      </c>
      <c r="C114" s="105"/>
      <c r="D114" s="106" t="s">
        <v>627</v>
      </c>
      <c r="E114" s="107" t="s">
        <v>600</v>
      </c>
      <c r="F114" s="108">
        <v>393</v>
      </c>
      <c r="G114" s="107" t="s">
        <v>624</v>
      </c>
      <c r="H114" s="107">
        <v>468</v>
      </c>
      <c r="I114" s="125">
        <v>468</v>
      </c>
      <c r="J114" s="126" t="s">
        <v>625</v>
      </c>
      <c r="K114" s="127">
        <f t="shared" si="35"/>
        <v>75</v>
      </c>
      <c r="L114" s="128">
        <f t="shared" si="36"/>
        <v>0.19083969465648856</v>
      </c>
      <c r="M114" s="129" t="s">
        <v>599</v>
      </c>
      <c r="N114" s="130">
        <v>41863</v>
      </c>
      <c r="O114" s="53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2">
        <v>4</v>
      </c>
      <c r="B115" s="105">
        <v>41857</v>
      </c>
      <c r="C115" s="105"/>
      <c r="D115" s="106" t="s">
        <v>628</v>
      </c>
      <c r="E115" s="107" t="s">
        <v>600</v>
      </c>
      <c r="F115" s="108">
        <v>205</v>
      </c>
      <c r="G115" s="107" t="s">
        <v>624</v>
      </c>
      <c r="H115" s="107">
        <v>275</v>
      </c>
      <c r="I115" s="125">
        <v>250</v>
      </c>
      <c r="J115" s="126" t="s">
        <v>625</v>
      </c>
      <c r="K115" s="127">
        <f t="shared" si="35"/>
        <v>70</v>
      </c>
      <c r="L115" s="128">
        <f t="shared" si="36"/>
        <v>0.34146341463414637</v>
      </c>
      <c r="M115" s="129" t="s">
        <v>599</v>
      </c>
      <c r="N115" s="130">
        <v>41962</v>
      </c>
      <c r="O115" s="53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2">
        <v>5</v>
      </c>
      <c r="B116" s="105">
        <v>41886</v>
      </c>
      <c r="C116" s="105"/>
      <c r="D116" s="106" t="s">
        <v>629</v>
      </c>
      <c r="E116" s="107" t="s">
        <v>600</v>
      </c>
      <c r="F116" s="108">
        <v>162</v>
      </c>
      <c r="G116" s="107" t="s">
        <v>624</v>
      </c>
      <c r="H116" s="107">
        <v>190</v>
      </c>
      <c r="I116" s="125">
        <v>190</v>
      </c>
      <c r="J116" s="126" t="s">
        <v>625</v>
      </c>
      <c r="K116" s="127">
        <f t="shared" si="35"/>
        <v>28</v>
      </c>
      <c r="L116" s="128">
        <f t="shared" si="36"/>
        <v>0.1728395061728395</v>
      </c>
      <c r="M116" s="129" t="s">
        <v>599</v>
      </c>
      <c r="N116" s="130">
        <v>42006</v>
      </c>
      <c r="O116" s="53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2">
        <v>6</v>
      </c>
      <c r="B117" s="105">
        <v>41886</v>
      </c>
      <c r="C117" s="105"/>
      <c r="D117" s="106" t="s">
        <v>630</v>
      </c>
      <c r="E117" s="107" t="s">
        <v>600</v>
      </c>
      <c r="F117" s="108">
        <v>75</v>
      </c>
      <c r="G117" s="107" t="s">
        <v>624</v>
      </c>
      <c r="H117" s="107">
        <v>91.5</v>
      </c>
      <c r="I117" s="125" t="s">
        <v>631</v>
      </c>
      <c r="J117" s="126" t="s">
        <v>632</v>
      </c>
      <c r="K117" s="127">
        <f t="shared" si="35"/>
        <v>16.5</v>
      </c>
      <c r="L117" s="128">
        <f t="shared" si="36"/>
        <v>0.22</v>
      </c>
      <c r="M117" s="129" t="s">
        <v>599</v>
      </c>
      <c r="N117" s="130">
        <v>41954</v>
      </c>
      <c r="O117" s="53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2">
        <v>7</v>
      </c>
      <c r="B118" s="105">
        <v>41913</v>
      </c>
      <c r="C118" s="105"/>
      <c r="D118" s="106" t="s">
        <v>633</v>
      </c>
      <c r="E118" s="107" t="s">
        <v>600</v>
      </c>
      <c r="F118" s="108">
        <v>850</v>
      </c>
      <c r="G118" s="107" t="s">
        <v>624</v>
      </c>
      <c r="H118" s="107">
        <v>982.5</v>
      </c>
      <c r="I118" s="125">
        <v>1050</v>
      </c>
      <c r="J118" s="126" t="s">
        <v>634</v>
      </c>
      <c r="K118" s="127">
        <f t="shared" si="35"/>
        <v>132.5</v>
      </c>
      <c r="L118" s="128">
        <f t="shared" si="36"/>
        <v>0.15588235294117647</v>
      </c>
      <c r="M118" s="129" t="s">
        <v>599</v>
      </c>
      <c r="N118" s="130">
        <v>42039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2">
        <v>8</v>
      </c>
      <c r="B119" s="105">
        <v>41913</v>
      </c>
      <c r="C119" s="105"/>
      <c r="D119" s="106" t="s">
        <v>635</v>
      </c>
      <c r="E119" s="107" t="s">
        <v>600</v>
      </c>
      <c r="F119" s="108">
        <v>475</v>
      </c>
      <c r="G119" s="107" t="s">
        <v>624</v>
      </c>
      <c r="H119" s="107">
        <v>515</v>
      </c>
      <c r="I119" s="125">
        <v>600</v>
      </c>
      <c r="J119" s="126" t="s">
        <v>636</v>
      </c>
      <c r="K119" s="127">
        <f t="shared" si="35"/>
        <v>40</v>
      </c>
      <c r="L119" s="128">
        <f t="shared" si="36"/>
        <v>8.4210526315789472E-2</v>
      </c>
      <c r="M119" s="129" t="s">
        <v>599</v>
      </c>
      <c r="N119" s="130">
        <v>41939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2">
        <v>9</v>
      </c>
      <c r="B120" s="105">
        <v>41913</v>
      </c>
      <c r="C120" s="105"/>
      <c r="D120" s="106" t="s">
        <v>637</v>
      </c>
      <c r="E120" s="107" t="s">
        <v>600</v>
      </c>
      <c r="F120" s="108">
        <v>86</v>
      </c>
      <c r="G120" s="107" t="s">
        <v>624</v>
      </c>
      <c r="H120" s="107">
        <v>99</v>
      </c>
      <c r="I120" s="125">
        <v>140</v>
      </c>
      <c r="J120" s="126" t="s">
        <v>638</v>
      </c>
      <c r="K120" s="127">
        <f t="shared" si="35"/>
        <v>13</v>
      </c>
      <c r="L120" s="128">
        <f t="shared" si="36"/>
        <v>0.15116279069767441</v>
      </c>
      <c r="M120" s="129" t="s">
        <v>599</v>
      </c>
      <c r="N120" s="130">
        <v>41939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2">
        <v>10</v>
      </c>
      <c r="B121" s="105">
        <v>41926</v>
      </c>
      <c r="C121" s="105"/>
      <c r="D121" s="106" t="s">
        <v>639</v>
      </c>
      <c r="E121" s="107" t="s">
        <v>600</v>
      </c>
      <c r="F121" s="108">
        <v>496.6</v>
      </c>
      <c r="G121" s="107" t="s">
        <v>624</v>
      </c>
      <c r="H121" s="107">
        <v>621</v>
      </c>
      <c r="I121" s="125">
        <v>580</v>
      </c>
      <c r="J121" s="126" t="s">
        <v>625</v>
      </c>
      <c r="K121" s="127">
        <f t="shared" si="35"/>
        <v>124.39999999999998</v>
      </c>
      <c r="L121" s="128">
        <f t="shared" si="36"/>
        <v>0.25050342327829234</v>
      </c>
      <c r="M121" s="129" t="s">
        <v>599</v>
      </c>
      <c r="N121" s="130">
        <v>42605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2">
        <v>11</v>
      </c>
      <c r="B122" s="105">
        <v>41926</v>
      </c>
      <c r="C122" s="105"/>
      <c r="D122" s="106" t="s">
        <v>640</v>
      </c>
      <c r="E122" s="107" t="s">
        <v>600</v>
      </c>
      <c r="F122" s="108">
        <v>2481.9</v>
      </c>
      <c r="G122" s="107" t="s">
        <v>624</v>
      </c>
      <c r="H122" s="107">
        <v>2840</v>
      </c>
      <c r="I122" s="125">
        <v>2870</v>
      </c>
      <c r="J122" s="126" t="s">
        <v>641</v>
      </c>
      <c r="K122" s="127">
        <f t="shared" si="35"/>
        <v>358.09999999999991</v>
      </c>
      <c r="L122" s="128">
        <f t="shared" si="36"/>
        <v>0.14428462065353154</v>
      </c>
      <c r="M122" s="129" t="s">
        <v>599</v>
      </c>
      <c r="N122" s="130">
        <v>42017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2">
        <v>12</v>
      </c>
      <c r="B123" s="105">
        <v>41928</v>
      </c>
      <c r="C123" s="105"/>
      <c r="D123" s="106" t="s">
        <v>642</v>
      </c>
      <c r="E123" s="107" t="s">
        <v>600</v>
      </c>
      <c r="F123" s="108">
        <v>84.5</v>
      </c>
      <c r="G123" s="107" t="s">
        <v>624</v>
      </c>
      <c r="H123" s="107">
        <v>93</v>
      </c>
      <c r="I123" s="125">
        <v>110</v>
      </c>
      <c r="J123" s="126" t="s">
        <v>643</v>
      </c>
      <c r="K123" s="127">
        <f t="shared" si="35"/>
        <v>8.5</v>
      </c>
      <c r="L123" s="128">
        <f t="shared" si="36"/>
        <v>0.10059171597633136</v>
      </c>
      <c r="M123" s="129" t="s">
        <v>599</v>
      </c>
      <c r="N123" s="130">
        <v>41939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2">
        <v>13</v>
      </c>
      <c r="B124" s="105">
        <v>41928</v>
      </c>
      <c r="C124" s="105"/>
      <c r="D124" s="106" t="s">
        <v>644</v>
      </c>
      <c r="E124" s="107" t="s">
        <v>600</v>
      </c>
      <c r="F124" s="108">
        <v>401</v>
      </c>
      <c r="G124" s="107" t="s">
        <v>624</v>
      </c>
      <c r="H124" s="107">
        <v>428</v>
      </c>
      <c r="I124" s="125">
        <v>450</v>
      </c>
      <c r="J124" s="126" t="s">
        <v>645</v>
      </c>
      <c r="K124" s="127">
        <f t="shared" si="35"/>
        <v>27</v>
      </c>
      <c r="L124" s="128">
        <f t="shared" si="36"/>
        <v>6.7331670822942641E-2</v>
      </c>
      <c r="M124" s="129" t="s">
        <v>599</v>
      </c>
      <c r="N124" s="130">
        <v>42020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2">
        <v>14</v>
      </c>
      <c r="B125" s="105">
        <v>41928</v>
      </c>
      <c r="C125" s="105"/>
      <c r="D125" s="106" t="s">
        <v>646</v>
      </c>
      <c r="E125" s="107" t="s">
        <v>600</v>
      </c>
      <c r="F125" s="108">
        <v>101</v>
      </c>
      <c r="G125" s="107" t="s">
        <v>624</v>
      </c>
      <c r="H125" s="107">
        <v>112</v>
      </c>
      <c r="I125" s="125">
        <v>120</v>
      </c>
      <c r="J125" s="126" t="s">
        <v>647</v>
      </c>
      <c r="K125" s="127">
        <f t="shared" si="35"/>
        <v>11</v>
      </c>
      <c r="L125" s="128">
        <f t="shared" si="36"/>
        <v>0.10891089108910891</v>
      </c>
      <c r="M125" s="129" t="s">
        <v>599</v>
      </c>
      <c r="N125" s="130">
        <v>41939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2">
        <v>15</v>
      </c>
      <c r="B126" s="105">
        <v>41954</v>
      </c>
      <c r="C126" s="105"/>
      <c r="D126" s="106" t="s">
        <v>648</v>
      </c>
      <c r="E126" s="107" t="s">
        <v>600</v>
      </c>
      <c r="F126" s="108">
        <v>59</v>
      </c>
      <c r="G126" s="107" t="s">
        <v>624</v>
      </c>
      <c r="H126" s="107">
        <v>76</v>
      </c>
      <c r="I126" s="125">
        <v>76</v>
      </c>
      <c r="J126" s="126" t="s">
        <v>625</v>
      </c>
      <c r="K126" s="127">
        <f t="shared" si="35"/>
        <v>17</v>
      </c>
      <c r="L126" s="128">
        <f t="shared" si="36"/>
        <v>0.28813559322033899</v>
      </c>
      <c r="M126" s="129" t="s">
        <v>599</v>
      </c>
      <c r="N126" s="130">
        <v>43032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2">
        <v>16</v>
      </c>
      <c r="B127" s="105">
        <v>41954</v>
      </c>
      <c r="C127" s="105"/>
      <c r="D127" s="106" t="s">
        <v>637</v>
      </c>
      <c r="E127" s="107" t="s">
        <v>600</v>
      </c>
      <c r="F127" s="108">
        <v>99</v>
      </c>
      <c r="G127" s="107" t="s">
        <v>624</v>
      </c>
      <c r="H127" s="107">
        <v>120</v>
      </c>
      <c r="I127" s="125">
        <v>120</v>
      </c>
      <c r="J127" s="126" t="s">
        <v>649</v>
      </c>
      <c r="K127" s="127">
        <f t="shared" si="35"/>
        <v>21</v>
      </c>
      <c r="L127" s="128">
        <f t="shared" si="36"/>
        <v>0.21212121212121213</v>
      </c>
      <c r="M127" s="129" t="s">
        <v>599</v>
      </c>
      <c r="N127" s="130">
        <v>41960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2">
        <v>17</v>
      </c>
      <c r="B128" s="105">
        <v>41956</v>
      </c>
      <c r="C128" s="105"/>
      <c r="D128" s="106" t="s">
        <v>650</v>
      </c>
      <c r="E128" s="107" t="s">
        <v>600</v>
      </c>
      <c r="F128" s="108">
        <v>22</v>
      </c>
      <c r="G128" s="107" t="s">
        <v>624</v>
      </c>
      <c r="H128" s="107">
        <v>33.549999999999997</v>
      </c>
      <c r="I128" s="125">
        <v>32</v>
      </c>
      <c r="J128" s="126" t="s">
        <v>651</v>
      </c>
      <c r="K128" s="127">
        <f t="shared" si="35"/>
        <v>11.549999999999997</v>
      </c>
      <c r="L128" s="128">
        <f t="shared" si="36"/>
        <v>0.52499999999999991</v>
      </c>
      <c r="M128" s="129" t="s">
        <v>599</v>
      </c>
      <c r="N128" s="130">
        <v>42188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2">
        <v>18</v>
      </c>
      <c r="B129" s="105">
        <v>41976</v>
      </c>
      <c r="C129" s="105"/>
      <c r="D129" s="106" t="s">
        <v>652</v>
      </c>
      <c r="E129" s="107" t="s">
        <v>600</v>
      </c>
      <c r="F129" s="108">
        <v>440</v>
      </c>
      <c r="G129" s="107" t="s">
        <v>624</v>
      </c>
      <c r="H129" s="107">
        <v>520</v>
      </c>
      <c r="I129" s="125">
        <v>520</v>
      </c>
      <c r="J129" s="126" t="s">
        <v>653</v>
      </c>
      <c r="K129" s="127">
        <f t="shared" si="35"/>
        <v>80</v>
      </c>
      <c r="L129" s="128">
        <f t="shared" si="36"/>
        <v>0.18181818181818182</v>
      </c>
      <c r="M129" s="129" t="s">
        <v>599</v>
      </c>
      <c r="N129" s="130">
        <v>42208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2">
        <v>19</v>
      </c>
      <c r="B130" s="105">
        <v>41976</v>
      </c>
      <c r="C130" s="105"/>
      <c r="D130" s="106" t="s">
        <v>654</v>
      </c>
      <c r="E130" s="107" t="s">
        <v>600</v>
      </c>
      <c r="F130" s="108">
        <v>360</v>
      </c>
      <c r="G130" s="107" t="s">
        <v>624</v>
      </c>
      <c r="H130" s="107">
        <v>427</v>
      </c>
      <c r="I130" s="125">
        <v>425</v>
      </c>
      <c r="J130" s="126" t="s">
        <v>655</v>
      </c>
      <c r="K130" s="127">
        <f t="shared" si="35"/>
        <v>67</v>
      </c>
      <c r="L130" s="128">
        <f t="shared" si="36"/>
        <v>0.18611111111111112</v>
      </c>
      <c r="M130" s="129" t="s">
        <v>599</v>
      </c>
      <c r="N130" s="130">
        <v>42058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2">
        <v>20</v>
      </c>
      <c r="B131" s="105">
        <v>42012</v>
      </c>
      <c r="C131" s="105"/>
      <c r="D131" s="106" t="s">
        <v>656</v>
      </c>
      <c r="E131" s="107" t="s">
        <v>600</v>
      </c>
      <c r="F131" s="108">
        <v>360</v>
      </c>
      <c r="G131" s="107" t="s">
        <v>624</v>
      </c>
      <c r="H131" s="107">
        <v>455</v>
      </c>
      <c r="I131" s="125">
        <v>420</v>
      </c>
      <c r="J131" s="126" t="s">
        <v>657</v>
      </c>
      <c r="K131" s="127">
        <f t="shared" si="35"/>
        <v>95</v>
      </c>
      <c r="L131" s="128">
        <f t="shared" si="36"/>
        <v>0.2638888888888889</v>
      </c>
      <c r="M131" s="129" t="s">
        <v>599</v>
      </c>
      <c r="N131" s="130">
        <v>42024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2">
        <v>21</v>
      </c>
      <c r="B132" s="105">
        <v>42012</v>
      </c>
      <c r="C132" s="105"/>
      <c r="D132" s="106" t="s">
        <v>658</v>
      </c>
      <c r="E132" s="107" t="s">
        <v>600</v>
      </c>
      <c r="F132" s="108">
        <v>130</v>
      </c>
      <c r="G132" s="107"/>
      <c r="H132" s="107">
        <v>175.5</v>
      </c>
      <c r="I132" s="125">
        <v>165</v>
      </c>
      <c r="J132" s="126" t="s">
        <v>659</v>
      </c>
      <c r="K132" s="127">
        <f t="shared" si="35"/>
        <v>45.5</v>
      </c>
      <c r="L132" s="128">
        <f t="shared" si="36"/>
        <v>0.35</v>
      </c>
      <c r="M132" s="129" t="s">
        <v>599</v>
      </c>
      <c r="N132" s="130">
        <v>43088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2">
        <v>22</v>
      </c>
      <c r="B133" s="105">
        <v>42040</v>
      </c>
      <c r="C133" s="105"/>
      <c r="D133" s="106" t="s">
        <v>390</v>
      </c>
      <c r="E133" s="107" t="s">
        <v>623</v>
      </c>
      <c r="F133" s="108">
        <v>98</v>
      </c>
      <c r="G133" s="107"/>
      <c r="H133" s="107">
        <v>120</v>
      </c>
      <c r="I133" s="125">
        <v>120</v>
      </c>
      <c r="J133" s="126" t="s">
        <v>625</v>
      </c>
      <c r="K133" s="127">
        <f t="shared" si="35"/>
        <v>22</v>
      </c>
      <c r="L133" s="128">
        <f t="shared" si="36"/>
        <v>0.22448979591836735</v>
      </c>
      <c r="M133" s="129" t="s">
        <v>599</v>
      </c>
      <c r="N133" s="130">
        <v>42753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2">
        <v>23</v>
      </c>
      <c r="B134" s="105">
        <v>42040</v>
      </c>
      <c r="C134" s="105"/>
      <c r="D134" s="106" t="s">
        <v>660</v>
      </c>
      <c r="E134" s="107" t="s">
        <v>623</v>
      </c>
      <c r="F134" s="108">
        <v>196</v>
      </c>
      <c r="G134" s="107"/>
      <c r="H134" s="107">
        <v>262</v>
      </c>
      <c r="I134" s="125">
        <v>255</v>
      </c>
      <c r="J134" s="126" t="s">
        <v>625</v>
      </c>
      <c r="K134" s="127">
        <f t="shared" si="35"/>
        <v>66</v>
      </c>
      <c r="L134" s="128">
        <f t="shared" si="36"/>
        <v>0.33673469387755101</v>
      </c>
      <c r="M134" s="129" t="s">
        <v>599</v>
      </c>
      <c r="N134" s="130">
        <v>42599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24</v>
      </c>
      <c r="B135" s="109">
        <v>42067</v>
      </c>
      <c r="C135" s="109"/>
      <c r="D135" s="110" t="s">
        <v>389</v>
      </c>
      <c r="E135" s="111" t="s">
        <v>623</v>
      </c>
      <c r="F135" s="112">
        <v>235</v>
      </c>
      <c r="G135" s="112"/>
      <c r="H135" s="113">
        <v>77</v>
      </c>
      <c r="I135" s="131" t="s">
        <v>661</v>
      </c>
      <c r="J135" s="132" t="s">
        <v>662</v>
      </c>
      <c r="K135" s="133">
        <f t="shared" si="35"/>
        <v>-158</v>
      </c>
      <c r="L135" s="134">
        <f t="shared" si="36"/>
        <v>-0.67234042553191486</v>
      </c>
      <c r="M135" s="135" t="s">
        <v>663</v>
      </c>
      <c r="N135" s="136">
        <v>43522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2">
        <v>25</v>
      </c>
      <c r="B136" s="105">
        <v>42067</v>
      </c>
      <c r="C136" s="105"/>
      <c r="D136" s="106" t="s">
        <v>481</v>
      </c>
      <c r="E136" s="107" t="s">
        <v>623</v>
      </c>
      <c r="F136" s="108">
        <v>185</v>
      </c>
      <c r="G136" s="107"/>
      <c r="H136" s="107">
        <v>224</v>
      </c>
      <c r="I136" s="125" t="s">
        <v>664</v>
      </c>
      <c r="J136" s="126" t="s">
        <v>625</v>
      </c>
      <c r="K136" s="127">
        <f t="shared" si="35"/>
        <v>39</v>
      </c>
      <c r="L136" s="128">
        <f t="shared" si="36"/>
        <v>0.21081081081081082</v>
      </c>
      <c r="M136" s="129" t="s">
        <v>599</v>
      </c>
      <c r="N136" s="130">
        <v>42647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363">
        <v>26</v>
      </c>
      <c r="B137" s="114">
        <v>42090</v>
      </c>
      <c r="C137" s="114"/>
      <c r="D137" s="115" t="s">
        <v>665</v>
      </c>
      <c r="E137" s="116" t="s">
        <v>623</v>
      </c>
      <c r="F137" s="117">
        <v>49.5</v>
      </c>
      <c r="G137" s="118"/>
      <c r="H137" s="118">
        <v>15.85</v>
      </c>
      <c r="I137" s="118">
        <v>67</v>
      </c>
      <c r="J137" s="137" t="s">
        <v>666</v>
      </c>
      <c r="K137" s="118">
        <f t="shared" si="35"/>
        <v>-33.65</v>
      </c>
      <c r="L137" s="138">
        <f t="shared" si="36"/>
        <v>-0.67979797979797973</v>
      </c>
      <c r="M137" s="135" t="s">
        <v>663</v>
      </c>
      <c r="N137" s="139">
        <v>43627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27</v>
      </c>
      <c r="B138" s="105">
        <v>42093</v>
      </c>
      <c r="C138" s="105"/>
      <c r="D138" s="106" t="s">
        <v>667</v>
      </c>
      <c r="E138" s="107" t="s">
        <v>623</v>
      </c>
      <c r="F138" s="108">
        <v>183.5</v>
      </c>
      <c r="G138" s="107"/>
      <c r="H138" s="107">
        <v>219</v>
      </c>
      <c r="I138" s="125">
        <v>218</v>
      </c>
      <c r="J138" s="126" t="s">
        <v>668</v>
      </c>
      <c r="K138" s="127">
        <f t="shared" si="35"/>
        <v>35.5</v>
      </c>
      <c r="L138" s="128">
        <f t="shared" si="36"/>
        <v>0.19346049046321526</v>
      </c>
      <c r="M138" s="129" t="s">
        <v>599</v>
      </c>
      <c r="N138" s="130">
        <v>42103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28</v>
      </c>
      <c r="B139" s="105">
        <v>42114</v>
      </c>
      <c r="C139" s="105"/>
      <c r="D139" s="106" t="s">
        <v>669</v>
      </c>
      <c r="E139" s="107" t="s">
        <v>623</v>
      </c>
      <c r="F139" s="108">
        <f>(227+237)/2</f>
        <v>232</v>
      </c>
      <c r="G139" s="107"/>
      <c r="H139" s="107">
        <v>298</v>
      </c>
      <c r="I139" s="125">
        <v>298</v>
      </c>
      <c r="J139" s="126" t="s">
        <v>625</v>
      </c>
      <c r="K139" s="127">
        <f t="shared" si="35"/>
        <v>66</v>
      </c>
      <c r="L139" s="128">
        <f t="shared" si="36"/>
        <v>0.28448275862068967</v>
      </c>
      <c r="M139" s="129" t="s">
        <v>599</v>
      </c>
      <c r="N139" s="130">
        <v>42823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2">
        <v>29</v>
      </c>
      <c r="B140" s="105">
        <v>42128</v>
      </c>
      <c r="C140" s="105"/>
      <c r="D140" s="106" t="s">
        <v>670</v>
      </c>
      <c r="E140" s="107" t="s">
        <v>600</v>
      </c>
      <c r="F140" s="108">
        <v>385</v>
      </c>
      <c r="G140" s="107"/>
      <c r="H140" s="107">
        <f>212.5+331</f>
        <v>543.5</v>
      </c>
      <c r="I140" s="125">
        <v>510</v>
      </c>
      <c r="J140" s="126" t="s">
        <v>671</v>
      </c>
      <c r="K140" s="127">
        <f t="shared" si="35"/>
        <v>158.5</v>
      </c>
      <c r="L140" s="128">
        <f t="shared" si="36"/>
        <v>0.41168831168831171</v>
      </c>
      <c r="M140" s="129" t="s">
        <v>599</v>
      </c>
      <c r="N140" s="130">
        <v>42235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2">
        <v>30</v>
      </c>
      <c r="B141" s="105">
        <v>42128</v>
      </c>
      <c r="C141" s="105"/>
      <c r="D141" s="106" t="s">
        <v>672</v>
      </c>
      <c r="E141" s="107" t="s">
        <v>600</v>
      </c>
      <c r="F141" s="108">
        <v>115.5</v>
      </c>
      <c r="G141" s="107"/>
      <c r="H141" s="107">
        <v>146</v>
      </c>
      <c r="I141" s="125">
        <v>142</v>
      </c>
      <c r="J141" s="126" t="s">
        <v>673</v>
      </c>
      <c r="K141" s="127">
        <f t="shared" si="35"/>
        <v>30.5</v>
      </c>
      <c r="L141" s="128">
        <f t="shared" si="36"/>
        <v>0.26406926406926406</v>
      </c>
      <c r="M141" s="129" t="s">
        <v>599</v>
      </c>
      <c r="N141" s="130">
        <v>42202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31</v>
      </c>
      <c r="B142" s="105">
        <v>42151</v>
      </c>
      <c r="C142" s="105"/>
      <c r="D142" s="106" t="s">
        <v>674</v>
      </c>
      <c r="E142" s="107" t="s">
        <v>600</v>
      </c>
      <c r="F142" s="108">
        <v>237.5</v>
      </c>
      <c r="G142" s="107"/>
      <c r="H142" s="107">
        <v>279.5</v>
      </c>
      <c r="I142" s="125">
        <v>278</v>
      </c>
      <c r="J142" s="126" t="s">
        <v>625</v>
      </c>
      <c r="K142" s="127">
        <f t="shared" si="35"/>
        <v>42</v>
      </c>
      <c r="L142" s="128">
        <f t="shared" si="36"/>
        <v>0.17684210526315788</v>
      </c>
      <c r="M142" s="129" t="s">
        <v>599</v>
      </c>
      <c r="N142" s="130">
        <v>42222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32</v>
      </c>
      <c r="B143" s="105">
        <v>42174</v>
      </c>
      <c r="C143" s="105"/>
      <c r="D143" s="106" t="s">
        <v>644</v>
      </c>
      <c r="E143" s="107" t="s">
        <v>623</v>
      </c>
      <c r="F143" s="108">
        <v>340</v>
      </c>
      <c r="G143" s="107"/>
      <c r="H143" s="107">
        <v>448</v>
      </c>
      <c r="I143" s="125">
        <v>448</v>
      </c>
      <c r="J143" s="126" t="s">
        <v>625</v>
      </c>
      <c r="K143" s="127">
        <f t="shared" si="35"/>
        <v>108</v>
      </c>
      <c r="L143" s="128">
        <f t="shared" si="36"/>
        <v>0.31764705882352939</v>
      </c>
      <c r="M143" s="129" t="s">
        <v>599</v>
      </c>
      <c r="N143" s="130">
        <v>43018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2">
        <v>33</v>
      </c>
      <c r="B144" s="105">
        <v>42191</v>
      </c>
      <c r="C144" s="105"/>
      <c r="D144" s="106" t="s">
        <v>675</v>
      </c>
      <c r="E144" s="107" t="s">
        <v>623</v>
      </c>
      <c r="F144" s="108">
        <v>390</v>
      </c>
      <c r="G144" s="107"/>
      <c r="H144" s="107">
        <v>460</v>
      </c>
      <c r="I144" s="125">
        <v>460</v>
      </c>
      <c r="J144" s="126" t="s">
        <v>625</v>
      </c>
      <c r="K144" s="127">
        <f t="shared" ref="K144:K164" si="37">H144-F144</f>
        <v>70</v>
      </c>
      <c r="L144" s="128">
        <f t="shared" ref="L144:L164" si="38">K144/F144</f>
        <v>0.17948717948717949</v>
      </c>
      <c r="M144" s="129" t="s">
        <v>599</v>
      </c>
      <c r="N144" s="130">
        <v>42478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34</v>
      </c>
      <c r="B145" s="109">
        <v>42195</v>
      </c>
      <c r="C145" s="109"/>
      <c r="D145" s="110" t="s">
        <v>676</v>
      </c>
      <c r="E145" s="111" t="s">
        <v>623</v>
      </c>
      <c r="F145" s="112">
        <v>122.5</v>
      </c>
      <c r="G145" s="112"/>
      <c r="H145" s="113">
        <v>61</v>
      </c>
      <c r="I145" s="131">
        <v>172</v>
      </c>
      <c r="J145" s="132" t="s">
        <v>677</v>
      </c>
      <c r="K145" s="133">
        <f t="shared" si="37"/>
        <v>-61.5</v>
      </c>
      <c r="L145" s="134">
        <f t="shared" si="38"/>
        <v>-0.50204081632653064</v>
      </c>
      <c r="M145" s="135" t="s">
        <v>663</v>
      </c>
      <c r="N145" s="136">
        <v>43333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35</v>
      </c>
      <c r="B146" s="105">
        <v>42219</v>
      </c>
      <c r="C146" s="105"/>
      <c r="D146" s="106" t="s">
        <v>678</v>
      </c>
      <c r="E146" s="107" t="s">
        <v>623</v>
      </c>
      <c r="F146" s="108">
        <v>297.5</v>
      </c>
      <c r="G146" s="107"/>
      <c r="H146" s="107">
        <v>350</v>
      </c>
      <c r="I146" s="125">
        <v>360</v>
      </c>
      <c r="J146" s="126" t="s">
        <v>679</v>
      </c>
      <c r="K146" s="127">
        <f t="shared" si="37"/>
        <v>52.5</v>
      </c>
      <c r="L146" s="128">
        <f t="shared" si="38"/>
        <v>0.17647058823529413</v>
      </c>
      <c r="M146" s="129" t="s">
        <v>599</v>
      </c>
      <c r="N146" s="130">
        <v>42232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2">
        <v>36</v>
      </c>
      <c r="B147" s="105">
        <v>42219</v>
      </c>
      <c r="C147" s="105"/>
      <c r="D147" s="106" t="s">
        <v>680</v>
      </c>
      <c r="E147" s="107" t="s">
        <v>623</v>
      </c>
      <c r="F147" s="108">
        <v>115.5</v>
      </c>
      <c r="G147" s="107"/>
      <c r="H147" s="107">
        <v>149</v>
      </c>
      <c r="I147" s="125">
        <v>140</v>
      </c>
      <c r="J147" s="140" t="s">
        <v>681</v>
      </c>
      <c r="K147" s="127">
        <f t="shared" si="37"/>
        <v>33.5</v>
      </c>
      <c r="L147" s="128">
        <f t="shared" si="38"/>
        <v>0.29004329004329005</v>
      </c>
      <c r="M147" s="129" t="s">
        <v>599</v>
      </c>
      <c r="N147" s="130">
        <v>42740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37</v>
      </c>
      <c r="B148" s="105">
        <v>42251</v>
      </c>
      <c r="C148" s="105"/>
      <c r="D148" s="106" t="s">
        <v>674</v>
      </c>
      <c r="E148" s="107" t="s">
        <v>623</v>
      </c>
      <c r="F148" s="108">
        <v>226</v>
      </c>
      <c r="G148" s="107"/>
      <c r="H148" s="107">
        <v>292</v>
      </c>
      <c r="I148" s="125">
        <v>292</v>
      </c>
      <c r="J148" s="126" t="s">
        <v>682</v>
      </c>
      <c r="K148" s="127">
        <f t="shared" si="37"/>
        <v>66</v>
      </c>
      <c r="L148" s="128">
        <f t="shared" si="38"/>
        <v>0.29203539823008851</v>
      </c>
      <c r="M148" s="129" t="s">
        <v>599</v>
      </c>
      <c r="N148" s="130">
        <v>42286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38</v>
      </c>
      <c r="B149" s="105">
        <v>42254</v>
      </c>
      <c r="C149" s="105"/>
      <c r="D149" s="106" t="s">
        <v>669</v>
      </c>
      <c r="E149" s="107" t="s">
        <v>623</v>
      </c>
      <c r="F149" s="108">
        <v>232.5</v>
      </c>
      <c r="G149" s="107"/>
      <c r="H149" s="107">
        <v>312.5</v>
      </c>
      <c r="I149" s="125">
        <v>310</v>
      </c>
      <c r="J149" s="126" t="s">
        <v>625</v>
      </c>
      <c r="K149" s="127">
        <f t="shared" si="37"/>
        <v>80</v>
      </c>
      <c r="L149" s="128">
        <f t="shared" si="38"/>
        <v>0.34408602150537637</v>
      </c>
      <c r="M149" s="129" t="s">
        <v>599</v>
      </c>
      <c r="N149" s="130">
        <v>42823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39</v>
      </c>
      <c r="B150" s="105">
        <v>42268</v>
      </c>
      <c r="C150" s="105"/>
      <c r="D150" s="106" t="s">
        <v>683</v>
      </c>
      <c r="E150" s="107" t="s">
        <v>623</v>
      </c>
      <c r="F150" s="108">
        <v>196.5</v>
      </c>
      <c r="G150" s="107"/>
      <c r="H150" s="107">
        <v>238</v>
      </c>
      <c r="I150" s="125">
        <v>238</v>
      </c>
      <c r="J150" s="126" t="s">
        <v>682</v>
      </c>
      <c r="K150" s="127">
        <f t="shared" si="37"/>
        <v>41.5</v>
      </c>
      <c r="L150" s="128">
        <f t="shared" si="38"/>
        <v>0.21119592875318066</v>
      </c>
      <c r="M150" s="129" t="s">
        <v>599</v>
      </c>
      <c r="N150" s="130">
        <v>42291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40</v>
      </c>
      <c r="B151" s="105">
        <v>42271</v>
      </c>
      <c r="C151" s="105"/>
      <c r="D151" s="106" t="s">
        <v>622</v>
      </c>
      <c r="E151" s="107" t="s">
        <v>623</v>
      </c>
      <c r="F151" s="108">
        <v>65</v>
      </c>
      <c r="G151" s="107"/>
      <c r="H151" s="107">
        <v>82</v>
      </c>
      <c r="I151" s="125">
        <v>82</v>
      </c>
      <c r="J151" s="126" t="s">
        <v>682</v>
      </c>
      <c r="K151" s="127">
        <f t="shared" si="37"/>
        <v>17</v>
      </c>
      <c r="L151" s="128">
        <f t="shared" si="38"/>
        <v>0.26153846153846155</v>
      </c>
      <c r="M151" s="129" t="s">
        <v>599</v>
      </c>
      <c r="N151" s="130">
        <v>42578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2">
        <v>41</v>
      </c>
      <c r="B152" s="105">
        <v>42291</v>
      </c>
      <c r="C152" s="105"/>
      <c r="D152" s="106" t="s">
        <v>684</v>
      </c>
      <c r="E152" s="107" t="s">
        <v>623</v>
      </c>
      <c r="F152" s="108">
        <v>144</v>
      </c>
      <c r="G152" s="107"/>
      <c r="H152" s="107">
        <v>182.5</v>
      </c>
      <c r="I152" s="125">
        <v>181</v>
      </c>
      <c r="J152" s="126" t="s">
        <v>682</v>
      </c>
      <c r="K152" s="127">
        <f t="shared" si="37"/>
        <v>38.5</v>
      </c>
      <c r="L152" s="128">
        <f t="shared" si="38"/>
        <v>0.2673611111111111</v>
      </c>
      <c r="M152" s="129" t="s">
        <v>599</v>
      </c>
      <c r="N152" s="130">
        <v>42817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42</v>
      </c>
      <c r="B153" s="105">
        <v>42291</v>
      </c>
      <c r="C153" s="105"/>
      <c r="D153" s="106" t="s">
        <v>685</v>
      </c>
      <c r="E153" s="107" t="s">
        <v>623</v>
      </c>
      <c r="F153" s="108">
        <v>264</v>
      </c>
      <c r="G153" s="107"/>
      <c r="H153" s="107">
        <v>311</v>
      </c>
      <c r="I153" s="125">
        <v>311</v>
      </c>
      <c r="J153" s="126" t="s">
        <v>682</v>
      </c>
      <c r="K153" s="127">
        <f t="shared" si="37"/>
        <v>47</v>
      </c>
      <c r="L153" s="128">
        <f t="shared" si="38"/>
        <v>0.17803030303030304</v>
      </c>
      <c r="M153" s="129" t="s">
        <v>599</v>
      </c>
      <c r="N153" s="130">
        <v>42604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43</v>
      </c>
      <c r="B154" s="105">
        <v>42318</v>
      </c>
      <c r="C154" s="105"/>
      <c r="D154" s="106" t="s">
        <v>686</v>
      </c>
      <c r="E154" s="107" t="s">
        <v>600</v>
      </c>
      <c r="F154" s="108">
        <v>549.5</v>
      </c>
      <c r="G154" s="107"/>
      <c r="H154" s="107">
        <v>630</v>
      </c>
      <c r="I154" s="125">
        <v>630</v>
      </c>
      <c r="J154" s="126" t="s">
        <v>682</v>
      </c>
      <c r="K154" s="127">
        <f t="shared" si="37"/>
        <v>80.5</v>
      </c>
      <c r="L154" s="128">
        <f t="shared" si="38"/>
        <v>0.1464968152866242</v>
      </c>
      <c r="M154" s="129" t="s">
        <v>599</v>
      </c>
      <c r="N154" s="130">
        <v>42419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44</v>
      </c>
      <c r="B155" s="105">
        <v>42342</v>
      </c>
      <c r="C155" s="105"/>
      <c r="D155" s="106" t="s">
        <v>687</v>
      </c>
      <c r="E155" s="107" t="s">
        <v>623</v>
      </c>
      <c r="F155" s="108">
        <v>1027.5</v>
      </c>
      <c r="G155" s="107"/>
      <c r="H155" s="107">
        <v>1315</v>
      </c>
      <c r="I155" s="125">
        <v>1250</v>
      </c>
      <c r="J155" s="126" t="s">
        <v>682</v>
      </c>
      <c r="K155" s="127">
        <f t="shared" si="37"/>
        <v>287.5</v>
      </c>
      <c r="L155" s="128">
        <f t="shared" si="38"/>
        <v>0.27980535279805352</v>
      </c>
      <c r="M155" s="129" t="s">
        <v>599</v>
      </c>
      <c r="N155" s="130">
        <v>43244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45</v>
      </c>
      <c r="B156" s="105">
        <v>42367</v>
      </c>
      <c r="C156" s="105"/>
      <c r="D156" s="106" t="s">
        <v>688</v>
      </c>
      <c r="E156" s="107" t="s">
        <v>623</v>
      </c>
      <c r="F156" s="108">
        <v>465</v>
      </c>
      <c r="G156" s="107"/>
      <c r="H156" s="107">
        <v>540</v>
      </c>
      <c r="I156" s="125">
        <v>540</v>
      </c>
      <c r="J156" s="126" t="s">
        <v>682</v>
      </c>
      <c r="K156" s="127">
        <f t="shared" si="37"/>
        <v>75</v>
      </c>
      <c r="L156" s="128">
        <f t="shared" si="38"/>
        <v>0.16129032258064516</v>
      </c>
      <c r="M156" s="129" t="s">
        <v>599</v>
      </c>
      <c r="N156" s="130">
        <v>42530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46</v>
      </c>
      <c r="B157" s="105">
        <v>42380</v>
      </c>
      <c r="C157" s="105"/>
      <c r="D157" s="106" t="s">
        <v>390</v>
      </c>
      <c r="E157" s="107" t="s">
        <v>600</v>
      </c>
      <c r="F157" s="108">
        <v>81</v>
      </c>
      <c r="G157" s="107"/>
      <c r="H157" s="107">
        <v>110</v>
      </c>
      <c r="I157" s="125">
        <v>110</v>
      </c>
      <c r="J157" s="126" t="s">
        <v>682</v>
      </c>
      <c r="K157" s="127">
        <f t="shared" si="37"/>
        <v>29</v>
      </c>
      <c r="L157" s="128">
        <f t="shared" si="38"/>
        <v>0.35802469135802467</v>
      </c>
      <c r="M157" s="129" t="s">
        <v>599</v>
      </c>
      <c r="N157" s="130">
        <v>42745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47</v>
      </c>
      <c r="B158" s="105">
        <v>42382</v>
      </c>
      <c r="C158" s="105"/>
      <c r="D158" s="106" t="s">
        <v>689</v>
      </c>
      <c r="E158" s="107" t="s">
        <v>600</v>
      </c>
      <c r="F158" s="108">
        <v>417.5</v>
      </c>
      <c r="G158" s="107"/>
      <c r="H158" s="107">
        <v>547</v>
      </c>
      <c r="I158" s="125">
        <v>535</v>
      </c>
      <c r="J158" s="126" t="s">
        <v>682</v>
      </c>
      <c r="K158" s="127">
        <f t="shared" si="37"/>
        <v>129.5</v>
      </c>
      <c r="L158" s="128">
        <f t="shared" si="38"/>
        <v>0.31017964071856285</v>
      </c>
      <c r="M158" s="129" t="s">
        <v>599</v>
      </c>
      <c r="N158" s="130">
        <v>42578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48</v>
      </c>
      <c r="B159" s="105">
        <v>42408</v>
      </c>
      <c r="C159" s="105"/>
      <c r="D159" s="106" t="s">
        <v>690</v>
      </c>
      <c r="E159" s="107" t="s">
        <v>623</v>
      </c>
      <c r="F159" s="108">
        <v>650</v>
      </c>
      <c r="G159" s="107"/>
      <c r="H159" s="107">
        <v>800</v>
      </c>
      <c r="I159" s="125">
        <v>800</v>
      </c>
      <c r="J159" s="126" t="s">
        <v>682</v>
      </c>
      <c r="K159" s="127">
        <f t="shared" si="37"/>
        <v>150</v>
      </c>
      <c r="L159" s="128">
        <f t="shared" si="38"/>
        <v>0.23076923076923078</v>
      </c>
      <c r="M159" s="129" t="s">
        <v>599</v>
      </c>
      <c r="N159" s="130">
        <v>43154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2">
        <v>49</v>
      </c>
      <c r="B160" s="105">
        <v>42433</v>
      </c>
      <c r="C160" s="105"/>
      <c r="D160" s="106" t="s">
        <v>197</v>
      </c>
      <c r="E160" s="107" t="s">
        <v>623</v>
      </c>
      <c r="F160" s="108">
        <v>437.5</v>
      </c>
      <c r="G160" s="107"/>
      <c r="H160" s="107">
        <v>504.5</v>
      </c>
      <c r="I160" s="125">
        <v>522</v>
      </c>
      <c r="J160" s="126" t="s">
        <v>691</v>
      </c>
      <c r="K160" s="127">
        <f t="shared" si="37"/>
        <v>67</v>
      </c>
      <c r="L160" s="128">
        <f t="shared" si="38"/>
        <v>0.15314285714285714</v>
      </c>
      <c r="M160" s="129" t="s">
        <v>599</v>
      </c>
      <c r="N160" s="130">
        <v>42480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50</v>
      </c>
      <c r="B161" s="105">
        <v>42438</v>
      </c>
      <c r="C161" s="105"/>
      <c r="D161" s="106" t="s">
        <v>692</v>
      </c>
      <c r="E161" s="107" t="s">
        <v>623</v>
      </c>
      <c r="F161" s="108">
        <v>189.5</v>
      </c>
      <c r="G161" s="107"/>
      <c r="H161" s="107">
        <v>218</v>
      </c>
      <c r="I161" s="125">
        <v>218</v>
      </c>
      <c r="J161" s="126" t="s">
        <v>682</v>
      </c>
      <c r="K161" s="127">
        <f t="shared" si="37"/>
        <v>28.5</v>
      </c>
      <c r="L161" s="128">
        <f t="shared" si="38"/>
        <v>0.15039577836411611</v>
      </c>
      <c r="M161" s="129" t="s">
        <v>599</v>
      </c>
      <c r="N161" s="130">
        <v>43034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363">
        <v>51</v>
      </c>
      <c r="B162" s="114">
        <v>42471</v>
      </c>
      <c r="C162" s="114"/>
      <c r="D162" s="115" t="s">
        <v>693</v>
      </c>
      <c r="E162" s="116" t="s">
        <v>623</v>
      </c>
      <c r="F162" s="117">
        <v>36.5</v>
      </c>
      <c r="G162" s="118"/>
      <c r="H162" s="118">
        <v>15.85</v>
      </c>
      <c r="I162" s="118">
        <v>60</v>
      </c>
      <c r="J162" s="137" t="s">
        <v>694</v>
      </c>
      <c r="K162" s="133">
        <f t="shared" si="37"/>
        <v>-20.65</v>
      </c>
      <c r="L162" s="167">
        <f t="shared" si="38"/>
        <v>-0.5657534246575342</v>
      </c>
      <c r="M162" s="135" t="s">
        <v>663</v>
      </c>
      <c r="N162" s="168">
        <v>43627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52</v>
      </c>
      <c r="B163" s="105">
        <v>42472</v>
      </c>
      <c r="C163" s="105"/>
      <c r="D163" s="106" t="s">
        <v>695</v>
      </c>
      <c r="E163" s="107" t="s">
        <v>623</v>
      </c>
      <c r="F163" s="108">
        <v>93</v>
      </c>
      <c r="G163" s="107"/>
      <c r="H163" s="107">
        <v>149</v>
      </c>
      <c r="I163" s="125">
        <v>140</v>
      </c>
      <c r="J163" s="140" t="s">
        <v>696</v>
      </c>
      <c r="K163" s="127">
        <f t="shared" si="37"/>
        <v>56</v>
      </c>
      <c r="L163" s="128">
        <f t="shared" si="38"/>
        <v>0.60215053763440862</v>
      </c>
      <c r="M163" s="129" t="s">
        <v>599</v>
      </c>
      <c r="N163" s="130">
        <v>42740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53</v>
      </c>
      <c r="B164" s="105">
        <v>42472</v>
      </c>
      <c r="C164" s="105"/>
      <c r="D164" s="106" t="s">
        <v>697</v>
      </c>
      <c r="E164" s="107" t="s">
        <v>623</v>
      </c>
      <c r="F164" s="108">
        <v>130</v>
      </c>
      <c r="G164" s="107"/>
      <c r="H164" s="107">
        <v>150</v>
      </c>
      <c r="I164" s="125" t="s">
        <v>698</v>
      </c>
      <c r="J164" s="126" t="s">
        <v>682</v>
      </c>
      <c r="K164" s="127">
        <f t="shared" si="37"/>
        <v>20</v>
      </c>
      <c r="L164" s="128">
        <f t="shared" si="38"/>
        <v>0.15384615384615385</v>
      </c>
      <c r="M164" s="129" t="s">
        <v>599</v>
      </c>
      <c r="N164" s="130">
        <v>42564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54</v>
      </c>
      <c r="B165" s="105">
        <v>42473</v>
      </c>
      <c r="C165" s="105"/>
      <c r="D165" s="106" t="s">
        <v>354</v>
      </c>
      <c r="E165" s="107" t="s">
        <v>623</v>
      </c>
      <c r="F165" s="108">
        <v>196</v>
      </c>
      <c r="G165" s="107"/>
      <c r="H165" s="107">
        <v>299</v>
      </c>
      <c r="I165" s="125">
        <v>299</v>
      </c>
      <c r="J165" s="126" t="s">
        <v>682</v>
      </c>
      <c r="K165" s="127">
        <v>103</v>
      </c>
      <c r="L165" s="128">
        <v>0.52551020408163296</v>
      </c>
      <c r="M165" s="129" t="s">
        <v>599</v>
      </c>
      <c r="N165" s="130">
        <v>42620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55</v>
      </c>
      <c r="B166" s="105">
        <v>42473</v>
      </c>
      <c r="C166" s="105"/>
      <c r="D166" s="106" t="s">
        <v>756</v>
      </c>
      <c r="E166" s="107" t="s">
        <v>623</v>
      </c>
      <c r="F166" s="108">
        <v>88</v>
      </c>
      <c r="G166" s="107"/>
      <c r="H166" s="107">
        <v>103</v>
      </c>
      <c r="I166" s="125">
        <v>103</v>
      </c>
      <c r="J166" s="126" t="s">
        <v>682</v>
      </c>
      <c r="K166" s="127">
        <v>15</v>
      </c>
      <c r="L166" s="128">
        <v>0.170454545454545</v>
      </c>
      <c r="M166" s="129" t="s">
        <v>599</v>
      </c>
      <c r="N166" s="130">
        <v>42530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56</v>
      </c>
      <c r="B167" s="105">
        <v>42492</v>
      </c>
      <c r="C167" s="105"/>
      <c r="D167" s="106" t="s">
        <v>699</v>
      </c>
      <c r="E167" s="107" t="s">
        <v>623</v>
      </c>
      <c r="F167" s="108">
        <v>127.5</v>
      </c>
      <c r="G167" s="107"/>
      <c r="H167" s="107">
        <v>148</v>
      </c>
      <c r="I167" s="125" t="s">
        <v>700</v>
      </c>
      <c r="J167" s="126" t="s">
        <v>682</v>
      </c>
      <c r="K167" s="127">
        <f>H167-F167</f>
        <v>20.5</v>
      </c>
      <c r="L167" s="128">
        <f>K167/F167</f>
        <v>0.16078431372549021</v>
      </c>
      <c r="M167" s="129" t="s">
        <v>599</v>
      </c>
      <c r="N167" s="130">
        <v>42564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57</v>
      </c>
      <c r="B168" s="105">
        <v>42493</v>
      </c>
      <c r="C168" s="105"/>
      <c r="D168" s="106" t="s">
        <v>701</v>
      </c>
      <c r="E168" s="107" t="s">
        <v>623</v>
      </c>
      <c r="F168" s="108">
        <v>675</v>
      </c>
      <c r="G168" s="107"/>
      <c r="H168" s="107">
        <v>815</v>
      </c>
      <c r="I168" s="125" t="s">
        <v>702</v>
      </c>
      <c r="J168" s="126" t="s">
        <v>682</v>
      </c>
      <c r="K168" s="127">
        <f>H168-F168</f>
        <v>140</v>
      </c>
      <c r="L168" s="128">
        <f>K168/F168</f>
        <v>0.2074074074074074</v>
      </c>
      <c r="M168" s="129" t="s">
        <v>599</v>
      </c>
      <c r="N168" s="130">
        <v>43154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58</v>
      </c>
      <c r="B169" s="109">
        <v>42522</v>
      </c>
      <c r="C169" s="109"/>
      <c r="D169" s="110" t="s">
        <v>757</v>
      </c>
      <c r="E169" s="111" t="s">
        <v>623</v>
      </c>
      <c r="F169" s="112">
        <v>500</v>
      </c>
      <c r="G169" s="112"/>
      <c r="H169" s="113">
        <v>232.5</v>
      </c>
      <c r="I169" s="131" t="s">
        <v>758</v>
      </c>
      <c r="J169" s="132" t="s">
        <v>759</v>
      </c>
      <c r="K169" s="133">
        <f>H169-F169</f>
        <v>-267.5</v>
      </c>
      <c r="L169" s="134">
        <f>K169/F169</f>
        <v>-0.53500000000000003</v>
      </c>
      <c r="M169" s="135" t="s">
        <v>663</v>
      </c>
      <c r="N169" s="136">
        <v>43735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59</v>
      </c>
      <c r="B170" s="105">
        <v>42527</v>
      </c>
      <c r="C170" s="105"/>
      <c r="D170" s="106" t="s">
        <v>703</v>
      </c>
      <c r="E170" s="107" t="s">
        <v>623</v>
      </c>
      <c r="F170" s="108">
        <v>110</v>
      </c>
      <c r="G170" s="107"/>
      <c r="H170" s="107">
        <v>126.5</v>
      </c>
      <c r="I170" s="125">
        <v>125</v>
      </c>
      <c r="J170" s="126" t="s">
        <v>632</v>
      </c>
      <c r="K170" s="127">
        <f>H170-F170</f>
        <v>16.5</v>
      </c>
      <c r="L170" s="128">
        <f>K170/F170</f>
        <v>0.15</v>
      </c>
      <c r="M170" s="129" t="s">
        <v>599</v>
      </c>
      <c r="N170" s="130">
        <v>42552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60</v>
      </c>
      <c r="B171" s="105">
        <v>42538</v>
      </c>
      <c r="C171" s="105"/>
      <c r="D171" s="106" t="s">
        <v>704</v>
      </c>
      <c r="E171" s="107" t="s">
        <v>623</v>
      </c>
      <c r="F171" s="108">
        <v>44</v>
      </c>
      <c r="G171" s="107"/>
      <c r="H171" s="107">
        <v>69.5</v>
      </c>
      <c r="I171" s="125">
        <v>69.5</v>
      </c>
      <c r="J171" s="126" t="s">
        <v>705</v>
      </c>
      <c r="K171" s="127">
        <f>H171-F171</f>
        <v>25.5</v>
      </c>
      <c r="L171" s="128">
        <f>K171/F171</f>
        <v>0.57954545454545459</v>
      </c>
      <c r="M171" s="129" t="s">
        <v>599</v>
      </c>
      <c r="N171" s="130">
        <v>42977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61</v>
      </c>
      <c r="B172" s="105">
        <v>42549</v>
      </c>
      <c r="C172" s="105"/>
      <c r="D172" s="147" t="s">
        <v>760</v>
      </c>
      <c r="E172" s="107" t="s">
        <v>623</v>
      </c>
      <c r="F172" s="108">
        <v>262.5</v>
      </c>
      <c r="G172" s="107"/>
      <c r="H172" s="107">
        <v>340</v>
      </c>
      <c r="I172" s="125">
        <v>333</v>
      </c>
      <c r="J172" s="126" t="s">
        <v>761</v>
      </c>
      <c r="K172" s="127">
        <v>77.5</v>
      </c>
      <c r="L172" s="128">
        <v>0.29523809523809502</v>
      </c>
      <c r="M172" s="129" t="s">
        <v>599</v>
      </c>
      <c r="N172" s="130">
        <v>43017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62</v>
      </c>
      <c r="B173" s="105">
        <v>42549</v>
      </c>
      <c r="C173" s="105"/>
      <c r="D173" s="147" t="s">
        <v>762</v>
      </c>
      <c r="E173" s="107" t="s">
        <v>623</v>
      </c>
      <c r="F173" s="108">
        <v>840</v>
      </c>
      <c r="G173" s="107"/>
      <c r="H173" s="107">
        <v>1230</v>
      </c>
      <c r="I173" s="125">
        <v>1230</v>
      </c>
      <c r="J173" s="126" t="s">
        <v>682</v>
      </c>
      <c r="K173" s="127">
        <v>390</v>
      </c>
      <c r="L173" s="128">
        <v>0.46428571428571402</v>
      </c>
      <c r="M173" s="129" t="s">
        <v>599</v>
      </c>
      <c r="N173" s="130">
        <v>42649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364">
        <v>63</v>
      </c>
      <c r="B174" s="142">
        <v>42556</v>
      </c>
      <c r="C174" s="142"/>
      <c r="D174" s="143" t="s">
        <v>706</v>
      </c>
      <c r="E174" s="144" t="s">
        <v>623</v>
      </c>
      <c r="F174" s="145">
        <v>395</v>
      </c>
      <c r="G174" s="146"/>
      <c r="H174" s="146">
        <f>(468.5+342.5)/2</f>
        <v>405.5</v>
      </c>
      <c r="I174" s="146">
        <v>510</v>
      </c>
      <c r="J174" s="169" t="s">
        <v>707</v>
      </c>
      <c r="K174" s="170">
        <f t="shared" ref="K174:K180" si="39">H174-F174</f>
        <v>10.5</v>
      </c>
      <c r="L174" s="171">
        <f t="shared" ref="L174:L180" si="40">K174/F174</f>
        <v>2.6582278481012658E-2</v>
      </c>
      <c r="M174" s="172" t="s">
        <v>708</v>
      </c>
      <c r="N174" s="173">
        <v>43606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64</v>
      </c>
      <c r="B175" s="109">
        <v>42584</v>
      </c>
      <c r="C175" s="109"/>
      <c r="D175" s="110" t="s">
        <v>709</v>
      </c>
      <c r="E175" s="111" t="s">
        <v>600</v>
      </c>
      <c r="F175" s="112">
        <f>169.5-12.8</f>
        <v>156.69999999999999</v>
      </c>
      <c r="G175" s="112"/>
      <c r="H175" s="113">
        <v>77</v>
      </c>
      <c r="I175" s="131" t="s">
        <v>710</v>
      </c>
      <c r="J175" s="383" t="s">
        <v>3401</v>
      </c>
      <c r="K175" s="133">
        <f t="shared" si="39"/>
        <v>-79.699999999999989</v>
      </c>
      <c r="L175" s="134">
        <f t="shared" si="40"/>
        <v>-0.50861518825781749</v>
      </c>
      <c r="M175" s="135" t="s">
        <v>663</v>
      </c>
      <c r="N175" s="136">
        <v>43522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65</v>
      </c>
      <c r="B176" s="109">
        <v>42586</v>
      </c>
      <c r="C176" s="109"/>
      <c r="D176" s="110" t="s">
        <v>711</v>
      </c>
      <c r="E176" s="111" t="s">
        <v>623</v>
      </c>
      <c r="F176" s="112">
        <v>400</v>
      </c>
      <c r="G176" s="112"/>
      <c r="H176" s="113">
        <v>305</v>
      </c>
      <c r="I176" s="131">
        <v>475</v>
      </c>
      <c r="J176" s="132" t="s">
        <v>712</v>
      </c>
      <c r="K176" s="133">
        <f t="shared" si="39"/>
        <v>-95</v>
      </c>
      <c r="L176" s="134">
        <f t="shared" si="40"/>
        <v>-0.23749999999999999</v>
      </c>
      <c r="M176" s="135" t="s">
        <v>663</v>
      </c>
      <c r="N176" s="136">
        <v>43606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66</v>
      </c>
      <c r="B177" s="105">
        <v>42593</v>
      </c>
      <c r="C177" s="105"/>
      <c r="D177" s="106" t="s">
        <v>713</v>
      </c>
      <c r="E177" s="107" t="s">
        <v>623</v>
      </c>
      <c r="F177" s="108">
        <v>86.5</v>
      </c>
      <c r="G177" s="107"/>
      <c r="H177" s="107">
        <v>130</v>
      </c>
      <c r="I177" s="125">
        <v>130</v>
      </c>
      <c r="J177" s="140" t="s">
        <v>714</v>
      </c>
      <c r="K177" s="127">
        <f t="shared" si="39"/>
        <v>43.5</v>
      </c>
      <c r="L177" s="128">
        <f t="shared" si="40"/>
        <v>0.50289017341040465</v>
      </c>
      <c r="M177" s="129" t="s">
        <v>599</v>
      </c>
      <c r="N177" s="130">
        <v>43091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67</v>
      </c>
      <c r="B178" s="109">
        <v>42600</v>
      </c>
      <c r="C178" s="109"/>
      <c r="D178" s="110" t="s">
        <v>381</v>
      </c>
      <c r="E178" s="111" t="s">
        <v>623</v>
      </c>
      <c r="F178" s="112">
        <v>133.5</v>
      </c>
      <c r="G178" s="112"/>
      <c r="H178" s="113">
        <v>126.5</v>
      </c>
      <c r="I178" s="131">
        <v>178</v>
      </c>
      <c r="J178" s="132" t="s">
        <v>715</v>
      </c>
      <c r="K178" s="133">
        <f t="shared" si="39"/>
        <v>-7</v>
      </c>
      <c r="L178" s="134">
        <f t="shared" si="40"/>
        <v>-5.2434456928838954E-2</v>
      </c>
      <c r="M178" s="135" t="s">
        <v>663</v>
      </c>
      <c r="N178" s="136">
        <v>42615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68</v>
      </c>
      <c r="B179" s="105">
        <v>42613</v>
      </c>
      <c r="C179" s="105"/>
      <c r="D179" s="106" t="s">
        <v>716</v>
      </c>
      <c r="E179" s="107" t="s">
        <v>623</v>
      </c>
      <c r="F179" s="108">
        <v>560</v>
      </c>
      <c r="G179" s="107"/>
      <c r="H179" s="107">
        <v>725</v>
      </c>
      <c r="I179" s="125">
        <v>725</v>
      </c>
      <c r="J179" s="126" t="s">
        <v>625</v>
      </c>
      <c r="K179" s="127">
        <f t="shared" si="39"/>
        <v>165</v>
      </c>
      <c r="L179" s="128">
        <f t="shared" si="40"/>
        <v>0.29464285714285715</v>
      </c>
      <c r="M179" s="129" t="s">
        <v>599</v>
      </c>
      <c r="N179" s="130">
        <v>42456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69</v>
      </c>
      <c r="B180" s="105">
        <v>42614</v>
      </c>
      <c r="C180" s="105"/>
      <c r="D180" s="106" t="s">
        <v>717</v>
      </c>
      <c r="E180" s="107" t="s">
        <v>623</v>
      </c>
      <c r="F180" s="108">
        <v>160.5</v>
      </c>
      <c r="G180" s="107"/>
      <c r="H180" s="107">
        <v>210</v>
      </c>
      <c r="I180" s="125">
        <v>210</v>
      </c>
      <c r="J180" s="126" t="s">
        <v>625</v>
      </c>
      <c r="K180" s="127">
        <f t="shared" si="39"/>
        <v>49.5</v>
      </c>
      <c r="L180" s="128">
        <f t="shared" si="40"/>
        <v>0.30841121495327101</v>
      </c>
      <c r="M180" s="129" t="s">
        <v>599</v>
      </c>
      <c r="N180" s="130">
        <v>42871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70</v>
      </c>
      <c r="B181" s="105">
        <v>42646</v>
      </c>
      <c r="C181" s="105"/>
      <c r="D181" s="147" t="s">
        <v>405</v>
      </c>
      <c r="E181" s="107" t="s">
        <v>623</v>
      </c>
      <c r="F181" s="108">
        <v>430</v>
      </c>
      <c r="G181" s="107"/>
      <c r="H181" s="107">
        <v>596</v>
      </c>
      <c r="I181" s="125">
        <v>575</v>
      </c>
      <c r="J181" s="126" t="s">
        <v>763</v>
      </c>
      <c r="K181" s="127">
        <v>166</v>
      </c>
      <c r="L181" s="128">
        <v>0.38604651162790699</v>
      </c>
      <c r="M181" s="129" t="s">
        <v>599</v>
      </c>
      <c r="N181" s="130">
        <v>42769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71</v>
      </c>
      <c r="B182" s="105">
        <v>42657</v>
      </c>
      <c r="C182" s="105"/>
      <c r="D182" s="106" t="s">
        <v>718</v>
      </c>
      <c r="E182" s="107" t="s">
        <v>623</v>
      </c>
      <c r="F182" s="108">
        <v>280</v>
      </c>
      <c r="G182" s="107"/>
      <c r="H182" s="107">
        <v>345</v>
      </c>
      <c r="I182" s="125">
        <v>345</v>
      </c>
      <c r="J182" s="126" t="s">
        <v>625</v>
      </c>
      <c r="K182" s="127">
        <f t="shared" ref="K182:K187" si="41">H182-F182</f>
        <v>65</v>
      </c>
      <c r="L182" s="128">
        <f>K182/F182</f>
        <v>0.23214285714285715</v>
      </c>
      <c r="M182" s="129" t="s">
        <v>599</v>
      </c>
      <c r="N182" s="130">
        <v>42814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72</v>
      </c>
      <c r="B183" s="105">
        <v>42657</v>
      </c>
      <c r="C183" s="105"/>
      <c r="D183" s="106" t="s">
        <v>719</v>
      </c>
      <c r="E183" s="107" t="s">
        <v>623</v>
      </c>
      <c r="F183" s="108">
        <v>245</v>
      </c>
      <c r="G183" s="107"/>
      <c r="H183" s="107">
        <v>325.5</v>
      </c>
      <c r="I183" s="125">
        <v>330</v>
      </c>
      <c r="J183" s="126" t="s">
        <v>720</v>
      </c>
      <c r="K183" s="127">
        <f t="shared" si="41"/>
        <v>80.5</v>
      </c>
      <c r="L183" s="128">
        <f>K183/F183</f>
        <v>0.32857142857142857</v>
      </c>
      <c r="M183" s="129" t="s">
        <v>599</v>
      </c>
      <c r="N183" s="130">
        <v>42769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73</v>
      </c>
      <c r="B184" s="105">
        <v>42660</v>
      </c>
      <c r="C184" s="105"/>
      <c r="D184" s="106" t="s">
        <v>349</v>
      </c>
      <c r="E184" s="107" t="s">
        <v>623</v>
      </c>
      <c r="F184" s="108">
        <v>125</v>
      </c>
      <c r="G184" s="107"/>
      <c r="H184" s="107">
        <v>160</v>
      </c>
      <c r="I184" s="125">
        <v>160</v>
      </c>
      <c r="J184" s="126" t="s">
        <v>682</v>
      </c>
      <c r="K184" s="127">
        <f t="shared" si="41"/>
        <v>35</v>
      </c>
      <c r="L184" s="128">
        <v>0.28000000000000003</v>
      </c>
      <c r="M184" s="129" t="s">
        <v>599</v>
      </c>
      <c r="N184" s="130">
        <v>42803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74</v>
      </c>
      <c r="B185" s="105">
        <v>42660</v>
      </c>
      <c r="C185" s="105"/>
      <c r="D185" s="106" t="s">
        <v>483</v>
      </c>
      <c r="E185" s="107" t="s">
        <v>623</v>
      </c>
      <c r="F185" s="108">
        <v>114</v>
      </c>
      <c r="G185" s="107"/>
      <c r="H185" s="107">
        <v>145</v>
      </c>
      <c r="I185" s="125">
        <v>145</v>
      </c>
      <c r="J185" s="126" t="s">
        <v>682</v>
      </c>
      <c r="K185" s="127">
        <f t="shared" si="41"/>
        <v>31</v>
      </c>
      <c r="L185" s="128">
        <f>K185/F185</f>
        <v>0.27192982456140352</v>
      </c>
      <c r="M185" s="129" t="s">
        <v>599</v>
      </c>
      <c r="N185" s="130">
        <v>42859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75</v>
      </c>
      <c r="B186" s="105">
        <v>42660</v>
      </c>
      <c r="C186" s="105"/>
      <c r="D186" s="106" t="s">
        <v>721</v>
      </c>
      <c r="E186" s="107" t="s">
        <v>623</v>
      </c>
      <c r="F186" s="108">
        <v>212</v>
      </c>
      <c r="G186" s="107"/>
      <c r="H186" s="107">
        <v>280</v>
      </c>
      <c r="I186" s="125">
        <v>276</v>
      </c>
      <c r="J186" s="126" t="s">
        <v>722</v>
      </c>
      <c r="K186" s="127">
        <f t="shared" si="41"/>
        <v>68</v>
      </c>
      <c r="L186" s="128">
        <f>K186/F186</f>
        <v>0.32075471698113206</v>
      </c>
      <c r="M186" s="129" t="s">
        <v>599</v>
      </c>
      <c r="N186" s="130">
        <v>42858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76</v>
      </c>
      <c r="B187" s="105">
        <v>42678</v>
      </c>
      <c r="C187" s="105"/>
      <c r="D187" s="106" t="s">
        <v>151</v>
      </c>
      <c r="E187" s="107" t="s">
        <v>623</v>
      </c>
      <c r="F187" s="108">
        <v>155</v>
      </c>
      <c r="G187" s="107"/>
      <c r="H187" s="107">
        <v>210</v>
      </c>
      <c r="I187" s="125">
        <v>210</v>
      </c>
      <c r="J187" s="126" t="s">
        <v>723</v>
      </c>
      <c r="K187" s="127">
        <f t="shared" si="41"/>
        <v>55</v>
      </c>
      <c r="L187" s="128">
        <f>K187/F187</f>
        <v>0.35483870967741937</v>
      </c>
      <c r="M187" s="129" t="s">
        <v>599</v>
      </c>
      <c r="N187" s="130">
        <v>42944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77</v>
      </c>
      <c r="B188" s="109">
        <v>42710</v>
      </c>
      <c r="C188" s="109"/>
      <c r="D188" s="110" t="s">
        <v>764</v>
      </c>
      <c r="E188" s="111" t="s">
        <v>623</v>
      </c>
      <c r="F188" s="112">
        <v>150.5</v>
      </c>
      <c r="G188" s="112"/>
      <c r="H188" s="113">
        <v>72.5</v>
      </c>
      <c r="I188" s="131">
        <v>174</v>
      </c>
      <c r="J188" s="132" t="s">
        <v>765</v>
      </c>
      <c r="K188" s="133">
        <v>-78</v>
      </c>
      <c r="L188" s="134">
        <v>-0.51827242524916906</v>
      </c>
      <c r="M188" s="135" t="s">
        <v>663</v>
      </c>
      <c r="N188" s="136">
        <v>43333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78</v>
      </c>
      <c r="B189" s="105">
        <v>42712</v>
      </c>
      <c r="C189" s="105"/>
      <c r="D189" s="106" t="s">
        <v>125</v>
      </c>
      <c r="E189" s="107" t="s">
        <v>623</v>
      </c>
      <c r="F189" s="108">
        <v>380</v>
      </c>
      <c r="G189" s="107"/>
      <c r="H189" s="107">
        <v>478</v>
      </c>
      <c r="I189" s="125">
        <v>468</v>
      </c>
      <c r="J189" s="126" t="s">
        <v>682</v>
      </c>
      <c r="K189" s="127">
        <f>H189-F189</f>
        <v>98</v>
      </c>
      <c r="L189" s="128">
        <f>K189/F189</f>
        <v>0.25789473684210529</v>
      </c>
      <c r="M189" s="129" t="s">
        <v>599</v>
      </c>
      <c r="N189" s="130">
        <v>43025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79</v>
      </c>
      <c r="B190" s="105">
        <v>42734</v>
      </c>
      <c r="C190" s="105"/>
      <c r="D190" s="106" t="s">
        <v>248</v>
      </c>
      <c r="E190" s="107" t="s">
        <v>623</v>
      </c>
      <c r="F190" s="108">
        <v>305</v>
      </c>
      <c r="G190" s="107"/>
      <c r="H190" s="107">
        <v>375</v>
      </c>
      <c r="I190" s="125">
        <v>375</v>
      </c>
      <c r="J190" s="126" t="s">
        <v>682</v>
      </c>
      <c r="K190" s="127">
        <f>H190-F190</f>
        <v>70</v>
      </c>
      <c r="L190" s="128">
        <f>K190/F190</f>
        <v>0.22950819672131148</v>
      </c>
      <c r="M190" s="129" t="s">
        <v>599</v>
      </c>
      <c r="N190" s="130">
        <v>42768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80</v>
      </c>
      <c r="B191" s="105">
        <v>42739</v>
      </c>
      <c r="C191" s="105"/>
      <c r="D191" s="106" t="s">
        <v>351</v>
      </c>
      <c r="E191" s="107" t="s">
        <v>623</v>
      </c>
      <c r="F191" s="108">
        <v>99.5</v>
      </c>
      <c r="G191" s="107"/>
      <c r="H191" s="107">
        <v>158</v>
      </c>
      <c r="I191" s="125">
        <v>158</v>
      </c>
      <c r="J191" s="126" t="s">
        <v>682</v>
      </c>
      <c r="K191" s="127">
        <f>H191-F191</f>
        <v>58.5</v>
      </c>
      <c r="L191" s="128">
        <f>K191/F191</f>
        <v>0.5879396984924623</v>
      </c>
      <c r="M191" s="129" t="s">
        <v>599</v>
      </c>
      <c r="N191" s="130">
        <v>42898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81</v>
      </c>
      <c r="B192" s="105">
        <v>42739</v>
      </c>
      <c r="C192" s="105"/>
      <c r="D192" s="106" t="s">
        <v>351</v>
      </c>
      <c r="E192" s="107" t="s">
        <v>623</v>
      </c>
      <c r="F192" s="108">
        <v>99.5</v>
      </c>
      <c r="G192" s="107"/>
      <c r="H192" s="107">
        <v>158</v>
      </c>
      <c r="I192" s="125">
        <v>158</v>
      </c>
      <c r="J192" s="126" t="s">
        <v>682</v>
      </c>
      <c r="K192" s="127">
        <v>58.5</v>
      </c>
      <c r="L192" s="128">
        <v>0.58793969849246197</v>
      </c>
      <c r="M192" s="129" t="s">
        <v>599</v>
      </c>
      <c r="N192" s="130">
        <v>42898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82</v>
      </c>
      <c r="B193" s="105">
        <v>42786</v>
      </c>
      <c r="C193" s="105"/>
      <c r="D193" s="106" t="s">
        <v>169</v>
      </c>
      <c r="E193" s="107" t="s">
        <v>623</v>
      </c>
      <c r="F193" s="108">
        <v>140.5</v>
      </c>
      <c r="G193" s="107"/>
      <c r="H193" s="107">
        <v>220</v>
      </c>
      <c r="I193" s="125">
        <v>220</v>
      </c>
      <c r="J193" s="126" t="s">
        <v>682</v>
      </c>
      <c r="K193" s="127">
        <f>H193-F193</f>
        <v>79.5</v>
      </c>
      <c r="L193" s="128">
        <f>K193/F193</f>
        <v>0.5658362989323843</v>
      </c>
      <c r="M193" s="129" t="s">
        <v>599</v>
      </c>
      <c r="N193" s="130">
        <v>42864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83</v>
      </c>
      <c r="B194" s="105">
        <v>42786</v>
      </c>
      <c r="C194" s="105"/>
      <c r="D194" s="106" t="s">
        <v>766</v>
      </c>
      <c r="E194" s="107" t="s">
        <v>623</v>
      </c>
      <c r="F194" s="108">
        <v>202.5</v>
      </c>
      <c r="G194" s="107"/>
      <c r="H194" s="107">
        <v>234</v>
      </c>
      <c r="I194" s="125">
        <v>234</v>
      </c>
      <c r="J194" s="126" t="s">
        <v>682</v>
      </c>
      <c r="K194" s="127">
        <v>31.5</v>
      </c>
      <c r="L194" s="128">
        <v>0.155555555555556</v>
      </c>
      <c r="M194" s="129" t="s">
        <v>599</v>
      </c>
      <c r="N194" s="130">
        <v>42836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84</v>
      </c>
      <c r="B195" s="105">
        <v>42818</v>
      </c>
      <c r="C195" s="105"/>
      <c r="D195" s="106" t="s">
        <v>557</v>
      </c>
      <c r="E195" s="107" t="s">
        <v>623</v>
      </c>
      <c r="F195" s="108">
        <v>300.5</v>
      </c>
      <c r="G195" s="107"/>
      <c r="H195" s="107">
        <v>417.5</v>
      </c>
      <c r="I195" s="125">
        <v>420</v>
      </c>
      <c r="J195" s="126" t="s">
        <v>724</v>
      </c>
      <c r="K195" s="127">
        <f>H195-F195</f>
        <v>117</v>
      </c>
      <c r="L195" s="128">
        <f>K195/F195</f>
        <v>0.38935108153078202</v>
      </c>
      <c r="M195" s="129" t="s">
        <v>599</v>
      </c>
      <c r="N195" s="130">
        <v>43070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85</v>
      </c>
      <c r="B196" s="105">
        <v>42818</v>
      </c>
      <c r="C196" s="105"/>
      <c r="D196" s="106" t="s">
        <v>762</v>
      </c>
      <c r="E196" s="107" t="s">
        <v>623</v>
      </c>
      <c r="F196" s="108">
        <v>850</v>
      </c>
      <c r="G196" s="107"/>
      <c r="H196" s="107">
        <v>1042.5</v>
      </c>
      <c r="I196" s="125">
        <v>1023</v>
      </c>
      <c r="J196" s="126" t="s">
        <v>767</v>
      </c>
      <c r="K196" s="127">
        <v>192.5</v>
      </c>
      <c r="L196" s="128">
        <v>0.22647058823529401</v>
      </c>
      <c r="M196" s="129" t="s">
        <v>599</v>
      </c>
      <c r="N196" s="130">
        <v>42830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86</v>
      </c>
      <c r="B197" s="105">
        <v>42830</v>
      </c>
      <c r="C197" s="105"/>
      <c r="D197" s="106" t="s">
        <v>501</v>
      </c>
      <c r="E197" s="107" t="s">
        <v>623</v>
      </c>
      <c r="F197" s="108">
        <v>785</v>
      </c>
      <c r="G197" s="107"/>
      <c r="H197" s="107">
        <v>930</v>
      </c>
      <c r="I197" s="125">
        <v>920</v>
      </c>
      <c r="J197" s="126" t="s">
        <v>725</v>
      </c>
      <c r="K197" s="127">
        <f>H197-F197</f>
        <v>145</v>
      </c>
      <c r="L197" s="128">
        <f>K197/F197</f>
        <v>0.18471337579617833</v>
      </c>
      <c r="M197" s="129" t="s">
        <v>599</v>
      </c>
      <c r="N197" s="130">
        <v>42976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87</v>
      </c>
      <c r="B198" s="109">
        <v>42831</v>
      </c>
      <c r="C198" s="109"/>
      <c r="D198" s="110" t="s">
        <v>768</v>
      </c>
      <c r="E198" s="111" t="s">
        <v>623</v>
      </c>
      <c r="F198" s="112">
        <v>40</v>
      </c>
      <c r="G198" s="112"/>
      <c r="H198" s="113">
        <v>13.1</v>
      </c>
      <c r="I198" s="131">
        <v>60</v>
      </c>
      <c r="J198" s="137" t="s">
        <v>769</v>
      </c>
      <c r="K198" s="133">
        <v>-26.9</v>
      </c>
      <c r="L198" s="134">
        <v>-0.67249999999999999</v>
      </c>
      <c r="M198" s="135" t="s">
        <v>663</v>
      </c>
      <c r="N198" s="136">
        <v>43138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88</v>
      </c>
      <c r="B199" s="105">
        <v>42837</v>
      </c>
      <c r="C199" s="105"/>
      <c r="D199" s="106" t="s">
        <v>88</v>
      </c>
      <c r="E199" s="107" t="s">
        <v>623</v>
      </c>
      <c r="F199" s="108">
        <v>289.5</v>
      </c>
      <c r="G199" s="107"/>
      <c r="H199" s="107">
        <v>354</v>
      </c>
      <c r="I199" s="125">
        <v>360</v>
      </c>
      <c r="J199" s="126" t="s">
        <v>726</v>
      </c>
      <c r="K199" s="127">
        <f t="shared" ref="K199:K207" si="42">H199-F199</f>
        <v>64.5</v>
      </c>
      <c r="L199" s="128">
        <f t="shared" ref="L199:L207" si="43">K199/F199</f>
        <v>0.22279792746113988</v>
      </c>
      <c r="M199" s="129" t="s">
        <v>599</v>
      </c>
      <c r="N199" s="130">
        <v>43040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89</v>
      </c>
      <c r="B200" s="105">
        <v>42845</v>
      </c>
      <c r="C200" s="105"/>
      <c r="D200" s="106" t="s">
        <v>438</v>
      </c>
      <c r="E200" s="107" t="s">
        <v>623</v>
      </c>
      <c r="F200" s="108">
        <v>700</v>
      </c>
      <c r="G200" s="107"/>
      <c r="H200" s="107">
        <v>840</v>
      </c>
      <c r="I200" s="125">
        <v>840</v>
      </c>
      <c r="J200" s="126" t="s">
        <v>727</v>
      </c>
      <c r="K200" s="127">
        <f t="shared" si="42"/>
        <v>140</v>
      </c>
      <c r="L200" s="128">
        <f t="shared" si="43"/>
        <v>0.2</v>
      </c>
      <c r="M200" s="129" t="s">
        <v>599</v>
      </c>
      <c r="N200" s="130">
        <v>42893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90</v>
      </c>
      <c r="B201" s="105">
        <v>42887</v>
      </c>
      <c r="C201" s="105"/>
      <c r="D201" s="147" t="s">
        <v>363</v>
      </c>
      <c r="E201" s="107" t="s">
        <v>623</v>
      </c>
      <c r="F201" s="108">
        <v>130</v>
      </c>
      <c r="G201" s="107"/>
      <c r="H201" s="107">
        <v>144.25</v>
      </c>
      <c r="I201" s="125">
        <v>170</v>
      </c>
      <c r="J201" s="126" t="s">
        <v>728</v>
      </c>
      <c r="K201" s="127">
        <f t="shared" si="42"/>
        <v>14.25</v>
      </c>
      <c r="L201" s="128">
        <f t="shared" si="43"/>
        <v>0.10961538461538461</v>
      </c>
      <c r="M201" s="129" t="s">
        <v>599</v>
      </c>
      <c r="N201" s="130">
        <v>43675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91</v>
      </c>
      <c r="B202" s="105">
        <v>42901</v>
      </c>
      <c r="C202" s="105"/>
      <c r="D202" s="147" t="s">
        <v>729</v>
      </c>
      <c r="E202" s="107" t="s">
        <v>623</v>
      </c>
      <c r="F202" s="108">
        <v>214.5</v>
      </c>
      <c r="G202" s="107"/>
      <c r="H202" s="107">
        <v>262</v>
      </c>
      <c r="I202" s="125">
        <v>262</v>
      </c>
      <c r="J202" s="126" t="s">
        <v>730</v>
      </c>
      <c r="K202" s="127">
        <f t="shared" si="42"/>
        <v>47.5</v>
      </c>
      <c r="L202" s="128">
        <f t="shared" si="43"/>
        <v>0.22144522144522144</v>
      </c>
      <c r="M202" s="129" t="s">
        <v>599</v>
      </c>
      <c r="N202" s="130">
        <v>42977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92</v>
      </c>
      <c r="B203" s="153">
        <v>42933</v>
      </c>
      <c r="C203" s="153"/>
      <c r="D203" s="154" t="s">
        <v>731</v>
      </c>
      <c r="E203" s="155" t="s">
        <v>623</v>
      </c>
      <c r="F203" s="156">
        <v>370</v>
      </c>
      <c r="G203" s="155"/>
      <c r="H203" s="155">
        <v>447.5</v>
      </c>
      <c r="I203" s="177">
        <v>450</v>
      </c>
      <c r="J203" s="230" t="s">
        <v>682</v>
      </c>
      <c r="K203" s="127">
        <f t="shared" si="42"/>
        <v>77.5</v>
      </c>
      <c r="L203" s="179">
        <f t="shared" si="43"/>
        <v>0.20945945945945946</v>
      </c>
      <c r="M203" s="180" t="s">
        <v>599</v>
      </c>
      <c r="N203" s="181">
        <v>43035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93</v>
      </c>
      <c r="B204" s="153">
        <v>42943</v>
      </c>
      <c r="C204" s="153"/>
      <c r="D204" s="154" t="s">
        <v>167</v>
      </c>
      <c r="E204" s="155" t="s">
        <v>623</v>
      </c>
      <c r="F204" s="156">
        <v>657.5</v>
      </c>
      <c r="G204" s="155"/>
      <c r="H204" s="155">
        <v>825</v>
      </c>
      <c r="I204" s="177">
        <v>820</v>
      </c>
      <c r="J204" s="230" t="s">
        <v>682</v>
      </c>
      <c r="K204" s="127">
        <f t="shared" si="42"/>
        <v>167.5</v>
      </c>
      <c r="L204" s="179">
        <f t="shared" si="43"/>
        <v>0.25475285171102663</v>
      </c>
      <c r="M204" s="180" t="s">
        <v>599</v>
      </c>
      <c r="N204" s="181">
        <v>43090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94</v>
      </c>
      <c r="B205" s="105">
        <v>42964</v>
      </c>
      <c r="C205" s="105"/>
      <c r="D205" s="106" t="s">
        <v>368</v>
      </c>
      <c r="E205" s="107" t="s">
        <v>623</v>
      </c>
      <c r="F205" s="108">
        <v>605</v>
      </c>
      <c r="G205" s="107"/>
      <c r="H205" s="107">
        <v>750</v>
      </c>
      <c r="I205" s="125">
        <v>750</v>
      </c>
      <c r="J205" s="126" t="s">
        <v>725</v>
      </c>
      <c r="K205" s="127">
        <f t="shared" si="42"/>
        <v>145</v>
      </c>
      <c r="L205" s="128">
        <f t="shared" si="43"/>
        <v>0.23966942148760331</v>
      </c>
      <c r="M205" s="129" t="s">
        <v>599</v>
      </c>
      <c r="N205" s="130">
        <v>43027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65">
        <v>95</v>
      </c>
      <c r="B206" s="148">
        <v>42979</v>
      </c>
      <c r="C206" s="148"/>
      <c r="D206" s="149" t="s">
        <v>509</v>
      </c>
      <c r="E206" s="150" t="s">
        <v>623</v>
      </c>
      <c r="F206" s="151">
        <v>255</v>
      </c>
      <c r="G206" s="152"/>
      <c r="H206" s="152">
        <v>217.25</v>
      </c>
      <c r="I206" s="152">
        <v>320</v>
      </c>
      <c r="J206" s="174" t="s">
        <v>732</v>
      </c>
      <c r="K206" s="133">
        <f t="shared" si="42"/>
        <v>-37.75</v>
      </c>
      <c r="L206" s="175">
        <f t="shared" si="43"/>
        <v>-0.14803921568627451</v>
      </c>
      <c r="M206" s="135" t="s">
        <v>663</v>
      </c>
      <c r="N206" s="176">
        <v>43661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96</v>
      </c>
      <c r="B207" s="105">
        <v>42997</v>
      </c>
      <c r="C207" s="105"/>
      <c r="D207" s="106" t="s">
        <v>733</v>
      </c>
      <c r="E207" s="107" t="s">
        <v>623</v>
      </c>
      <c r="F207" s="108">
        <v>215</v>
      </c>
      <c r="G207" s="107"/>
      <c r="H207" s="107">
        <v>258</v>
      </c>
      <c r="I207" s="125">
        <v>258</v>
      </c>
      <c r="J207" s="126" t="s">
        <v>682</v>
      </c>
      <c r="K207" s="127">
        <f t="shared" si="42"/>
        <v>43</v>
      </c>
      <c r="L207" s="128">
        <f t="shared" si="43"/>
        <v>0.2</v>
      </c>
      <c r="M207" s="129" t="s">
        <v>599</v>
      </c>
      <c r="N207" s="130">
        <v>43040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97</v>
      </c>
      <c r="B208" s="105">
        <v>42997</v>
      </c>
      <c r="C208" s="105"/>
      <c r="D208" s="106" t="s">
        <v>733</v>
      </c>
      <c r="E208" s="107" t="s">
        <v>623</v>
      </c>
      <c r="F208" s="108">
        <v>215</v>
      </c>
      <c r="G208" s="107"/>
      <c r="H208" s="107">
        <v>258</v>
      </c>
      <c r="I208" s="125">
        <v>258</v>
      </c>
      <c r="J208" s="230" t="s">
        <v>682</v>
      </c>
      <c r="K208" s="127">
        <v>43</v>
      </c>
      <c r="L208" s="128">
        <v>0.2</v>
      </c>
      <c r="M208" s="129" t="s">
        <v>599</v>
      </c>
      <c r="N208" s="130">
        <v>43040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5">
        <v>98</v>
      </c>
      <c r="B209" s="206">
        <v>42998</v>
      </c>
      <c r="C209" s="206"/>
      <c r="D209" s="374" t="s">
        <v>2979</v>
      </c>
      <c r="E209" s="207" t="s">
        <v>623</v>
      </c>
      <c r="F209" s="208">
        <v>75</v>
      </c>
      <c r="G209" s="207"/>
      <c r="H209" s="207">
        <v>90</v>
      </c>
      <c r="I209" s="231">
        <v>90</v>
      </c>
      <c r="J209" s="126" t="s">
        <v>734</v>
      </c>
      <c r="K209" s="127">
        <f t="shared" ref="K209:K214" si="44">H209-F209</f>
        <v>15</v>
      </c>
      <c r="L209" s="128">
        <f t="shared" ref="L209:L214" si="45">K209/F209</f>
        <v>0.2</v>
      </c>
      <c r="M209" s="129" t="s">
        <v>599</v>
      </c>
      <c r="N209" s="130">
        <v>43019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99</v>
      </c>
      <c r="B210" s="153">
        <v>43011</v>
      </c>
      <c r="C210" s="153"/>
      <c r="D210" s="154" t="s">
        <v>735</v>
      </c>
      <c r="E210" s="155" t="s">
        <v>623</v>
      </c>
      <c r="F210" s="156">
        <v>315</v>
      </c>
      <c r="G210" s="155"/>
      <c r="H210" s="155">
        <v>392</v>
      </c>
      <c r="I210" s="177">
        <v>384</v>
      </c>
      <c r="J210" s="230" t="s">
        <v>736</v>
      </c>
      <c r="K210" s="127">
        <f t="shared" si="44"/>
        <v>77</v>
      </c>
      <c r="L210" s="179">
        <f t="shared" si="45"/>
        <v>0.24444444444444444</v>
      </c>
      <c r="M210" s="180" t="s">
        <v>599</v>
      </c>
      <c r="N210" s="181">
        <v>43017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100</v>
      </c>
      <c r="B211" s="153">
        <v>43013</v>
      </c>
      <c r="C211" s="153"/>
      <c r="D211" s="154" t="s">
        <v>737</v>
      </c>
      <c r="E211" s="155" t="s">
        <v>623</v>
      </c>
      <c r="F211" s="156">
        <v>145</v>
      </c>
      <c r="G211" s="155"/>
      <c r="H211" s="155">
        <v>179</v>
      </c>
      <c r="I211" s="177">
        <v>180</v>
      </c>
      <c r="J211" s="230" t="s">
        <v>613</v>
      </c>
      <c r="K211" s="127">
        <f t="shared" si="44"/>
        <v>34</v>
      </c>
      <c r="L211" s="179">
        <f t="shared" si="45"/>
        <v>0.23448275862068965</v>
      </c>
      <c r="M211" s="180" t="s">
        <v>599</v>
      </c>
      <c r="N211" s="181">
        <v>43025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101</v>
      </c>
      <c r="B212" s="153">
        <v>43014</v>
      </c>
      <c r="C212" s="153"/>
      <c r="D212" s="154" t="s">
        <v>339</v>
      </c>
      <c r="E212" s="155" t="s">
        <v>623</v>
      </c>
      <c r="F212" s="156">
        <v>256</v>
      </c>
      <c r="G212" s="155"/>
      <c r="H212" s="155">
        <v>323</v>
      </c>
      <c r="I212" s="177">
        <v>320</v>
      </c>
      <c r="J212" s="230" t="s">
        <v>682</v>
      </c>
      <c r="K212" s="127">
        <f t="shared" si="44"/>
        <v>67</v>
      </c>
      <c r="L212" s="179">
        <f t="shared" si="45"/>
        <v>0.26171875</v>
      </c>
      <c r="M212" s="180" t="s">
        <v>599</v>
      </c>
      <c r="N212" s="181">
        <v>43067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102</v>
      </c>
      <c r="B213" s="153">
        <v>43017</v>
      </c>
      <c r="C213" s="153"/>
      <c r="D213" s="154" t="s">
        <v>360</v>
      </c>
      <c r="E213" s="155" t="s">
        <v>623</v>
      </c>
      <c r="F213" s="156">
        <v>137.5</v>
      </c>
      <c r="G213" s="155"/>
      <c r="H213" s="155">
        <v>184</v>
      </c>
      <c r="I213" s="177">
        <v>183</v>
      </c>
      <c r="J213" s="178" t="s">
        <v>738</v>
      </c>
      <c r="K213" s="127">
        <f t="shared" si="44"/>
        <v>46.5</v>
      </c>
      <c r="L213" s="179">
        <f t="shared" si="45"/>
        <v>0.33818181818181819</v>
      </c>
      <c r="M213" s="180" t="s">
        <v>599</v>
      </c>
      <c r="N213" s="181">
        <v>43108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103</v>
      </c>
      <c r="B214" s="153">
        <v>43018</v>
      </c>
      <c r="C214" s="153"/>
      <c r="D214" s="154" t="s">
        <v>739</v>
      </c>
      <c r="E214" s="155" t="s">
        <v>623</v>
      </c>
      <c r="F214" s="156">
        <v>125.5</v>
      </c>
      <c r="G214" s="155"/>
      <c r="H214" s="155">
        <v>158</v>
      </c>
      <c r="I214" s="177">
        <v>155</v>
      </c>
      <c r="J214" s="178" t="s">
        <v>740</v>
      </c>
      <c r="K214" s="127">
        <f t="shared" si="44"/>
        <v>32.5</v>
      </c>
      <c r="L214" s="179">
        <f t="shared" si="45"/>
        <v>0.25896414342629481</v>
      </c>
      <c r="M214" s="180" t="s">
        <v>599</v>
      </c>
      <c r="N214" s="181">
        <v>43067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104</v>
      </c>
      <c r="B215" s="153">
        <v>43018</v>
      </c>
      <c r="C215" s="153"/>
      <c r="D215" s="154" t="s">
        <v>770</v>
      </c>
      <c r="E215" s="155" t="s">
        <v>623</v>
      </c>
      <c r="F215" s="156">
        <v>895</v>
      </c>
      <c r="G215" s="155"/>
      <c r="H215" s="155">
        <v>1122.5</v>
      </c>
      <c r="I215" s="177">
        <v>1078</v>
      </c>
      <c r="J215" s="178" t="s">
        <v>771</v>
      </c>
      <c r="K215" s="127">
        <v>227.5</v>
      </c>
      <c r="L215" s="179">
        <v>0.25418994413407803</v>
      </c>
      <c r="M215" s="180" t="s">
        <v>599</v>
      </c>
      <c r="N215" s="181">
        <v>43117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105</v>
      </c>
      <c r="B216" s="153">
        <v>43020</v>
      </c>
      <c r="C216" s="153"/>
      <c r="D216" s="154" t="s">
        <v>347</v>
      </c>
      <c r="E216" s="155" t="s">
        <v>623</v>
      </c>
      <c r="F216" s="156">
        <v>525</v>
      </c>
      <c r="G216" s="155"/>
      <c r="H216" s="155">
        <v>629</v>
      </c>
      <c r="I216" s="177">
        <v>629</v>
      </c>
      <c r="J216" s="230" t="s">
        <v>682</v>
      </c>
      <c r="K216" s="127">
        <v>104</v>
      </c>
      <c r="L216" s="179">
        <v>0.19809523809523799</v>
      </c>
      <c r="M216" s="180" t="s">
        <v>599</v>
      </c>
      <c r="N216" s="181">
        <v>43119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106</v>
      </c>
      <c r="B217" s="153">
        <v>43046</v>
      </c>
      <c r="C217" s="153"/>
      <c r="D217" s="154" t="s">
        <v>393</v>
      </c>
      <c r="E217" s="155" t="s">
        <v>623</v>
      </c>
      <c r="F217" s="156">
        <v>740</v>
      </c>
      <c r="G217" s="155"/>
      <c r="H217" s="155">
        <v>892.5</v>
      </c>
      <c r="I217" s="177">
        <v>900</v>
      </c>
      <c r="J217" s="178" t="s">
        <v>741</v>
      </c>
      <c r="K217" s="127">
        <f>H217-F217</f>
        <v>152.5</v>
      </c>
      <c r="L217" s="179">
        <f>K217/F217</f>
        <v>0.20608108108108109</v>
      </c>
      <c r="M217" s="180" t="s">
        <v>599</v>
      </c>
      <c r="N217" s="181">
        <v>43052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107</v>
      </c>
      <c r="B218" s="105">
        <v>43073</v>
      </c>
      <c r="C218" s="105"/>
      <c r="D218" s="106" t="s">
        <v>742</v>
      </c>
      <c r="E218" s="107" t="s">
        <v>623</v>
      </c>
      <c r="F218" s="108">
        <v>118.5</v>
      </c>
      <c r="G218" s="107"/>
      <c r="H218" s="107">
        <v>143.5</v>
      </c>
      <c r="I218" s="125">
        <v>145</v>
      </c>
      <c r="J218" s="140" t="s">
        <v>743</v>
      </c>
      <c r="K218" s="127">
        <f>H218-F218</f>
        <v>25</v>
      </c>
      <c r="L218" s="128">
        <f>K218/F218</f>
        <v>0.2109704641350211</v>
      </c>
      <c r="M218" s="129" t="s">
        <v>599</v>
      </c>
      <c r="N218" s="130">
        <v>43097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108</v>
      </c>
      <c r="B219" s="109">
        <v>43090</v>
      </c>
      <c r="C219" s="109"/>
      <c r="D219" s="157" t="s">
        <v>443</v>
      </c>
      <c r="E219" s="111" t="s">
        <v>623</v>
      </c>
      <c r="F219" s="112">
        <v>715</v>
      </c>
      <c r="G219" s="112"/>
      <c r="H219" s="113">
        <v>500</v>
      </c>
      <c r="I219" s="131">
        <v>872</v>
      </c>
      <c r="J219" s="137" t="s">
        <v>744</v>
      </c>
      <c r="K219" s="133">
        <f>H219-F219</f>
        <v>-215</v>
      </c>
      <c r="L219" s="134">
        <f>K219/F219</f>
        <v>-0.30069930069930068</v>
      </c>
      <c r="M219" s="135" t="s">
        <v>663</v>
      </c>
      <c r="N219" s="136">
        <v>43670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109</v>
      </c>
      <c r="B220" s="105">
        <v>43098</v>
      </c>
      <c r="C220" s="105"/>
      <c r="D220" s="106" t="s">
        <v>735</v>
      </c>
      <c r="E220" s="107" t="s">
        <v>623</v>
      </c>
      <c r="F220" s="108">
        <v>435</v>
      </c>
      <c r="G220" s="107"/>
      <c r="H220" s="107">
        <v>542.5</v>
      </c>
      <c r="I220" s="125">
        <v>539</v>
      </c>
      <c r="J220" s="140" t="s">
        <v>682</v>
      </c>
      <c r="K220" s="127">
        <v>107.5</v>
      </c>
      <c r="L220" s="128">
        <v>0.247126436781609</v>
      </c>
      <c r="M220" s="129" t="s">
        <v>599</v>
      </c>
      <c r="N220" s="130">
        <v>43206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110</v>
      </c>
      <c r="B221" s="105">
        <v>43098</v>
      </c>
      <c r="C221" s="105"/>
      <c r="D221" s="106" t="s">
        <v>571</v>
      </c>
      <c r="E221" s="107" t="s">
        <v>623</v>
      </c>
      <c r="F221" s="108">
        <v>885</v>
      </c>
      <c r="G221" s="107"/>
      <c r="H221" s="107">
        <v>1090</v>
      </c>
      <c r="I221" s="125">
        <v>1084</v>
      </c>
      <c r="J221" s="140" t="s">
        <v>682</v>
      </c>
      <c r="K221" s="127">
        <v>205</v>
      </c>
      <c r="L221" s="128">
        <v>0.23163841807909599</v>
      </c>
      <c r="M221" s="129" t="s">
        <v>599</v>
      </c>
      <c r="N221" s="130">
        <v>43213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66">
        <v>111</v>
      </c>
      <c r="B222" s="347">
        <v>43192</v>
      </c>
      <c r="C222" s="347"/>
      <c r="D222" s="115" t="s">
        <v>752</v>
      </c>
      <c r="E222" s="350" t="s">
        <v>623</v>
      </c>
      <c r="F222" s="353">
        <v>478.5</v>
      </c>
      <c r="G222" s="350"/>
      <c r="H222" s="350">
        <v>442</v>
      </c>
      <c r="I222" s="356">
        <v>613</v>
      </c>
      <c r="J222" s="383" t="s">
        <v>3403</v>
      </c>
      <c r="K222" s="133">
        <f>H222-F222</f>
        <v>-36.5</v>
      </c>
      <c r="L222" s="134">
        <f>K222/F222</f>
        <v>-7.6280041797283177E-2</v>
      </c>
      <c r="M222" s="135" t="s">
        <v>663</v>
      </c>
      <c r="N222" s="136">
        <v>43762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112</v>
      </c>
      <c r="B223" s="109">
        <v>43194</v>
      </c>
      <c r="C223" s="109"/>
      <c r="D223" s="373" t="s">
        <v>2978</v>
      </c>
      <c r="E223" s="111" t="s">
        <v>623</v>
      </c>
      <c r="F223" s="112">
        <f>141.5-7.3</f>
        <v>134.19999999999999</v>
      </c>
      <c r="G223" s="112"/>
      <c r="H223" s="113">
        <v>77</v>
      </c>
      <c r="I223" s="131">
        <v>180</v>
      </c>
      <c r="J223" s="383" t="s">
        <v>3402</v>
      </c>
      <c r="K223" s="133">
        <f>H223-F223</f>
        <v>-57.199999999999989</v>
      </c>
      <c r="L223" s="134">
        <f>K223/F223</f>
        <v>-0.42622950819672129</v>
      </c>
      <c r="M223" s="135" t="s">
        <v>663</v>
      </c>
      <c r="N223" s="136">
        <v>43522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113</v>
      </c>
      <c r="B224" s="109">
        <v>43209</v>
      </c>
      <c r="C224" s="109"/>
      <c r="D224" s="110" t="s">
        <v>745</v>
      </c>
      <c r="E224" s="111" t="s">
        <v>623</v>
      </c>
      <c r="F224" s="112">
        <v>430</v>
      </c>
      <c r="G224" s="112"/>
      <c r="H224" s="113">
        <v>220</v>
      </c>
      <c r="I224" s="131">
        <v>537</v>
      </c>
      <c r="J224" s="137" t="s">
        <v>746</v>
      </c>
      <c r="K224" s="133">
        <f>H224-F224</f>
        <v>-210</v>
      </c>
      <c r="L224" s="134">
        <f>K224/F224</f>
        <v>-0.48837209302325579</v>
      </c>
      <c r="M224" s="135" t="s">
        <v>663</v>
      </c>
      <c r="N224" s="136">
        <v>43252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367">
        <v>114</v>
      </c>
      <c r="B225" s="158">
        <v>43220</v>
      </c>
      <c r="C225" s="158"/>
      <c r="D225" s="159" t="s">
        <v>394</v>
      </c>
      <c r="E225" s="160" t="s">
        <v>623</v>
      </c>
      <c r="F225" s="162">
        <v>153.5</v>
      </c>
      <c r="G225" s="162"/>
      <c r="H225" s="162">
        <v>196</v>
      </c>
      <c r="I225" s="162">
        <v>196</v>
      </c>
      <c r="J225" s="358" t="s">
        <v>3494</v>
      </c>
      <c r="K225" s="182">
        <f>H225-F225</f>
        <v>42.5</v>
      </c>
      <c r="L225" s="183">
        <f>K225/F225</f>
        <v>0.27687296416938112</v>
      </c>
      <c r="M225" s="161" t="s">
        <v>599</v>
      </c>
      <c r="N225" s="184">
        <v>43605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115</v>
      </c>
      <c r="B226" s="109">
        <v>43306</v>
      </c>
      <c r="C226" s="109"/>
      <c r="D226" s="110" t="s">
        <v>768</v>
      </c>
      <c r="E226" s="111" t="s">
        <v>623</v>
      </c>
      <c r="F226" s="112">
        <v>27.5</v>
      </c>
      <c r="G226" s="112"/>
      <c r="H226" s="113">
        <v>13.1</v>
      </c>
      <c r="I226" s="131">
        <v>60</v>
      </c>
      <c r="J226" s="137" t="s">
        <v>772</v>
      </c>
      <c r="K226" s="133">
        <v>-14.4</v>
      </c>
      <c r="L226" s="134">
        <v>-0.52363636363636401</v>
      </c>
      <c r="M226" s="135" t="s">
        <v>663</v>
      </c>
      <c r="N226" s="136">
        <v>43138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66">
        <v>116</v>
      </c>
      <c r="B227" s="347">
        <v>43318</v>
      </c>
      <c r="C227" s="347"/>
      <c r="D227" s="115" t="s">
        <v>747</v>
      </c>
      <c r="E227" s="350" t="s">
        <v>623</v>
      </c>
      <c r="F227" s="350">
        <v>148.5</v>
      </c>
      <c r="G227" s="350"/>
      <c r="H227" s="350">
        <v>102</v>
      </c>
      <c r="I227" s="356">
        <v>182</v>
      </c>
      <c r="J227" s="137" t="s">
        <v>3493</v>
      </c>
      <c r="K227" s="133">
        <f>H227-F227</f>
        <v>-46.5</v>
      </c>
      <c r="L227" s="134">
        <f>K227/F227</f>
        <v>-0.31313131313131315</v>
      </c>
      <c r="M227" s="135" t="s">
        <v>663</v>
      </c>
      <c r="N227" s="136">
        <v>43661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117</v>
      </c>
      <c r="B228" s="105">
        <v>43335</v>
      </c>
      <c r="C228" s="105"/>
      <c r="D228" s="106" t="s">
        <v>773</v>
      </c>
      <c r="E228" s="107" t="s">
        <v>623</v>
      </c>
      <c r="F228" s="155">
        <v>285</v>
      </c>
      <c r="G228" s="107"/>
      <c r="H228" s="107">
        <v>355</v>
      </c>
      <c r="I228" s="125">
        <v>364</v>
      </c>
      <c r="J228" s="140" t="s">
        <v>774</v>
      </c>
      <c r="K228" s="127">
        <v>70</v>
      </c>
      <c r="L228" s="128">
        <v>0.24561403508771901</v>
      </c>
      <c r="M228" s="129" t="s">
        <v>599</v>
      </c>
      <c r="N228" s="130">
        <v>43455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118</v>
      </c>
      <c r="B229" s="105">
        <v>43341</v>
      </c>
      <c r="C229" s="105"/>
      <c r="D229" s="106" t="s">
        <v>384</v>
      </c>
      <c r="E229" s="107" t="s">
        <v>623</v>
      </c>
      <c r="F229" s="155">
        <v>525</v>
      </c>
      <c r="G229" s="107"/>
      <c r="H229" s="107">
        <v>585</v>
      </c>
      <c r="I229" s="125">
        <v>635</v>
      </c>
      <c r="J229" s="140" t="s">
        <v>748</v>
      </c>
      <c r="K229" s="127">
        <f t="shared" ref="K229:K241" si="46">H229-F229</f>
        <v>60</v>
      </c>
      <c r="L229" s="128">
        <f t="shared" ref="L229:L241" si="47">K229/F229</f>
        <v>0.11428571428571428</v>
      </c>
      <c r="M229" s="129" t="s">
        <v>599</v>
      </c>
      <c r="N229" s="130">
        <v>43662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119</v>
      </c>
      <c r="B230" s="105">
        <v>43395</v>
      </c>
      <c r="C230" s="105"/>
      <c r="D230" s="106" t="s">
        <v>368</v>
      </c>
      <c r="E230" s="107" t="s">
        <v>623</v>
      </c>
      <c r="F230" s="155">
        <v>475</v>
      </c>
      <c r="G230" s="107"/>
      <c r="H230" s="107">
        <v>574</v>
      </c>
      <c r="I230" s="125">
        <v>570</v>
      </c>
      <c r="J230" s="140" t="s">
        <v>682</v>
      </c>
      <c r="K230" s="127">
        <f t="shared" si="46"/>
        <v>99</v>
      </c>
      <c r="L230" s="128">
        <f t="shared" si="47"/>
        <v>0.20842105263157895</v>
      </c>
      <c r="M230" s="129" t="s">
        <v>599</v>
      </c>
      <c r="N230" s="130">
        <v>43403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120</v>
      </c>
      <c r="B231" s="153">
        <v>43397</v>
      </c>
      <c r="C231" s="153"/>
      <c r="D231" s="407" t="s">
        <v>391</v>
      </c>
      <c r="E231" s="155" t="s">
        <v>623</v>
      </c>
      <c r="F231" s="155">
        <v>707.5</v>
      </c>
      <c r="G231" s="155"/>
      <c r="H231" s="155">
        <v>872</v>
      </c>
      <c r="I231" s="177">
        <v>872</v>
      </c>
      <c r="J231" s="178" t="s">
        <v>682</v>
      </c>
      <c r="K231" s="127">
        <f t="shared" si="46"/>
        <v>164.5</v>
      </c>
      <c r="L231" s="179">
        <f t="shared" si="47"/>
        <v>0.23250883392226149</v>
      </c>
      <c r="M231" s="180" t="s">
        <v>599</v>
      </c>
      <c r="N231" s="181">
        <v>43482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121</v>
      </c>
      <c r="B232" s="153">
        <v>43398</v>
      </c>
      <c r="C232" s="153"/>
      <c r="D232" s="407" t="s">
        <v>348</v>
      </c>
      <c r="E232" s="155" t="s">
        <v>623</v>
      </c>
      <c r="F232" s="155">
        <v>162</v>
      </c>
      <c r="G232" s="155"/>
      <c r="H232" s="155">
        <v>204</v>
      </c>
      <c r="I232" s="177">
        <v>209</v>
      </c>
      <c r="J232" s="178" t="s">
        <v>3492</v>
      </c>
      <c r="K232" s="127">
        <f t="shared" si="46"/>
        <v>42</v>
      </c>
      <c r="L232" s="179">
        <f t="shared" si="47"/>
        <v>0.25925925925925924</v>
      </c>
      <c r="M232" s="180" t="s">
        <v>599</v>
      </c>
      <c r="N232" s="181">
        <v>43539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5">
        <v>122</v>
      </c>
      <c r="B233" s="206">
        <v>43399</v>
      </c>
      <c r="C233" s="206"/>
      <c r="D233" s="154" t="s">
        <v>495</v>
      </c>
      <c r="E233" s="207" t="s">
        <v>623</v>
      </c>
      <c r="F233" s="207">
        <v>240</v>
      </c>
      <c r="G233" s="207"/>
      <c r="H233" s="207">
        <v>297</v>
      </c>
      <c r="I233" s="231">
        <v>297</v>
      </c>
      <c r="J233" s="178" t="s">
        <v>682</v>
      </c>
      <c r="K233" s="232">
        <f t="shared" si="46"/>
        <v>57</v>
      </c>
      <c r="L233" s="233">
        <f t="shared" si="47"/>
        <v>0.23749999999999999</v>
      </c>
      <c r="M233" s="234" t="s">
        <v>599</v>
      </c>
      <c r="N233" s="235">
        <v>43417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123</v>
      </c>
      <c r="B234" s="105">
        <v>43439</v>
      </c>
      <c r="C234" s="105"/>
      <c r="D234" s="147" t="s">
        <v>749</v>
      </c>
      <c r="E234" s="107" t="s">
        <v>623</v>
      </c>
      <c r="F234" s="107">
        <v>202.5</v>
      </c>
      <c r="G234" s="107"/>
      <c r="H234" s="107">
        <v>255</v>
      </c>
      <c r="I234" s="125">
        <v>252</v>
      </c>
      <c r="J234" s="140" t="s">
        <v>682</v>
      </c>
      <c r="K234" s="127">
        <f t="shared" si="46"/>
        <v>52.5</v>
      </c>
      <c r="L234" s="128">
        <f t="shared" si="47"/>
        <v>0.25925925925925924</v>
      </c>
      <c r="M234" s="129" t="s">
        <v>599</v>
      </c>
      <c r="N234" s="130">
        <v>43542</v>
      </c>
      <c r="O234" s="57"/>
      <c r="P234" s="16"/>
      <c r="Q234" s="16"/>
      <c r="R234" s="93" t="s">
        <v>751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5">
        <v>124</v>
      </c>
      <c r="B235" s="206">
        <v>43465</v>
      </c>
      <c r="C235" s="105"/>
      <c r="D235" s="407" t="s">
        <v>423</v>
      </c>
      <c r="E235" s="207" t="s">
        <v>623</v>
      </c>
      <c r="F235" s="207">
        <v>710</v>
      </c>
      <c r="G235" s="207"/>
      <c r="H235" s="207">
        <v>866</v>
      </c>
      <c r="I235" s="231">
        <v>866</v>
      </c>
      <c r="J235" s="178" t="s">
        <v>682</v>
      </c>
      <c r="K235" s="127">
        <f t="shared" si="46"/>
        <v>156</v>
      </c>
      <c r="L235" s="128">
        <f t="shared" si="47"/>
        <v>0.21971830985915494</v>
      </c>
      <c r="M235" s="129" t="s">
        <v>599</v>
      </c>
      <c r="N235" s="361">
        <v>43553</v>
      </c>
      <c r="O235" s="57"/>
      <c r="P235" s="16"/>
      <c r="Q235" s="16"/>
      <c r="R235" s="17" t="s">
        <v>751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5">
        <v>125</v>
      </c>
      <c r="B236" s="206">
        <v>43522</v>
      </c>
      <c r="C236" s="206"/>
      <c r="D236" s="407" t="s">
        <v>141</v>
      </c>
      <c r="E236" s="207" t="s">
        <v>623</v>
      </c>
      <c r="F236" s="207">
        <v>337.25</v>
      </c>
      <c r="G236" s="207"/>
      <c r="H236" s="207">
        <v>398.5</v>
      </c>
      <c r="I236" s="231">
        <v>411</v>
      </c>
      <c r="J236" s="140" t="s">
        <v>3491</v>
      </c>
      <c r="K236" s="127">
        <f t="shared" si="46"/>
        <v>61.25</v>
      </c>
      <c r="L236" s="128">
        <f t="shared" si="47"/>
        <v>0.1816160118606375</v>
      </c>
      <c r="M236" s="129" t="s">
        <v>599</v>
      </c>
      <c r="N236" s="361">
        <v>43760</v>
      </c>
      <c r="O236" s="57"/>
      <c r="P236" s="16"/>
      <c r="Q236" s="16"/>
      <c r="R236" s="93" t="s">
        <v>751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68">
        <v>126</v>
      </c>
      <c r="B237" s="163">
        <v>43559</v>
      </c>
      <c r="C237" s="163"/>
      <c r="D237" s="164" t="s">
        <v>410</v>
      </c>
      <c r="E237" s="165" t="s">
        <v>623</v>
      </c>
      <c r="F237" s="165">
        <v>130</v>
      </c>
      <c r="G237" s="165"/>
      <c r="H237" s="165">
        <v>65</v>
      </c>
      <c r="I237" s="185">
        <v>158</v>
      </c>
      <c r="J237" s="137" t="s">
        <v>750</v>
      </c>
      <c r="K237" s="133">
        <f t="shared" si="46"/>
        <v>-65</v>
      </c>
      <c r="L237" s="134">
        <f t="shared" si="47"/>
        <v>-0.5</v>
      </c>
      <c r="M237" s="135" t="s">
        <v>663</v>
      </c>
      <c r="N237" s="136">
        <v>43726</v>
      </c>
      <c r="O237" s="57"/>
      <c r="P237" s="16"/>
      <c r="Q237" s="16"/>
      <c r="R237" s="17" t="s">
        <v>753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69">
        <v>127</v>
      </c>
      <c r="B238" s="186">
        <v>43017</v>
      </c>
      <c r="C238" s="186"/>
      <c r="D238" s="187" t="s">
        <v>169</v>
      </c>
      <c r="E238" s="188" t="s">
        <v>623</v>
      </c>
      <c r="F238" s="189">
        <v>141.5</v>
      </c>
      <c r="G238" s="190"/>
      <c r="H238" s="190">
        <v>183.5</v>
      </c>
      <c r="I238" s="190">
        <v>210</v>
      </c>
      <c r="J238" s="217" t="s">
        <v>3440</v>
      </c>
      <c r="K238" s="218">
        <f t="shared" si="46"/>
        <v>42</v>
      </c>
      <c r="L238" s="219">
        <f t="shared" si="47"/>
        <v>0.29681978798586572</v>
      </c>
      <c r="M238" s="189" t="s">
        <v>599</v>
      </c>
      <c r="N238" s="220">
        <v>43042</v>
      </c>
      <c r="O238" s="57"/>
      <c r="P238" s="16"/>
      <c r="Q238" s="16"/>
      <c r="R238" s="93" t="s">
        <v>753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68">
        <v>128</v>
      </c>
      <c r="B239" s="163">
        <v>43074</v>
      </c>
      <c r="C239" s="163"/>
      <c r="D239" s="164" t="s">
        <v>303</v>
      </c>
      <c r="E239" s="165" t="s">
        <v>623</v>
      </c>
      <c r="F239" s="166">
        <v>172</v>
      </c>
      <c r="G239" s="165"/>
      <c r="H239" s="165">
        <v>155.25</v>
      </c>
      <c r="I239" s="185">
        <v>230</v>
      </c>
      <c r="J239" s="383" t="s">
        <v>3400</v>
      </c>
      <c r="K239" s="133">
        <f t="shared" ref="K239" si="48">H239-F239</f>
        <v>-16.75</v>
      </c>
      <c r="L239" s="134">
        <f t="shared" ref="L239" si="49">K239/F239</f>
        <v>-9.7383720930232565E-2</v>
      </c>
      <c r="M239" s="135" t="s">
        <v>663</v>
      </c>
      <c r="N239" s="136">
        <v>43787</v>
      </c>
      <c r="O239" s="57"/>
      <c r="P239" s="16"/>
      <c r="Q239" s="16"/>
      <c r="R239" s="17" t="s">
        <v>753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69">
        <v>129</v>
      </c>
      <c r="B240" s="186">
        <v>43398</v>
      </c>
      <c r="C240" s="186"/>
      <c r="D240" s="187" t="s">
        <v>104</v>
      </c>
      <c r="E240" s="188" t="s">
        <v>623</v>
      </c>
      <c r="F240" s="190">
        <v>698.5</v>
      </c>
      <c r="G240" s="190"/>
      <c r="H240" s="190">
        <v>850</v>
      </c>
      <c r="I240" s="190">
        <v>890</v>
      </c>
      <c r="J240" s="221" t="s">
        <v>3488</v>
      </c>
      <c r="K240" s="218">
        <f t="shared" si="46"/>
        <v>151.5</v>
      </c>
      <c r="L240" s="219">
        <f t="shared" si="47"/>
        <v>0.21689334287759485</v>
      </c>
      <c r="M240" s="189" t="s">
        <v>599</v>
      </c>
      <c r="N240" s="220">
        <v>43453</v>
      </c>
      <c r="O240" s="57"/>
      <c r="P240" s="16"/>
      <c r="Q240" s="16"/>
      <c r="R240" s="17" t="s">
        <v>751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5">
        <v>130</v>
      </c>
      <c r="B241" s="158">
        <v>42877</v>
      </c>
      <c r="C241" s="158"/>
      <c r="D241" s="159" t="s">
        <v>383</v>
      </c>
      <c r="E241" s="160" t="s">
        <v>623</v>
      </c>
      <c r="F241" s="161">
        <v>127.6</v>
      </c>
      <c r="G241" s="162"/>
      <c r="H241" s="162">
        <v>138</v>
      </c>
      <c r="I241" s="162">
        <v>190</v>
      </c>
      <c r="J241" s="384" t="s">
        <v>3404</v>
      </c>
      <c r="K241" s="182">
        <f t="shared" si="46"/>
        <v>10.400000000000006</v>
      </c>
      <c r="L241" s="183">
        <f t="shared" si="47"/>
        <v>8.1504702194357417E-2</v>
      </c>
      <c r="M241" s="161" t="s">
        <v>599</v>
      </c>
      <c r="N241" s="184">
        <v>43774</v>
      </c>
      <c r="O241" s="57"/>
      <c r="P241" s="16"/>
      <c r="Q241" s="16"/>
      <c r="R241" s="93" t="s">
        <v>753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70">
        <v>131</v>
      </c>
      <c r="B242" s="194">
        <v>43158</v>
      </c>
      <c r="C242" s="194"/>
      <c r="D242" s="191" t="s">
        <v>754</v>
      </c>
      <c r="E242" s="195" t="s">
        <v>623</v>
      </c>
      <c r="F242" s="196">
        <v>317</v>
      </c>
      <c r="G242" s="195"/>
      <c r="H242" s="195"/>
      <c r="I242" s="224">
        <v>398</v>
      </c>
      <c r="J242" s="237" t="s">
        <v>601</v>
      </c>
      <c r="K242" s="193"/>
      <c r="L242" s="192"/>
      <c r="M242" s="223" t="s">
        <v>601</v>
      </c>
      <c r="N242" s="222"/>
      <c r="O242" s="57"/>
      <c r="P242" s="16"/>
      <c r="Q242" s="16"/>
      <c r="R242" s="341" t="s">
        <v>753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68">
        <v>132</v>
      </c>
      <c r="B243" s="163">
        <v>43164</v>
      </c>
      <c r="C243" s="163"/>
      <c r="D243" s="164" t="s">
        <v>135</v>
      </c>
      <c r="E243" s="165" t="s">
        <v>623</v>
      </c>
      <c r="F243" s="166">
        <f>510-14.4</f>
        <v>495.6</v>
      </c>
      <c r="G243" s="165"/>
      <c r="H243" s="165">
        <v>350</v>
      </c>
      <c r="I243" s="185">
        <v>672</v>
      </c>
      <c r="J243" s="383" t="s">
        <v>3461</v>
      </c>
      <c r="K243" s="133">
        <f t="shared" ref="K243" si="50">H243-F243</f>
        <v>-145.60000000000002</v>
      </c>
      <c r="L243" s="134">
        <f t="shared" ref="L243" si="51">K243/F243</f>
        <v>-0.29378531073446329</v>
      </c>
      <c r="M243" s="135" t="s">
        <v>663</v>
      </c>
      <c r="N243" s="136">
        <v>43887</v>
      </c>
      <c r="O243" s="57"/>
      <c r="P243" s="16"/>
      <c r="Q243" s="16"/>
      <c r="R243" s="17" t="s">
        <v>751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68">
        <v>133</v>
      </c>
      <c r="B244" s="163">
        <v>43237</v>
      </c>
      <c r="C244" s="163"/>
      <c r="D244" s="164" t="s">
        <v>489</v>
      </c>
      <c r="E244" s="165" t="s">
        <v>623</v>
      </c>
      <c r="F244" s="166">
        <v>230.3</v>
      </c>
      <c r="G244" s="165"/>
      <c r="H244" s="165">
        <v>102.5</v>
      </c>
      <c r="I244" s="185">
        <v>348</v>
      </c>
      <c r="J244" s="383" t="s">
        <v>3482</v>
      </c>
      <c r="K244" s="133">
        <f t="shared" ref="K244" si="52">H244-F244</f>
        <v>-127.80000000000001</v>
      </c>
      <c r="L244" s="134">
        <f t="shared" ref="L244" si="53">K244/F244</f>
        <v>-0.55492835432045162</v>
      </c>
      <c r="M244" s="135" t="s">
        <v>663</v>
      </c>
      <c r="N244" s="136">
        <v>43896</v>
      </c>
      <c r="O244" s="57"/>
      <c r="P244" s="16"/>
      <c r="Q244" s="16"/>
      <c r="R244" s="343" t="s">
        <v>751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14">
        <v>134</v>
      </c>
      <c r="B245" s="197">
        <v>43258</v>
      </c>
      <c r="C245" s="197"/>
      <c r="D245" s="200" t="s">
        <v>449</v>
      </c>
      <c r="E245" s="198" t="s">
        <v>623</v>
      </c>
      <c r="F245" s="196">
        <f>342.5-5.1</f>
        <v>337.4</v>
      </c>
      <c r="G245" s="198"/>
      <c r="H245" s="198"/>
      <c r="I245" s="225">
        <v>439</v>
      </c>
      <c r="J245" s="237" t="s">
        <v>601</v>
      </c>
      <c r="K245" s="227"/>
      <c r="L245" s="228"/>
      <c r="M245" s="226" t="s">
        <v>601</v>
      </c>
      <c r="N245" s="229"/>
      <c r="O245" s="57"/>
      <c r="P245" s="16"/>
      <c r="Q245" s="16"/>
      <c r="R245" s="341" t="s">
        <v>753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14">
        <v>135</v>
      </c>
      <c r="B246" s="197">
        <v>43285</v>
      </c>
      <c r="C246" s="197"/>
      <c r="D246" s="201" t="s">
        <v>49</v>
      </c>
      <c r="E246" s="198" t="s">
        <v>623</v>
      </c>
      <c r="F246" s="196">
        <f>127.5-5.53</f>
        <v>121.97</v>
      </c>
      <c r="G246" s="198"/>
      <c r="H246" s="198"/>
      <c r="I246" s="225">
        <v>170</v>
      </c>
      <c r="J246" s="237" t="s">
        <v>601</v>
      </c>
      <c r="K246" s="227"/>
      <c r="L246" s="228"/>
      <c r="M246" s="226" t="s">
        <v>601</v>
      </c>
      <c r="N246" s="229"/>
      <c r="O246" s="57"/>
      <c r="P246" s="16"/>
      <c r="Q246" s="16"/>
      <c r="R246" s="17" t="s">
        <v>751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68">
        <v>136</v>
      </c>
      <c r="B247" s="163">
        <v>43294</v>
      </c>
      <c r="C247" s="163"/>
      <c r="D247" s="164" t="s">
        <v>243</v>
      </c>
      <c r="E247" s="165" t="s">
        <v>623</v>
      </c>
      <c r="F247" s="166">
        <v>46.5</v>
      </c>
      <c r="G247" s="165"/>
      <c r="H247" s="165">
        <v>17</v>
      </c>
      <c r="I247" s="185">
        <v>59</v>
      </c>
      <c r="J247" s="383" t="s">
        <v>3460</v>
      </c>
      <c r="K247" s="133">
        <f t="shared" ref="K247" si="54">H247-F247</f>
        <v>-29.5</v>
      </c>
      <c r="L247" s="134">
        <f t="shared" ref="L247" si="55">K247/F247</f>
        <v>-0.63440860215053763</v>
      </c>
      <c r="M247" s="135" t="s">
        <v>663</v>
      </c>
      <c r="N247" s="136">
        <v>43887</v>
      </c>
      <c r="O247" s="57"/>
      <c r="P247" s="16"/>
      <c r="Q247" s="16"/>
      <c r="R247" s="17" t="s">
        <v>751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70">
        <v>137</v>
      </c>
      <c r="B248" s="194">
        <v>43396</v>
      </c>
      <c r="C248" s="194"/>
      <c r="D248" s="201" t="s">
        <v>425</v>
      </c>
      <c r="E248" s="198" t="s">
        <v>623</v>
      </c>
      <c r="F248" s="199">
        <v>156.5</v>
      </c>
      <c r="G248" s="198"/>
      <c r="H248" s="198"/>
      <c r="I248" s="225">
        <v>191</v>
      </c>
      <c r="J248" s="237" t="s">
        <v>601</v>
      </c>
      <c r="K248" s="227"/>
      <c r="L248" s="228"/>
      <c r="M248" s="226" t="s">
        <v>601</v>
      </c>
      <c r="N248" s="229"/>
      <c r="O248" s="57"/>
      <c r="P248" s="16"/>
      <c r="Q248" s="16"/>
      <c r="R248" s="17" t="s">
        <v>751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70">
        <v>138</v>
      </c>
      <c r="B249" s="194">
        <v>43439</v>
      </c>
      <c r="C249" s="194"/>
      <c r="D249" s="201" t="s">
        <v>330</v>
      </c>
      <c r="E249" s="198" t="s">
        <v>623</v>
      </c>
      <c r="F249" s="199">
        <v>259.5</v>
      </c>
      <c r="G249" s="198"/>
      <c r="H249" s="198"/>
      <c r="I249" s="225">
        <v>321</v>
      </c>
      <c r="J249" s="237" t="s">
        <v>601</v>
      </c>
      <c r="K249" s="227"/>
      <c r="L249" s="228"/>
      <c r="M249" s="226" t="s">
        <v>601</v>
      </c>
      <c r="N249" s="229"/>
      <c r="O249" s="16"/>
      <c r="P249" s="16"/>
      <c r="Q249" s="16"/>
      <c r="R249" s="17" t="s">
        <v>751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68">
        <v>139</v>
      </c>
      <c r="B250" s="163">
        <v>43439</v>
      </c>
      <c r="C250" s="163"/>
      <c r="D250" s="164" t="s">
        <v>775</v>
      </c>
      <c r="E250" s="165" t="s">
        <v>623</v>
      </c>
      <c r="F250" s="165">
        <v>715</v>
      </c>
      <c r="G250" s="165"/>
      <c r="H250" s="165">
        <v>445</v>
      </c>
      <c r="I250" s="185">
        <v>840</v>
      </c>
      <c r="J250" s="137" t="s">
        <v>2994</v>
      </c>
      <c r="K250" s="133">
        <f t="shared" ref="K250:K253" si="56">H250-F250</f>
        <v>-270</v>
      </c>
      <c r="L250" s="134">
        <f t="shared" ref="L250:L253" si="57">K250/F250</f>
        <v>-0.3776223776223776</v>
      </c>
      <c r="M250" s="135" t="s">
        <v>663</v>
      </c>
      <c r="N250" s="136">
        <v>43800</v>
      </c>
      <c r="O250" s="57"/>
      <c r="P250" s="16"/>
      <c r="Q250" s="16"/>
      <c r="R250" s="17" t="s">
        <v>751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5">
        <v>140</v>
      </c>
      <c r="B251" s="206">
        <v>43469</v>
      </c>
      <c r="C251" s="206"/>
      <c r="D251" s="154" t="s">
        <v>145</v>
      </c>
      <c r="E251" s="207" t="s">
        <v>623</v>
      </c>
      <c r="F251" s="207">
        <v>875</v>
      </c>
      <c r="G251" s="207"/>
      <c r="H251" s="207">
        <v>1165</v>
      </c>
      <c r="I251" s="231">
        <v>1185</v>
      </c>
      <c r="J251" s="140" t="s">
        <v>3489</v>
      </c>
      <c r="K251" s="127">
        <f t="shared" si="56"/>
        <v>290</v>
      </c>
      <c r="L251" s="128">
        <f t="shared" si="57"/>
        <v>0.33142857142857141</v>
      </c>
      <c r="M251" s="129" t="s">
        <v>599</v>
      </c>
      <c r="N251" s="361">
        <v>43847</v>
      </c>
      <c r="O251" s="57"/>
      <c r="P251" s="16"/>
      <c r="Q251" s="16"/>
      <c r="R251" s="343" t="s">
        <v>751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5">
        <v>141</v>
      </c>
      <c r="B252" s="206">
        <v>43559</v>
      </c>
      <c r="C252" s="206"/>
      <c r="D252" s="407" t="s">
        <v>345</v>
      </c>
      <c r="E252" s="207" t="s">
        <v>623</v>
      </c>
      <c r="F252" s="207">
        <f>387-14.63</f>
        <v>372.37</v>
      </c>
      <c r="G252" s="207"/>
      <c r="H252" s="207">
        <v>490</v>
      </c>
      <c r="I252" s="231">
        <v>490</v>
      </c>
      <c r="J252" s="140" t="s">
        <v>682</v>
      </c>
      <c r="K252" s="127">
        <f t="shared" si="56"/>
        <v>117.63</v>
      </c>
      <c r="L252" s="128">
        <f t="shared" si="57"/>
        <v>0.31589548030185027</v>
      </c>
      <c r="M252" s="129" t="s">
        <v>599</v>
      </c>
      <c r="N252" s="361">
        <v>43850</v>
      </c>
      <c r="O252" s="57"/>
      <c r="P252" s="16"/>
      <c r="Q252" s="16"/>
      <c r="R252" s="343" t="s">
        <v>751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68">
        <v>142</v>
      </c>
      <c r="B253" s="163">
        <v>43578</v>
      </c>
      <c r="C253" s="163"/>
      <c r="D253" s="164" t="s">
        <v>776</v>
      </c>
      <c r="E253" s="165" t="s">
        <v>600</v>
      </c>
      <c r="F253" s="165">
        <v>220</v>
      </c>
      <c r="G253" s="165"/>
      <c r="H253" s="165">
        <v>127.5</v>
      </c>
      <c r="I253" s="185">
        <v>284</v>
      </c>
      <c r="J253" s="383" t="s">
        <v>3483</v>
      </c>
      <c r="K253" s="133">
        <f t="shared" si="56"/>
        <v>-92.5</v>
      </c>
      <c r="L253" s="134">
        <f t="shared" si="57"/>
        <v>-0.42045454545454547</v>
      </c>
      <c r="M253" s="135" t="s">
        <v>663</v>
      </c>
      <c r="N253" s="136">
        <v>43896</v>
      </c>
      <c r="O253" s="57"/>
      <c r="P253" s="16"/>
      <c r="Q253" s="16"/>
      <c r="R253" s="17" t="s">
        <v>751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5">
        <v>143</v>
      </c>
      <c r="B254" s="206">
        <v>43622</v>
      </c>
      <c r="C254" s="206"/>
      <c r="D254" s="407" t="s">
        <v>496</v>
      </c>
      <c r="E254" s="207" t="s">
        <v>600</v>
      </c>
      <c r="F254" s="207">
        <v>332.8</v>
      </c>
      <c r="G254" s="207"/>
      <c r="H254" s="207">
        <v>405</v>
      </c>
      <c r="I254" s="231">
        <v>419</v>
      </c>
      <c r="J254" s="140" t="s">
        <v>3490</v>
      </c>
      <c r="K254" s="127">
        <f t="shared" ref="K254" si="58">H254-F254</f>
        <v>72.199999999999989</v>
      </c>
      <c r="L254" s="128">
        <f t="shared" ref="L254" si="59">K254/F254</f>
        <v>0.21694711538461534</v>
      </c>
      <c r="M254" s="129" t="s">
        <v>599</v>
      </c>
      <c r="N254" s="361">
        <v>43860</v>
      </c>
      <c r="O254" s="57"/>
      <c r="P254" s="16"/>
      <c r="Q254" s="16"/>
      <c r="R254" s="17" t="s">
        <v>753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143">
        <v>144</v>
      </c>
      <c r="B255" s="142">
        <v>43641</v>
      </c>
      <c r="C255" s="142"/>
      <c r="D255" s="143" t="s">
        <v>139</v>
      </c>
      <c r="E255" s="144" t="s">
        <v>623</v>
      </c>
      <c r="F255" s="145">
        <v>386</v>
      </c>
      <c r="G255" s="146"/>
      <c r="H255" s="146">
        <v>395</v>
      </c>
      <c r="I255" s="146">
        <v>452</v>
      </c>
      <c r="J255" s="169" t="s">
        <v>3405</v>
      </c>
      <c r="K255" s="170">
        <f t="shared" ref="K255" si="60">H255-F255</f>
        <v>9</v>
      </c>
      <c r="L255" s="171">
        <f t="shared" ref="L255" si="61">K255/F255</f>
        <v>2.3316062176165803E-2</v>
      </c>
      <c r="M255" s="172" t="s">
        <v>708</v>
      </c>
      <c r="N255" s="173">
        <v>43868</v>
      </c>
      <c r="O255" s="16"/>
      <c r="P255" s="16"/>
      <c r="Q255" s="16"/>
      <c r="R255" s="17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1">
        <v>145</v>
      </c>
      <c r="B256" s="194">
        <v>43707</v>
      </c>
      <c r="C256" s="194"/>
      <c r="D256" s="201" t="s">
        <v>260</v>
      </c>
      <c r="E256" s="198" t="s">
        <v>623</v>
      </c>
      <c r="F256" s="198" t="s">
        <v>755</v>
      </c>
      <c r="G256" s="198"/>
      <c r="H256" s="198"/>
      <c r="I256" s="225">
        <v>190</v>
      </c>
      <c r="J256" s="237" t="s">
        <v>601</v>
      </c>
      <c r="K256" s="227"/>
      <c r="L256" s="228"/>
      <c r="M256" s="357" t="s">
        <v>601</v>
      </c>
      <c r="N256" s="229"/>
      <c r="O256" s="16"/>
      <c r="P256" s="16"/>
      <c r="Q256" s="16"/>
      <c r="R256" s="343" t="s">
        <v>751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5">
        <v>146</v>
      </c>
      <c r="B257" s="206">
        <v>43731</v>
      </c>
      <c r="C257" s="206"/>
      <c r="D257" s="154" t="s">
        <v>440</v>
      </c>
      <c r="E257" s="207" t="s">
        <v>623</v>
      </c>
      <c r="F257" s="207">
        <v>235</v>
      </c>
      <c r="G257" s="207"/>
      <c r="H257" s="207">
        <v>295</v>
      </c>
      <c r="I257" s="231">
        <v>296</v>
      </c>
      <c r="J257" s="140" t="s">
        <v>3147</v>
      </c>
      <c r="K257" s="127">
        <f t="shared" ref="K257" si="62">H257-F257</f>
        <v>60</v>
      </c>
      <c r="L257" s="128">
        <f t="shared" ref="L257" si="63">K257/F257</f>
        <v>0.25531914893617019</v>
      </c>
      <c r="M257" s="129" t="s">
        <v>599</v>
      </c>
      <c r="N257" s="361">
        <v>43844</v>
      </c>
      <c r="O257" s="57"/>
      <c r="P257" s="16"/>
      <c r="Q257" s="16"/>
      <c r="R257" s="17" t="s">
        <v>753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5">
        <v>147</v>
      </c>
      <c r="B258" s="206">
        <v>43752</v>
      </c>
      <c r="C258" s="206"/>
      <c r="D258" s="154" t="s">
        <v>2977</v>
      </c>
      <c r="E258" s="207" t="s">
        <v>623</v>
      </c>
      <c r="F258" s="207">
        <v>277.5</v>
      </c>
      <c r="G258" s="207"/>
      <c r="H258" s="207">
        <v>333</v>
      </c>
      <c r="I258" s="231">
        <v>333</v>
      </c>
      <c r="J258" s="140" t="s">
        <v>3148</v>
      </c>
      <c r="K258" s="127">
        <f t="shared" ref="K258" si="64">H258-F258</f>
        <v>55.5</v>
      </c>
      <c r="L258" s="128">
        <f t="shared" ref="L258" si="65">K258/F258</f>
        <v>0.2</v>
      </c>
      <c r="M258" s="129" t="s">
        <v>599</v>
      </c>
      <c r="N258" s="361">
        <v>43846</v>
      </c>
      <c r="O258" s="57"/>
      <c r="P258" s="16"/>
      <c r="Q258" s="16"/>
      <c r="R258" s="343" t="s">
        <v>751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5">
        <v>148</v>
      </c>
      <c r="B259" s="206">
        <v>43752</v>
      </c>
      <c r="C259" s="206"/>
      <c r="D259" s="154" t="s">
        <v>2976</v>
      </c>
      <c r="E259" s="207" t="s">
        <v>623</v>
      </c>
      <c r="F259" s="207">
        <v>930</v>
      </c>
      <c r="G259" s="207"/>
      <c r="H259" s="207">
        <v>1165</v>
      </c>
      <c r="I259" s="231">
        <v>1200</v>
      </c>
      <c r="J259" s="140" t="s">
        <v>3150</v>
      </c>
      <c r="K259" s="127">
        <f t="shared" ref="K259" si="66">H259-F259</f>
        <v>235</v>
      </c>
      <c r="L259" s="128">
        <f t="shared" ref="L259" si="67">K259/F259</f>
        <v>0.25268817204301075</v>
      </c>
      <c r="M259" s="129" t="s">
        <v>599</v>
      </c>
      <c r="N259" s="361">
        <v>43847</v>
      </c>
      <c r="O259" s="57"/>
      <c r="P259" s="16"/>
      <c r="Q259" s="16"/>
      <c r="R259" s="343" t="s">
        <v>753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70">
        <v>149</v>
      </c>
      <c r="B260" s="346">
        <v>43753</v>
      </c>
      <c r="C260" s="211"/>
      <c r="D260" s="372" t="s">
        <v>2975</v>
      </c>
      <c r="E260" s="349" t="s">
        <v>623</v>
      </c>
      <c r="F260" s="352">
        <v>111</v>
      </c>
      <c r="G260" s="349"/>
      <c r="H260" s="349"/>
      <c r="I260" s="355">
        <v>141</v>
      </c>
      <c r="J260" s="237" t="s">
        <v>601</v>
      </c>
      <c r="K260" s="237"/>
      <c r="L260" s="122"/>
      <c r="M260" s="360" t="s">
        <v>601</v>
      </c>
      <c r="N260" s="239"/>
      <c r="O260" s="16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5">
        <v>150</v>
      </c>
      <c r="B261" s="206">
        <v>43753</v>
      </c>
      <c r="C261" s="206"/>
      <c r="D261" s="154" t="s">
        <v>2974</v>
      </c>
      <c r="E261" s="207" t="s">
        <v>623</v>
      </c>
      <c r="F261" s="208">
        <v>296</v>
      </c>
      <c r="G261" s="207"/>
      <c r="H261" s="207">
        <v>370</v>
      </c>
      <c r="I261" s="231">
        <v>370</v>
      </c>
      <c r="J261" s="140" t="s">
        <v>682</v>
      </c>
      <c r="K261" s="127">
        <f t="shared" ref="K261" si="68">H261-F261</f>
        <v>74</v>
      </c>
      <c r="L261" s="128">
        <f t="shared" ref="L261" si="69">K261/F261</f>
        <v>0.25</v>
      </c>
      <c r="M261" s="129" t="s">
        <v>599</v>
      </c>
      <c r="N261" s="361">
        <v>43853</v>
      </c>
      <c r="O261" s="57"/>
      <c r="P261" s="16"/>
      <c r="Q261" s="16"/>
      <c r="R261" s="343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1">
        <v>151</v>
      </c>
      <c r="B262" s="210">
        <v>43754</v>
      </c>
      <c r="C262" s="210"/>
      <c r="D262" s="191" t="s">
        <v>2973</v>
      </c>
      <c r="E262" s="348" t="s">
        <v>623</v>
      </c>
      <c r="F262" s="351" t="s">
        <v>2939</v>
      </c>
      <c r="G262" s="348"/>
      <c r="H262" s="348"/>
      <c r="I262" s="354">
        <v>344</v>
      </c>
      <c r="J262" s="237" t="s">
        <v>601</v>
      </c>
      <c r="K262" s="240"/>
      <c r="L262" s="359"/>
      <c r="M262" s="342" t="s">
        <v>601</v>
      </c>
      <c r="N262" s="362"/>
      <c r="O262" s="16"/>
      <c r="P262" s="16"/>
      <c r="Q262" s="16"/>
      <c r="R262" s="343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45">
        <v>152</v>
      </c>
      <c r="B263" s="211">
        <v>43832</v>
      </c>
      <c r="C263" s="211"/>
      <c r="D263" s="215" t="s">
        <v>2253</v>
      </c>
      <c r="E263" s="212" t="s">
        <v>623</v>
      </c>
      <c r="F263" s="213" t="s">
        <v>3135</v>
      </c>
      <c r="G263" s="212"/>
      <c r="H263" s="212"/>
      <c r="I263" s="236">
        <v>590</v>
      </c>
      <c r="J263" s="237" t="s">
        <v>601</v>
      </c>
      <c r="K263" s="237"/>
      <c r="L263" s="122"/>
      <c r="M263" s="342" t="s">
        <v>601</v>
      </c>
      <c r="N263" s="239"/>
      <c r="O263" s="16"/>
      <c r="P263" s="16"/>
      <c r="Q263" s="16"/>
      <c r="R263" s="343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5">
        <v>153</v>
      </c>
      <c r="B264" s="206">
        <v>43966</v>
      </c>
      <c r="C264" s="206"/>
      <c r="D264" s="154" t="s">
        <v>65</v>
      </c>
      <c r="E264" s="207" t="s">
        <v>623</v>
      </c>
      <c r="F264" s="208">
        <v>67.5</v>
      </c>
      <c r="G264" s="207"/>
      <c r="H264" s="207">
        <v>86</v>
      </c>
      <c r="I264" s="231">
        <v>86</v>
      </c>
      <c r="J264" s="140" t="s">
        <v>3628</v>
      </c>
      <c r="K264" s="127">
        <f t="shared" ref="K264" si="70">H264-F264</f>
        <v>18.5</v>
      </c>
      <c r="L264" s="128">
        <f t="shared" ref="L264" si="71">K264/F264</f>
        <v>0.27407407407407408</v>
      </c>
      <c r="M264" s="129" t="s">
        <v>599</v>
      </c>
      <c r="N264" s="361">
        <v>44008</v>
      </c>
      <c r="O264" s="57"/>
      <c r="P264" s="16"/>
      <c r="Q264" s="16"/>
      <c r="R264" s="343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9">
        <v>154</v>
      </c>
      <c r="B265" s="3">
        <v>44035</v>
      </c>
      <c r="C265" s="211"/>
      <c r="D265" s="215" t="s">
        <v>495</v>
      </c>
      <c r="E265" s="212" t="s">
        <v>623</v>
      </c>
      <c r="F265" s="213" t="s">
        <v>3631</v>
      </c>
      <c r="G265" s="212"/>
      <c r="H265" s="212"/>
      <c r="I265" s="236">
        <v>296</v>
      </c>
      <c r="J265" s="237" t="s">
        <v>601</v>
      </c>
      <c r="K265" s="237"/>
      <c r="L265" s="122"/>
      <c r="M265" s="238"/>
      <c r="N265" s="239"/>
      <c r="O265" s="16"/>
      <c r="P265" s="16"/>
      <c r="Q265" s="16"/>
      <c r="R265" s="343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9">
        <v>155</v>
      </c>
      <c r="B266" s="211">
        <v>44092</v>
      </c>
      <c r="C266" s="211"/>
      <c r="D266" s="215" t="s">
        <v>416</v>
      </c>
      <c r="E266" s="212" t="s">
        <v>623</v>
      </c>
      <c r="F266" s="213" t="s">
        <v>3637</v>
      </c>
      <c r="G266" s="212"/>
      <c r="H266" s="212"/>
      <c r="I266" s="236">
        <v>248</v>
      </c>
      <c r="J266" s="237" t="s">
        <v>601</v>
      </c>
      <c r="K266" s="237"/>
      <c r="L266" s="122"/>
      <c r="M266" s="238"/>
      <c r="N266" s="239"/>
      <c r="O266" s="16"/>
      <c r="P266" s="16"/>
      <c r="Q266" s="16"/>
      <c r="R266" s="343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9"/>
      <c r="B267" s="211"/>
      <c r="C267" s="211"/>
      <c r="D267" s="215"/>
      <c r="E267" s="212"/>
      <c r="F267" s="213"/>
      <c r="G267" s="212"/>
      <c r="H267" s="212"/>
      <c r="I267" s="236"/>
      <c r="J267" s="237"/>
      <c r="K267" s="237"/>
      <c r="L267" s="122"/>
      <c r="M267" s="238"/>
      <c r="N267" s="239"/>
      <c r="O267" s="16"/>
      <c r="P267" s="16"/>
      <c r="Q267" s="16"/>
      <c r="R267" s="343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9"/>
      <c r="B268" s="211"/>
      <c r="C268" s="211"/>
      <c r="D268" s="215"/>
      <c r="E268" s="212"/>
      <c r="F268" s="213"/>
      <c r="G268" s="212"/>
      <c r="H268" s="212"/>
      <c r="I268" s="236"/>
      <c r="J268" s="237"/>
      <c r="K268" s="237"/>
      <c r="L268" s="122"/>
      <c r="M268" s="238"/>
      <c r="N268" s="239"/>
      <c r="O268" s="16"/>
      <c r="P268" s="16"/>
      <c r="Q268" s="16"/>
      <c r="R268" s="343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9"/>
      <c r="B269" s="211"/>
      <c r="C269" s="211"/>
      <c r="D269" s="215"/>
      <c r="E269" s="212"/>
      <c r="F269" s="213"/>
      <c r="G269" s="212"/>
      <c r="H269" s="212"/>
      <c r="I269" s="236"/>
      <c r="J269" s="237"/>
      <c r="K269" s="237"/>
      <c r="L269" s="122"/>
      <c r="M269" s="238"/>
      <c r="N269" s="239"/>
      <c r="O269" s="16"/>
      <c r="P269" s="16"/>
      <c r="R269" s="343"/>
    </row>
    <row r="270" spans="1:26">
      <c r="A270" s="209"/>
      <c r="B270" s="211"/>
      <c r="C270" s="211"/>
      <c r="D270" s="215"/>
      <c r="E270" s="212"/>
      <c r="F270" s="213"/>
      <c r="G270" s="212"/>
      <c r="H270" s="212"/>
      <c r="I270" s="236"/>
      <c r="J270" s="237"/>
      <c r="K270" s="237"/>
      <c r="L270" s="122"/>
      <c r="M270" s="238"/>
      <c r="N270" s="239"/>
      <c r="O270" s="16"/>
      <c r="P270" s="16"/>
      <c r="R270" s="343"/>
    </row>
    <row r="271" spans="1:26">
      <c r="A271" s="209"/>
      <c r="B271" s="211"/>
      <c r="C271" s="211"/>
      <c r="D271" s="215"/>
      <c r="E271" s="212"/>
      <c r="F271" s="213"/>
      <c r="G271" s="212"/>
      <c r="H271" s="212"/>
      <c r="I271" s="236"/>
      <c r="J271" s="237"/>
      <c r="K271" s="237"/>
      <c r="L271" s="122"/>
      <c r="M271" s="238"/>
      <c r="N271" s="239"/>
      <c r="O271" s="16"/>
      <c r="P271" s="16"/>
      <c r="R271" s="343"/>
    </row>
    <row r="272" spans="1:26">
      <c r="A272" s="209"/>
      <c r="B272" s="211"/>
      <c r="C272" s="211"/>
      <c r="D272" s="215"/>
      <c r="E272" s="212"/>
      <c r="F272" s="213"/>
      <c r="G272" s="212"/>
      <c r="H272" s="212"/>
      <c r="I272" s="236"/>
      <c r="J272" s="237"/>
      <c r="K272" s="237"/>
      <c r="L272" s="122"/>
      <c r="M272" s="238"/>
      <c r="N272" s="239"/>
      <c r="O272" s="16"/>
      <c r="P272" s="16"/>
      <c r="R272" s="343"/>
    </row>
    <row r="273" spans="1:18">
      <c r="A273" s="209"/>
      <c r="B273" s="211"/>
      <c r="C273" s="211"/>
      <c r="D273" s="215"/>
      <c r="E273" s="212"/>
      <c r="F273" s="213"/>
      <c r="G273" s="212"/>
      <c r="H273" s="212"/>
      <c r="I273" s="236"/>
      <c r="J273" s="237"/>
      <c r="K273" s="237"/>
      <c r="L273" s="122"/>
      <c r="M273" s="238"/>
      <c r="N273" s="239"/>
      <c r="O273" s="16"/>
      <c r="P273" s="16"/>
      <c r="R273" s="343"/>
    </row>
    <row r="274" spans="1:18">
      <c r="A274" s="209"/>
      <c r="B274" s="211"/>
      <c r="C274" s="211"/>
      <c r="D274" s="215"/>
      <c r="E274" s="212"/>
      <c r="F274" s="213"/>
      <c r="G274" s="212"/>
      <c r="H274" s="212"/>
      <c r="I274" s="236"/>
      <c r="J274" s="237"/>
      <c r="K274" s="237"/>
      <c r="L274" s="122"/>
      <c r="M274" s="238"/>
      <c r="N274" s="239"/>
      <c r="O274" s="16"/>
      <c r="R274" s="241"/>
    </row>
    <row r="275" spans="1:18">
      <c r="A275" s="209"/>
      <c r="B275" s="211"/>
      <c r="C275" s="211"/>
      <c r="D275" s="215"/>
      <c r="E275" s="212"/>
      <c r="F275" s="213"/>
      <c r="G275" s="212"/>
      <c r="H275" s="212"/>
      <c r="I275" s="236"/>
      <c r="J275" s="237"/>
      <c r="K275" s="237"/>
      <c r="L275" s="122"/>
      <c r="M275" s="238"/>
      <c r="N275" s="239"/>
      <c r="O275" s="16"/>
      <c r="R275" s="241"/>
    </row>
    <row r="276" spans="1:18">
      <c r="A276" s="209"/>
      <c r="B276" s="211"/>
      <c r="C276" s="211"/>
      <c r="D276" s="215"/>
      <c r="E276" s="212"/>
      <c r="F276" s="213"/>
      <c r="G276" s="212"/>
      <c r="H276" s="212"/>
      <c r="I276" s="236"/>
      <c r="J276" s="237"/>
      <c r="K276" s="237"/>
      <c r="L276" s="122"/>
      <c r="M276" s="238"/>
      <c r="N276" s="239"/>
      <c r="O276" s="16"/>
      <c r="R276" s="241"/>
    </row>
    <row r="277" spans="1:18">
      <c r="A277" s="209"/>
      <c r="B277" s="199" t="s">
        <v>2980</v>
      </c>
      <c r="O277" s="16"/>
      <c r="R277" s="241"/>
    </row>
    <row r="278" spans="1:18">
      <c r="R278" s="241"/>
    </row>
    <row r="279" spans="1:18">
      <c r="R279" s="241"/>
    </row>
    <row r="280" spans="1:18">
      <c r="R280" s="241"/>
    </row>
    <row r="281" spans="1:18">
      <c r="R281" s="241"/>
    </row>
    <row r="282" spans="1:18">
      <c r="R282" s="241"/>
    </row>
    <row r="283" spans="1:18">
      <c r="R283" s="241"/>
    </row>
    <row r="284" spans="1:18">
      <c r="R284" s="241"/>
    </row>
    <row r="294" spans="1:1">
      <c r="A294" s="216"/>
    </row>
    <row r="295" spans="1:1">
      <c r="A295" s="216"/>
    </row>
    <row r="296" spans="1:1">
      <c r="A296" s="212"/>
    </row>
  </sheetData>
  <autoFilter ref="R1:R292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2020-11-04T02:41:47Z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